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xampp\htdocs\portSkeleton\new documents\03-08-2015\"/>
    </mc:Choice>
  </mc:AlternateContent>
  <bookViews>
    <workbookView xWindow="240" yWindow="705" windowWidth="11760" windowHeight="4320" tabRatio="763" firstSheet="7" activeTab="7"/>
  </bookViews>
  <sheets>
    <sheet name="Tariffs Prep" sheetId="1" state="hidden" r:id="rId1"/>
    <sheet name="Tariffs WORKINGS" sheetId="3" state="hidden" r:id="rId2"/>
    <sheet name="Published Tariffs 11-12" sheetId="5" state="hidden" r:id="rId3"/>
    <sheet name="Sheet1" sheetId="4" state="hidden" r:id="rId4"/>
    <sheet name="proposed tariff 12-13" sheetId="7" state="hidden" r:id="rId5"/>
    <sheet name="proposed 13-14" sheetId="8" state="hidden" r:id="rId6"/>
    <sheet name="Non Designated cargo tariffs" sheetId="6" state="hidden" r:id="rId7"/>
    <sheet name="Tariff Book 14_15" sheetId="9" r:id="rId8"/>
    <sheet name="Proposed Tariff Book 15_16" sheetId="10" r:id="rId9"/>
    <sheet name="Proposed Tariff Book 16_17" sheetId="11" r:id="rId10"/>
  </sheets>
  <externalReferences>
    <externalReference r:id="rId11"/>
    <externalReference r:id="rId12"/>
    <externalReference r:id="rId13"/>
    <externalReference r:id="rId14"/>
    <externalReference r:id="rId15"/>
  </externalReferences>
  <definedNames>
    <definedName name="Baseyear.Input">'[1]Model Assumptions'!$C$3</definedName>
    <definedName name="Baseyear.Scenario">'[2]Model Assumptions'!$C$5</definedName>
    <definedName name="CPT.Asset.Heading">'[1]Raw Data - Assets'!$D$36071</definedName>
    <definedName name="CPT.OPEX.Heading" localSheetId="4">#REF!</definedName>
    <definedName name="CPT.OPEX.Heading" localSheetId="8">#REF!</definedName>
    <definedName name="CPT.OPEX.Heading" localSheetId="9">#REF!</definedName>
    <definedName name="CPT.OPEX.Heading" localSheetId="2">#REF!</definedName>
    <definedName name="CPT.OPEX.Heading" localSheetId="1">#REF!</definedName>
    <definedName name="CPT.OPEX.Heading">#REF!</definedName>
    <definedName name="DBN.Asset.Heading">'[1]Raw Data - Assets'!$D$6026</definedName>
    <definedName name="DBN.OPEX.Heading" localSheetId="4">#REF!</definedName>
    <definedName name="DBN.OPEX.Heading" localSheetId="8">#REF!</definedName>
    <definedName name="DBN.OPEX.Heading" localSheetId="9">#REF!</definedName>
    <definedName name="DBN.OPEX.Heading" localSheetId="2">#REF!</definedName>
    <definedName name="DBN.OPEX.Heading" localSheetId="1">#REF!</definedName>
    <definedName name="DBN.OPEX.Heading">#REF!</definedName>
    <definedName name="DRG.Asset.Heading">'[1]Raw Data - Assets'!$D$48089</definedName>
    <definedName name="DRG.OPEX.Heading" localSheetId="4">#REF!</definedName>
    <definedName name="DRG.OPEX.Heading" localSheetId="8">#REF!</definedName>
    <definedName name="DRG.OPEX.Heading" localSheetId="9">#REF!</definedName>
    <definedName name="DRG.OPEX.Heading" localSheetId="2">#REF!</definedName>
    <definedName name="DRG.OPEX.Heading" localSheetId="1">#REF!</definedName>
    <definedName name="DRG.OPEX.Heading">#REF!</definedName>
    <definedName name="EL.Asset.Heading">'[1]Raw Data - Assets'!$D$17035</definedName>
    <definedName name="EL.OPEX.Heading" localSheetId="4">#REF!</definedName>
    <definedName name="EL.OPEX.Heading" localSheetId="8">#REF!</definedName>
    <definedName name="EL.OPEX.Heading" localSheetId="9">#REF!</definedName>
    <definedName name="EL.OPEX.Heading" localSheetId="2">#REF!</definedName>
    <definedName name="EL.OPEX.Heading" localSheetId="1">#REF!</definedName>
    <definedName name="EL.OPEX.Heading">#REF!</definedName>
    <definedName name="HO.Asset.Heading">'[1]Raw Data - Assets'!$D$52107</definedName>
    <definedName name="HO.OPEX.Heading" localSheetId="4">#REF!</definedName>
    <definedName name="HO.OPEX.Heading" localSheetId="8">#REF!</definedName>
    <definedName name="HO.OPEX.Heading" localSheetId="9">#REF!</definedName>
    <definedName name="HO.OPEX.Heading" localSheetId="2">#REF!</definedName>
    <definedName name="HO.OPEX.Heading" localSheetId="1">#REF!</definedName>
    <definedName name="HO.OPEX.Heading">#REF!</definedName>
    <definedName name="Length.Scenario">'[1]Model Assumptions'!$C$7</definedName>
    <definedName name="LHS.Asset.Heading">'[1]Raw Data - Assets'!$D$49098</definedName>
    <definedName name="LHS.OPEX.Heading" localSheetId="4">#REF!</definedName>
    <definedName name="LHS.OPEX.Heading" localSheetId="8">#REF!</definedName>
    <definedName name="LHS.OPEX.Heading" localSheetId="9">#REF!</definedName>
    <definedName name="LHS.OPEX.Heading" localSheetId="2">#REF!</definedName>
    <definedName name="LHS.OPEX.Heading" localSheetId="1">#REF!</definedName>
    <definedName name="LHS.OPEX.Heading">#REF!</definedName>
    <definedName name="MOS.Asset.Heading">'[1]Raw Data - Assets'!$D$34062</definedName>
    <definedName name="MOS.OPEX.Heading" localSheetId="4">#REF!</definedName>
    <definedName name="MOS.OPEX.Heading" localSheetId="8">#REF!</definedName>
    <definedName name="MOS.OPEX.Heading" localSheetId="9">#REF!</definedName>
    <definedName name="MOS.OPEX.Heading" localSheetId="2">#REF!</definedName>
    <definedName name="MOS.OPEX.Heading" localSheetId="1">#REF!</definedName>
    <definedName name="MOS.OPEX.Heading">#REF!</definedName>
    <definedName name="NGQ.Asset.Heading">'[1]Raw Data - Assets'!$D$20044</definedName>
    <definedName name="NGQ.OPEX.Heading" localSheetId="4">#REF!</definedName>
    <definedName name="NGQ.OPEX.Heading" localSheetId="8">#REF!</definedName>
    <definedName name="NGQ.OPEX.Heading" localSheetId="9">#REF!</definedName>
    <definedName name="NGQ.OPEX.Heading" localSheetId="2">#REF!</definedName>
    <definedName name="NGQ.OPEX.Heading" localSheetId="1">#REF!</definedName>
    <definedName name="NGQ.OPEX.Heading">#REF!</definedName>
    <definedName name="PE.Asset.Heading">'[1]Raw Data - Assets'!$D$27053</definedName>
    <definedName name="PE.OPEX.Heading" localSheetId="4">#REF!</definedName>
    <definedName name="PE.OPEX.Heading" localSheetId="8">#REF!</definedName>
    <definedName name="PE.OPEX.Heading" localSheetId="9">#REF!</definedName>
    <definedName name="PE.OPEX.Heading" localSheetId="2">#REF!</definedName>
    <definedName name="PE.OPEX.Heading" localSheetId="1">#REF!</definedName>
    <definedName name="PE.OPEX.Heading">#REF!</definedName>
    <definedName name="_xlnm.Print_Area" localSheetId="6">'Non Designated cargo tariffs'!$A$1:$D$39</definedName>
    <definedName name="_xlnm.Print_Area" localSheetId="5">'proposed 13-14'!$A$1:$E$2144</definedName>
    <definedName name="_xlnm.Print_Area" localSheetId="4">'proposed tariff 12-13'!$A$1:$E$1968</definedName>
    <definedName name="_xlnm.Print_Area" localSheetId="2">'Published Tariffs 11-12'!$A$1:$E$1930</definedName>
    <definedName name="_xlnm.Print_Area" localSheetId="0">'Tariffs Prep'!$A$1:$D$2044</definedName>
    <definedName name="_xlnm.Print_Area" localSheetId="1">'Tariffs WORKINGS'!$A$1:$E$1999</definedName>
    <definedName name="_xlnm.Print_Titles" localSheetId="6">'Non Designated cargo tariffs'!$3:$7</definedName>
    <definedName name="_xlnm.Print_Titles" localSheetId="4">'proposed tariff 12-13'!$67:$67</definedName>
    <definedName name="_xlnm.Print_Titles" localSheetId="2">'Published Tariffs 11-12'!$67:$70</definedName>
    <definedName name="_xlnm.Print_Titles" localSheetId="0">'Tariffs Prep'!$27:$29</definedName>
    <definedName name="_xlnm.Print_Titles" localSheetId="1">'Tariffs WORKINGS'!$67:$70</definedName>
    <definedName name="Raw.Indices.Data">'[1]Raw Data'!$O$15:$X$34</definedName>
    <definedName name="Raw.Indices.Heading">'[1]Raw Data'!$O$14:$X$14</definedName>
    <definedName name="Raw.Indices.Years">'[1]Raw Data'!$N$15:$N$34</definedName>
    <definedName name="Raw.Modelyears">'[2]Raw Data'!$B$15:$B$31</definedName>
    <definedName name="RCB.Asset.Heading">'[1]Raw Data - Assets'!$D$17</definedName>
    <definedName name="RCB.OPEX.Assumptions">'[1]RR Assumptions'!$C$58:$G$127</definedName>
    <definedName name="RCB.OPEX.Heading" localSheetId="4">#REF!</definedName>
    <definedName name="RCB.OPEX.Heading" localSheetId="8">#REF!</definedName>
    <definedName name="RCB.OPEX.Heading" localSheetId="9">#REF!</definedName>
    <definedName name="RCB.OPEX.Heading" localSheetId="2">#REF!</definedName>
    <definedName name="RCB.OPEX.Heading" localSheetId="1">#REF!</definedName>
    <definedName name="RCB.OPEX.Heading">#REF!</definedName>
    <definedName name="RR.CoC">'[2]Model Assumptions'!$E$21</definedName>
    <definedName name="SAL.Asset.Heading">'[1]Raw Data - Assets'!$D$45080</definedName>
    <definedName name="SAL.OPEX.Heading" localSheetId="4">#REF!</definedName>
    <definedName name="SAL.OPEX.Heading" localSheetId="8">#REF!</definedName>
    <definedName name="SAL.OPEX.Heading" localSheetId="9">#REF!</definedName>
    <definedName name="SAL.OPEX.Heading" localSheetId="2">#REF!</definedName>
    <definedName name="SAL.OPEX.Heading" localSheetId="1">#REF!</definedName>
    <definedName name="SAL.OPEX.Heading">#REF!</definedName>
    <definedName name="Scenario.Discount">'[3]Model Assumptions'!$E$24</definedName>
    <definedName name="Scenario.Period">'[3]Model Assumptions'!$E$5:$I$5</definedName>
    <definedName name="Scenario.Tax">'[1]Model Assumptions'!$C$17</definedName>
    <definedName name="Scenario.Taxrate">'[4]Model Assumptions'!$C$19</definedName>
  </definedNames>
  <calcPr calcId="152511"/>
</workbook>
</file>

<file path=xl/calcChain.xml><?xml version="1.0" encoding="utf-8"?>
<calcChain xmlns="http://schemas.openxmlformats.org/spreadsheetml/2006/main">
  <c r="D1584" i="11" l="1"/>
  <c r="B1786" i="11" l="1"/>
  <c r="B1787" i="11"/>
  <c r="B1788" i="11"/>
  <c r="B1789" i="11"/>
  <c r="B1790" i="11"/>
  <c r="B1791" i="11"/>
  <c r="B1792" i="11"/>
  <c r="B1793" i="11"/>
  <c r="B1794" i="11"/>
  <c r="B1795" i="11"/>
  <c r="B1796" i="11"/>
  <c r="B1797" i="11"/>
  <c r="B1798" i="11"/>
  <c r="B1799" i="11"/>
  <c r="B1800" i="11"/>
  <c r="B1801" i="11"/>
  <c r="B1802" i="11"/>
  <c r="B1803" i="11"/>
  <c r="B1804" i="11"/>
  <c r="B1805" i="11"/>
  <c r="B1806" i="11"/>
  <c r="B1807" i="11"/>
  <c r="B1808" i="11"/>
  <c r="B1809" i="11"/>
  <c r="B1810" i="11"/>
  <c r="B1811" i="11"/>
  <c r="B1812" i="11"/>
  <c r="B1814" i="11"/>
  <c r="B1815" i="11"/>
  <c r="B1816" i="11"/>
  <c r="B1817" i="11"/>
  <c r="B1818" i="11"/>
  <c r="B1819" i="11"/>
  <c r="B1820" i="11"/>
  <c r="B1821" i="11"/>
  <c r="B1822" i="11"/>
  <c r="B1823" i="11"/>
  <c r="B1824" i="11"/>
  <c r="B1825" i="11"/>
  <c r="B1826" i="11"/>
  <c r="B1827" i="11"/>
  <c r="B1828" i="11"/>
  <c r="B1829" i="11"/>
  <c r="B1830" i="11"/>
  <c r="B1831" i="11"/>
  <c r="B1832" i="11"/>
  <c r="B1833" i="11"/>
  <c r="B1834" i="11"/>
  <c r="B1835" i="11"/>
  <c r="B1836" i="11"/>
  <c r="B1837" i="11"/>
  <c r="B1838" i="11"/>
  <c r="B1839" i="11"/>
  <c r="B1840" i="11"/>
  <c r="B1841" i="11"/>
  <c r="B1842" i="11"/>
  <c r="B1843" i="11"/>
  <c r="B1844" i="11"/>
  <c r="B1845" i="11"/>
  <c r="B1846" i="11"/>
  <c r="B1847" i="11"/>
  <c r="B1848" i="11"/>
  <c r="B1849" i="11"/>
  <c r="B1850" i="11"/>
  <c r="B1851" i="11"/>
  <c r="B1854" i="11"/>
  <c r="B1855" i="11"/>
  <c r="B1856" i="11"/>
  <c r="B1857" i="11"/>
  <c r="B1858" i="11"/>
  <c r="B1859" i="11"/>
  <c r="B1860" i="11"/>
  <c r="B1861" i="11"/>
  <c r="B1862" i="11"/>
  <c r="B1863" i="11"/>
  <c r="B1864" i="11"/>
  <c r="B1865" i="11"/>
  <c r="F2101" i="9"/>
  <c r="D439" i="10" l="1"/>
  <c r="B439" i="11" s="1"/>
  <c r="D439" i="11" s="1"/>
  <c r="D816" i="10"/>
  <c r="B1758" i="10" l="1"/>
  <c r="B72" i="10" l="1"/>
  <c r="B73" i="10"/>
  <c r="B74" i="10"/>
  <c r="B75" i="10"/>
  <c r="B76" i="10"/>
  <c r="B81" i="10"/>
  <c r="B82" i="10"/>
  <c r="B103" i="10"/>
  <c r="B104" i="10"/>
  <c r="B105" i="10"/>
  <c r="B106" i="10"/>
  <c r="B107" i="10"/>
  <c r="B108" i="10"/>
  <c r="B109" i="10"/>
  <c r="B110" i="10"/>
  <c r="B111" i="10"/>
  <c r="B112" i="10"/>
  <c r="B113" i="10"/>
  <c r="B114" i="10"/>
  <c r="B115" i="10"/>
  <c r="B116" i="10"/>
  <c r="B117" i="10"/>
  <c r="B118" i="10"/>
  <c r="B119" i="10"/>
  <c r="B120" i="10"/>
  <c r="B121" i="10"/>
  <c r="B305" i="10"/>
  <c r="B364" i="10"/>
  <c r="D364" i="10" s="1"/>
  <c r="B365" i="10"/>
  <c r="D365" i="10" s="1"/>
  <c r="B365" i="11" s="1"/>
  <c r="D365" i="11" s="1"/>
  <c r="B366" i="10"/>
  <c r="B367" i="10"/>
  <c r="B377" i="10"/>
  <c r="B378" i="10"/>
  <c r="B384" i="10"/>
  <c r="D384" i="10" s="1"/>
  <c r="B384" i="11" s="1"/>
  <c r="D384" i="11" s="1"/>
  <c r="B385" i="10"/>
  <c r="D385" i="10" s="1"/>
  <c r="B385" i="11" s="1"/>
  <c r="D385" i="11" s="1"/>
  <c r="B386" i="10"/>
  <c r="D386" i="10" s="1"/>
  <c r="B386" i="11" s="1"/>
  <c r="D386" i="11" s="1"/>
  <c r="B387" i="10"/>
  <c r="D387" i="10" s="1"/>
  <c r="B387" i="11" s="1"/>
  <c r="D387" i="11" s="1"/>
  <c r="B388" i="10"/>
  <c r="B389" i="10"/>
  <c r="B399" i="10"/>
  <c r="B400" i="10"/>
  <c r="B451" i="10"/>
  <c r="D451" i="10" s="1"/>
  <c r="B451" i="11" s="1"/>
  <c r="D451" i="11" s="1"/>
  <c r="B452" i="10"/>
  <c r="B453" i="10"/>
  <c r="B454" i="10"/>
  <c r="B457" i="10"/>
  <c r="B458" i="10"/>
  <c r="B626" i="10"/>
  <c r="B627" i="10"/>
  <c r="B630" i="10"/>
  <c r="B631" i="10"/>
  <c r="B632" i="10"/>
  <c r="B633" i="10"/>
  <c r="B634" i="10"/>
  <c r="D634" i="10" s="1"/>
  <c r="B634" i="11" s="1"/>
  <c r="D634" i="11" s="1"/>
  <c r="B636" i="10"/>
  <c r="D636" i="10" s="1"/>
  <c r="B636" i="11" s="1"/>
  <c r="D636" i="11" s="1"/>
  <c r="B637" i="10"/>
  <c r="D637" i="10" s="1"/>
  <c r="B637" i="11" s="1"/>
  <c r="D637" i="11" s="1"/>
  <c r="B638" i="10"/>
  <c r="D638" i="10" s="1"/>
  <c r="B638" i="11" s="1"/>
  <c r="D638" i="11" s="1"/>
  <c r="B639" i="10"/>
  <c r="D639" i="10" s="1"/>
  <c r="B639" i="11" s="1"/>
  <c r="D639" i="11" s="1"/>
  <c r="B640" i="10"/>
  <c r="B641" i="10"/>
  <c r="B642" i="10"/>
  <c r="B643" i="10"/>
  <c r="B644" i="10"/>
  <c r="B645" i="10"/>
  <c r="B646" i="10"/>
  <c r="B647" i="10"/>
  <c r="B648" i="10"/>
  <c r="B649" i="10"/>
  <c r="B650" i="10"/>
  <c r="B651" i="10"/>
  <c r="B652" i="10"/>
  <c r="B653" i="10"/>
  <c r="B654" i="10"/>
  <c r="B655" i="10"/>
  <c r="B656" i="10"/>
  <c r="B657" i="10"/>
  <c r="B658" i="10"/>
  <c r="B659" i="10"/>
  <c r="B660" i="10"/>
  <c r="B661" i="10"/>
  <c r="B662" i="10"/>
  <c r="B663" i="10"/>
  <c r="B664" i="10"/>
  <c r="B722" i="10"/>
  <c r="B723" i="10"/>
  <c r="B724" i="10"/>
  <c r="B725" i="10"/>
  <c r="B726" i="10"/>
  <c r="B727" i="10"/>
  <c r="B728" i="10"/>
  <c r="B729" i="10"/>
  <c r="B730" i="10"/>
  <c r="B731" i="10"/>
  <c r="B732" i="10"/>
  <c r="B733" i="10"/>
  <c r="B734" i="10"/>
  <c r="B735" i="10"/>
  <c r="B736" i="10"/>
  <c r="B737" i="10"/>
  <c r="B738" i="10"/>
  <c r="B739" i="10"/>
  <c r="B741" i="10"/>
  <c r="B742" i="10"/>
  <c r="B743" i="10"/>
  <c r="B744" i="10"/>
  <c r="B745" i="10"/>
  <c r="B746" i="10"/>
  <c r="B758" i="10"/>
  <c r="B759" i="10"/>
  <c r="B771" i="10"/>
  <c r="B773" i="10"/>
  <c r="B774" i="10"/>
  <c r="B775" i="10"/>
  <c r="B778" i="10"/>
  <c r="B779" i="10"/>
  <c r="B800" i="10"/>
  <c r="B802" i="10"/>
  <c r="B811" i="10"/>
  <c r="B813" i="10"/>
  <c r="B814" i="10"/>
  <c r="B999" i="10"/>
  <c r="D999" i="10" s="1"/>
  <c r="B999" i="11" s="1"/>
  <c r="D999" i="11" s="1"/>
  <c r="B1003" i="10"/>
  <c r="D1003" i="10" s="1"/>
  <c r="B1003" i="11" s="1"/>
  <c r="D1003" i="11" s="1"/>
  <c r="B1004" i="10"/>
  <c r="B1005" i="10"/>
  <c r="B1006" i="10"/>
  <c r="B1007" i="10"/>
  <c r="D1007" i="10" s="1"/>
  <c r="B1007" i="11" s="1"/>
  <c r="D1007" i="11" s="1"/>
  <c r="B1008" i="10"/>
  <c r="B1009" i="10"/>
  <c r="B1010" i="10"/>
  <c r="B1011" i="10"/>
  <c r="D1011" i="10" s="1"/>
  <c r="B1011" i="11" s="1"/>
  <c r="D1011" i="11" s="1"/>
  <c r="B1019" i="10"/>
  <c r="D1019" i="10" s="1"/>
  <c r="B1019" i="11" s="1"/>
  <c r="D1019" i="11" s="1"/>
  <c r="B1087" i="10"/>
  <c r="D1087" i="10" s="1"/>
  <c r="B1087" i="11" s="1"/>
  <c r="D1087" i="11" s="1"/>
  <c r="B1088" i="10"/>
  <c r="D1088" i="10" s="1"/>
  <c r="B1088" i="11" s="1"/>
  <c r="D1088" i="11" s="1"/>
  <c r="B1092" i="10"/>
  <c r="D1092" i="10" s="1"/>
  <c r="B1092" i="11" s="1"/>
  <c r="D1092" i="11" s="1"/>
  <c r="B1093" i="10"/>
  <c r="D1093" i="10" s="1"/>
  <c r="B1093" i="11" s="1"/>
  <c r="D1093" i="11" s="1"/>
  <c r="B1217" i="10"/>
  <c r="D1217" i="10" s="1"/>
  <c r="B1217" i="11" s="1"/>
  <c r="D1217" i="11" s="1"/>
  <c r="B1256" i="10"/>
  <c r="D1256" i="10" s="1"/>
  <c r="B1256" i="11" s="1"/>
  <c r="D1256" i="11" s="1"/>
  <c r="B1272" i="10"/>
  <c r="D1272" i="10" s="1"/>
  <c r="B1272" i="11" s="1"/>
  <c r="D1272" i="11" s="1"/>
  <c r="B1290" i="10"/>
  <c r="D1290" i="10" s="1"/>
  <c r="B1290" i="11" s="1"/>
  <c r="D1290" i="11" s="1"/>
  <c r="B1305" i="10"/>
  <c r="D1305" i="10" s="1"/>
  <c r="B1305" i="11" s="1"/>
  <c r="D1305" i="11" s="1"/>
  <c r="B1424" i="10"/>
  <c r="D1424" i="10" s="1"/>
  <c r="B1424" i="11" s="1"/>
  <c r="D1424" i="11" s="1"/>
  <c r="B1428" i="10"/>
  <c r="D1428" i="10" s="1"/>
  <c r="B1428" i="11" s="1"/>
  <c r="D1428" i="11" s="1"/>
  <c r="B1432" i="10"/>
  <c r="D1432" i="10" s="1"/>
  <c r="B1432" i="11" s="1"/>
  <c r="D1432" i="11" s="1"/>
  <c r="B1436" i="10"/>
  <c r="D1436" i="10" s="1"/>
  <c r="B1436" i="11" s="1"/>
  <c r="D1436" i="11" s="1"/>
  <c r="B1485" i="10"/>
  <c r="B1486" i="10"/>
  <c r="B1487" i="10"/>
  <c r="B1565" i="10"/>
  <c r="B1566" i="10"/>
  <c r="B1730" i="10"/>
  <c r="B1731" i="10"/>
  <c r="B1741" i="10"/>
  <c r="B1742" i="10"/>
  <c r="B1757" i="10"/>
  <c r="B1759" i="10"/>
  <c r="B1763" i="10"/>
  <c r="B1764" i="10"/>
  <c r="B1765" i="10"/>
  <c r="B1766" i="10"/>
  <c r="B1767" i="10"/>
  <c r="B1772" i="10"/>
  <c r="B1773" i="10"/>
  <c r="B1774" i="10"/>
  <c r="B1775" i="10"/>
  <c r="B1776" i="10"/>
  <c r="B1777" i="10"/>
  <c r="B1786" i="10"/>
  <c r="B1787" i="10"/>
  <c r="B1788" i="10"/>
  <c r="B1789" i="10"/>
  <c r="B1790" i="10"/>
  <c r="B1791" i="10"/>
  <c r="B1792" i="10"/>
  <c r="B1793" i="10"/>
  <c r="B1794" i="10"/>
  <c r="B1795" i="10"/>
  <c r="B1796" i="10"/>
  <c r="B1797" i="10"/>
  <c r="B1798" i="10"/>
  <c r="B1799" i="10"/>
  <c r="B1800" i="10"/>
  <c r="B1801" i="10"/>
  <c r="B1802" i="10"/>
  <c r="B1803" i="10"/>
  <c r="B1804" i="10"/>
  <c r="B1805" i="10"/>
  <c r="B1806" i="10"/>
  <c r="B1807" i="10"/>
  <c r="B1808" i="10"/>
  <c r="B1809" i="10"/>
  <c r="B1810" i="10"/>
  <c r="B1811" i="10"/>
  <c r="B1812" i="10"/>
  <c r="B1814" i="10"/>
  <c r="B1815" i="10"/>
  <c r="B1816" i="10"/>
  <c r="B1817" i="10"/>
  <c r="B1818" i="10"/>
  <c r="B1819" i="10"/>
  <c r="B1820" i="10"/>
  <c r="B1821" i="10"/>
  <c r="B1822" i="10"/>
  <c r="B1823" i="10"/>
  <c r="B1824" i="10"/>
  <c r="B1825" i="10"/>
  <c r="B1826" i="10"/>
  <c r="B1827" i="10"/>
  <c r="B1828" i="10"/>
  <c r="B1829" i="10"/>
  <c r="B1830" i="10"/>
  <c r="B1831" i="10"/>
  <c r="B1832" i="10"/>
  <c r="B1833" i="10"/>
  <c r="B1834" i="10"/>
  <c r="B1835" i="10"/>
  <c r="B1836" i="10"/>
  <c r="B1837" i="10"/>
  <c r="B1838" i="10"/>
  <c r="B1839" i="10"/>
  <c r="B1840" i="10"/>
  <c r="B1841" i="10"/>
  <c r="B1842" i="10"/>
  <c r="B1843" i="10"/>
  <c r="B1844" i="10"/>
  <c r="B1845" i="10"/>
  <c r="B1846" i="10"/>
  <c r="B1847" i="10"/>
  <c r="B1848" i="10"/>
  <c r="B1849" i="10"/>
  <c r="B1850" i="10"/>
  <c r="B1851" i="10"/>
  <c r="B1854" i="10"/>
  <c r="B1855" i="10"/>
  <c r="B1856" i="10"/>
  <c r="B1857" i="10"/>
  <c r="B1858" i="10"/>
  <c r="B1859" i="10"/>
  <c r="B1860" i="10"/>
  <c r="B1861" i="10"/>
  <c r="B1862" i="10"/>
  <c r="B1863" i="10"/>
  <c r="B1864" i="10"/>
  <c r="B1912" i="10"/>
  <c r="B1913" i="10"/>
  <c r="B2045" i="10"/>
  <c r="B2071" i="10"/>
  <c r="B2072" i="10"/>
  <c r="B2073" i="10"/>
  <c r="B2099" i="10"/>
  <c r="B2100" i="10"/>
  <c r="B2102" i="10"/>
  <c r="B2103" i="10"/>
  <c r="B2104" i="10"/>
  <c r="B2105" i="10"/>
  <c r="B2106" i="10"/>
  <c r="B2107" i="10"/>
  <c r="B364" i="11" l="1"/>
  <c r="D364" i="11" s="1"/>
  <c r="E364" i="10"/>
  <c r="D1719" i="7"/>
  <c r="B1483" i="9" l="1"/>
  <c r="D450" i="8" l="1"/>
  <c r="B450" i="9" s="1"/>
  <c r="D1904" i="8"/>
  <c r="D1858" i="8"/>
  <c r="D1863" i="8"/>
  <c r="D1760" i="9" l="1"/>
  <c r="B1761" i="10" s="1"/>
  <c r="D1761" i="10" s="1"/>
  <c r="D1759" i="9"/>
  <c r="B1760" i="10" s="1"/>
  <c r="D1760" i="10" s="1"/>
  <c r="D1754" i="9"/>
  <c r="B1755" i="10" s="1"/>
  <c r="D1755" i="10" s="1"/>
  <c r="D1753" i="9"/>
  <c r="B1754" i="10" s="1"/>
  <c r="D1754" i="10" s="1"/>
  <c r="D1547" i="9"/>
  <c r="B1548" i="10" s="1"/>
  <c r="D1548" i="10" s="1"/>
  <c r="D1483" i="9"/>
  <c r="B1484" i="10" s="1"/>
  <c r="D1484" i="10" s="1"/>
  <c r="D1225" i="9"/>
  <c r="B1226" i="10" s="1"/>
  <c r="D1224" i="9"/>
  <c r="B1225" i="10" s="1"/>
  <c r="D1223" i="9"/>
  <c r="B1224" i="10" s="1"/>
  <c r="D1224" i="10" s="1"/>
  <c r="D1222" i="9"/>
  <c r="B1223" i="10" s="1"/>
  <c r="D1221" i="9"/>
  <c r="B1222" i="10" s="1"/>
  <c r="D1220" i="9"/>
  <c r="B1221" i="10" s="1"/>
  <c r="D1219" i="9"/>
  <c r="I33" i="9"/>
  <c r="I32" i="9"/>
  <c r="I31" i="9"/>
  <c r="I30" i="9"/>
  <c r="I29" i="9"/>
  <c r="B1224" i="11" l="1"/>
  <c r="D1224" i="11" s="1"/>
  <c r="E1224" i="11" s="1"/>
  <c r="E1224" i="10"/>
  <c r="B1754" i="11"/>
  <c r="D1754" i="11" s="1"/>
  <c r="E1754" i="11" s="1"/>
  <c r="E1754" i="10"/>
  <c r="D1225" i="10"/>
  <c r="B1225" i="11" s="1"/>
  <c r="D1225" i="11" s="1"/>
  <c r="E1225" i="11" s="1"/>
  <c r="E1484" i="10"/>
  <c r="B1484" i="11"/>
  <c r="D1484" i="11" s="1"/>
  <c r="E1484" i="11" s="1"/>
  <c r="D1222" i="10"/>
  <c r="B1222" i="11" s="1"/>
  <c r="D1222" i="11" s="1"/>
  <c r="E1222" i="11" s="1"/>
  <c r="E1223" i="10"/>
  <c r="D1223" i="10"/>
  <c r="B1223" i="11" s="1"/>
  <c r="D1223" i="11" s="1"/>
  <c r="E1223" i="11" s="1"/>
  <c r="D1226" i="10"/>
  <c r="B1226" i="11" s="1"/>
  <c r="D1226" i="11" s="1"/>
  <c r="E1226" i="11" s="1"/>
  <c r="E1755" i="10"/>
  <c r="B1755" i="11"/>
  <c r="D1755" i="11" s="1"/>
  <c r="E1755" i="11" s="1"/>
  <c r="E1760" i="10"/>
  <c r="B1760" i="11"/>
  <c r="D1760" i="11" s="1"/>
  <c r="E1760" i="11" s="1"/>
  <c r="D1221" i="10"/>
  <c r="B1221" i="11" s="1"/>
  <c r="D1221" i="11" s="1"/>
  <c r="E1221" i="11" s="1"/>
  <c r="B1548" i="11"/>
  <c r="D1548" i="11" s="1"/>
  <c r="E1548" i="11" s="1"/>
  <c r="E1548" i="10"/>
  <c r="E1761" i="10"/>
  <c r="B1761" i="11"/>
  <c r="D1761" i="11" s="1"/>
  <c r="E1761" i="11" s="1"/>
  <c r="E1221" i="9"/>
  <c r="E1222" i="9"/>
  <c r="E1223" i="9"/>
  <c r="E1224" i="9"/>
  <c r="E1225" i="9"/>
  <c r="E1220" i="9"/>
  <c r="E1221" i="10" l="1"/>
  <c r="E1226" i="10"/>
  <c r="E1225" i="10"/>
  <c r="E1222" i="10"/>
  <c r="B1694" i="9"/>
  <c r="D1694" i="9" s="1"/>
  <c r="B1695" i="10" s="1"/>
  <c r="E1547" i="9"/>
  <c r="D1695" i="10" l="1"/>
  <c r="B1695" i="11" s="1"/>
  <c r="D1695" i="11" s="1"/>
  <c r="E1695" i="11" s="1"/>
  <c r="E1694" i="9"/>
  <c r="D645" i="7"/>
  <c r="D644" i="7"/>
  <c r="D641" i="7"/>
  <c r="D638" i="7"/>
  <c r="D637" i="7"/>
  <c r="D630" i="7"/>
  <c r="D587" i="7"/>
  <c r="E1695" i="10" l="1"/>
  <c r="C14" i="6"/>
  <c r="B1737" i="8" l="1"/>
  <c r="B1700" i="8"/>
  <c r="B1685" i="8"/>
  <c r="B1574" i="8"/>
  <c r="B1495" i="8"/>
  <c r="B570" i="8"/>
  <c r="B125" i="8"/>
  <c r="B123" i="8"/>
  <c r="D1495" i="8" l="1"/>
  <c r="B1504" i="9" s="1"/>
  <c r="D1504" i="9" s="1"/>
  <c r="D570" i="8"/>
  <c r="B570" i="9" s="1"/>
  <c r="D570" i="9" s="1"/>
  <c r="D1574" i="8"/>
  <c r="B1583" i="9" s="1"/>
  <c r="D1583" i="9" s="1"/>
  <c r="D1685" i="8"/>
  <c r="E1685" i="8" s="1"/>
  <c r="D1700" i="8"/>
  <c r="B1709" i="9" s="1"/>
  <c r="D1709" i="9" s="1"/>
  <c r="D1737" i="8"/>
  <c r="B1746" i="9" s="1"/>
  <c r="D1746" i="9" s="1"/>
  <c r="D1940" i="7"/>
  <c r="D1943" i="7"/>
  <c r="E1737" i="8" l="1"/>
  <c r="E570" i="8"/>
  <c r="B1584" i="10"/>
  <c r="D1584" i="10" s="1"/>
  <c r="E1583" i="9"/>
  <c r="E1574" i="8"/>
  <c r="B1747" i="10"/>
  <c r="D1747" i="10" s="1"/>
  <c r="E1746" i="9"/>
  <c r="B571" i="10"/>
  <c r="E570" i="9"/>
  <c r="B1710" i="10"/>
  <c r="D1710" i="10" s="1"/>
  <c r="E1709" i="9"/>
  <c r="B1505" i="10"/>
  <c r="D1505" i="10" s="1"/>
  <c r="E1504" i="9"/>
  <c r="E1700" i="8"/>
  <c r="E1495" i="8"/>
  <c r="E1943" i="7"/>
  <c r="B1921" i="8"/>
  <c r="E1940" i="7"/>
  <c r="B1918" i="8"/>
  <c r="D995" i="7"/>
  <c r="D993" i="7"/>
  <c r="D990" i="7"/>
  <c r="D988" i="7"/>
  <c r="E1747" i="10" l="1"/>
  <c r="B1747" i="11"/>
  <c r="D1747" i="11" s="1"/>
  <c r="E1747" i="11" s="1"/>
  <c r="D571" i="10"/>
  <c r="B571" i="11" s="1"/>
  <c r="D571" i="11" s="1"/>
  <c r="E571" i="11" s="1"/>
  <c r="E1505" i="10"/>
  <c r="B1505" i="11"/>
  <c r="D1505" i="11" s="1"/>
  <c r="E1505" i="11" s="1"/>
  <c r="D1918" i="8"/>
  <c r="B1931" i="9" s="1"/>
  <c r="D1931" i="9" s="1"/>
  <c r="E1710" i="10"/>
  <c r="B1710" i="11"/>
  <c r="D1921" i="8"/>
  <c r="B1934" i="9" s="1"/>
  <c r="D1934" i="9" s="1"/>
  <c r="E1584" i="10"/>
  <c r="E993" i="7"/>
  <c r="B970" i="8"/>
  <c r="E995" i="7"/>
  <c r="B972" i="8"/>
  <c r="E988" i="7"/>
  <c r="B966" i="8"/>
  <c r="E990" i="7"/>
  <c r="B968" i="8"/>
  <c r="D1910" i="7"/>
  <c r="D1909" i="7"/>
  <c r="D1407" i="7"/>
  <c r="D1404" i="7"/>
  <c r="D1414" i="7"/>
  <c r="D1415" i="7"/>
  <c r="D1416" i="7"/>
  <c r="D1060" i="7"/>
  <c r="D1040" i="7"/>
  <c r="D773" i="7"/>
  <c r="E587" i="7"/>
  <c r="D520" i="7"/>
  <c r="D521" i="7"/>
  <c r="D514" i="7"/>
  <c r="D453" i="7"/>
  <c r="D452" i="7"/>
  <c r="D526" i="7"/>
  <c r="D1159" i="7"/>
  <c r="D1071" i="7"/>
  <c r="D840" i="7"/>
  <c r="D836" i="7"/>
  <c r="D833" i="7"/>
  <c r="D830" i="7"/>
  <c r="D527" i="7"/>
  <c r="D525" i="7"/>
  <c r="D524" i="7"/>
  <c r="D519" i="7"/>
  <c r="D299" i="7"/>
  <c r="D296" i="7"/>
  <c r="D918" i="7"/>
  <c r="D801" i="7"/>
  <c r="D1089" i="7"/>
  <c r="D1081" i="7"/>
  <c r="D1766" i="7"/>
  <c r="D1765" i="7"/>
  <c r="D1764" i="7"/>
  <c r="D1763" i="7"/>
  <c r="E1762" i="7"/>
  <c r="D1761" i="7"/>
  <c r="D1760" i="7"/>
  <c r="D1759" i="7"/>
  <c r="D1758" i="7"/>
  <c r="D1755" i="7"/>
  <c r="D1754" i="7"/>
  <c r="D1753" i="7"/>
  <c r="D1752" i="7"/>
  <c r="D1751" i="7"/>
  <c r="D1750" i="7"/>
  <c r="D1749" i="7"/>
  <c r="D1748" i="7"/>
  <c r="D1747" i="7"/>
  <c r="D1744" i="7"/>
  <c r="D1743" i="7"/>
  <c r="D1742" i="7"/>
  <c r="D1741" i="7"/>
  <c r="D1740" i="7"/>
  <c r="D1739" i="7"/>
  <c r="D1738" i="7"/>
  <c r="D1737" i="7"/>
  <c r="D1736" i="7"/>
  <c r="D1735" i="7"/>
  <c r="D1734" i="7"/>
  <c r="D1733" i="7"/>
  <c r="D1732" i="7"/>
  <c r="D1731" i="7"/>
  <c r="D1730" i="7"/>
  <c r="D1729" i="7"/>
  <c r="D1728" i="7"/>
  <c r="D1727" i="7"/>
  <c r="D1726" i="7"/>
  <c r="E1725" i="7"/>
  <c r="D1724" i="7"/>
  <c r="D1723" i="7"/>
  <c r="B1707" i="9" s="1"/>
  <c r="D1722" i="7"/>
  <c r="D1721" i="7"/>
  <c r="D1720" i="7"/>
  <c r="B1703" i="9"/>
  <c r="D1703" i="9" s="1"/>
  <c r="B1704" i="10" s="1"/>
  <c r="D1704" i="10" s="1"/>
  <c r="D1718" i="7"/>
  <c r="B1702" i="9" s="1"/>
  <c r="D1717" i="7"/>
  <c r="D1716" i="7"/>
  <c r="D1715" i="7"/>
  <c r="D1714" i="7"/>
  <c r="D1713" i="7"/>
  <c r="D1712" i="7"/>
  <c r="D1711" i="7"/>
  <c r="E1710" i="7"/>
  <c r="D1709" i="7"/>
  <c r="D1708" i="7"/>
  <c r="D1707" i="7"/>
  <c r="D1706" i="7"/>
  <c r="D1705" i="7"/>
  <c r="D1704" i="7"/>
  <c r="D1701" i="7"/>
  <c r="D1700" i="7"/>
  <c r="D1699" i="7"/>
  <c r="D1698" i="7"/>
  <c r="D1697" i="7"/>
  <c r="D1696" i="7"/>
  <c r="D1695" i="7"/>
  <c r="D1694" i="7"/>
  <c r="D1693" i="7"/>
  <c r="D1692" i="7"/>
  <c r="D1691" i="7"/>
  <c r="D1690" i="7"/>
  <c r="D1689" i="7"/>
  <c r="D1688" i="7"/>
  <c r="D1687" i="7"/>
  <c r="D1686" i="7"/>
  <c r="D1685" i="7"/>
  <c r="D1684" i="7"/>
  <c r="D1683" i="7"/>
  <c r="D1682" i="7"/>
  <c r="D1681" i="7"/>
  <c r="D1680" i="7"/>
  <c r="D1679" i="7"/>
  <c r="D1678" i="7"/>
  <c r="D1677" i="7"/>
  <c r="D1676" i="7"/>
  <c r="D1675" i="7"/>
  <c r="D1674" i="7"/>
  <c r="D1673" i="7"/>
  <c r="D1672" i="7"/>
  <c r="D1671" i="7"/>
  <c r="D1670" i="7"/>
  <c r="D1669" i="7"/>
  <c r="D1668" i="7"/>
  <c r="D1667" i="7"/>
  <c r="D1666" i="7"/>
  <c r="D1665" i="7"/>
  <c r="D1664" i="7"/>
  <c r="D1663" i="7"/>
  <c r="D1662" i="7"/>
  <c r="D1661" i="7"/>
  <c r="D1658" i="7"/>
  <c r="D1657" i="7"/>
  <c r="D1656" i="7"/>
  <c r="D1655" i="7"/>
  <c r="D1654" i="7"/>
  <c r="D1653" i="7"/>
  <c r="D1652" i="7"/>
  <c r="D1651" i="7"/>
  <c r="D1650" i="7"/>
  <c r="D1649" i="7"/>
  <c r="D1648" i="7"/>
  <c r="D1647" i="7"/>
  <c r="D1646" i="7"/>
  <c r="D1645" i="7"/>
  <c r="D1644" i="7"/>
  <c r="D1643" i="7"/>
  <c r="D1642" i="7"/>
  <c r="D1641" i="7"/>
  <c r="D1640" i="7"/>
  <c r="D1639" i="7"/>
  <c r="D1638" i="7"/>
  <c r="D1637" i="7"/>
  <c r="D1636" i="7"/>
  <c r="D1635" i="7"/>
  <c r="D1634" i="7"/>
  <c r="D1633" i="7"/>
  <c r="D1632" i="7"/>
  <c r="D1631" i="7"/>
  <c r="D1630" i="7"/>
  <c r="D1629" i="7"/>
  <c r="D1628" i="7"/>
  <c r="D1627" i="7"/>
  <c r="D1626" i="7"/>
  <c r="D1625" i="7"/>
  <c r="D1624" i="7"/>
  <c r="D1623" i="7"/>
  <c r="D1622" i="7"/>
  <c r="D1621" i="7"/>
  <c r="D1620" i="7"/>
  <c r="D1619" i="7"/>
  <c r="D1618" i="7"/>
  <c r="D1617" i="7"/>
  <c r="D1616" i="7"/>
  <c r="D1615" i="7"/>
  <c r="D1614" i="7"/>
  <c r="D1613" i="7"/>
  <c r="D1612" i="7"/>
  <c r="D1611" i="7"/>
  <c r="D1610" i="7"/>
  <c r="D1609" i="7"/>
  <c r="D1608" i="7"/>
  <c r="D1607" i="7"/>
  <c r="D1606" i="7"/>
  <c r="D1605" i="7"/>
  <c r="D1604" i="7"/>
  <c r="D1603" i="7"/>
  <c r="D1602" i="7"/>
  <c r="D1601" i="7"/>
  <c r="D1600" i="7"/>
  <c r="E1599" i="7"/>
  <c r="D1598" i="7"/>
  <c r="D1597" i="7"/>
  <c r="D1596" i="7"/>
  <c r="D1595" i="7"/>
  <c r="D1594" i="7"/>
  <c r="D1593" i="7"/>
  <c r="D1592" i="7"/>
  <c r="D1591" i="7"/>
  <c r="D1590" i="7"/>
  <c r="D1589" i="7"/>
  <c r="D1588" i="7"/>
  <c r="D1587" i="7"/>
  <c r="D1586" i="7"/>
  <c r="D1585" i="7"/>
  <c r="D1584" i="7"/>
  <c r="D1583" i="7"/>
  <c r="D1582" i="7"/>
  <c r="D1579" i="7"/>
  <c r="D1578" i="7"/>
  <c r="D1577" i="7"/>
  <c r="D1576" i="7"/>
  <c r="D1575" i="7"/>
  <c r="D1574" i="7"/>
  <c r="D1573" i="7"/>
  <c r="D1572" i="7"/>
  <c r="D1571" i="7"/>
  <c r="D1570" i="7"/>
  <c r="D1569" i="7"/>
  <c r="D1568" i="7"/>
  <c r="D1567" i="7"/>
  <c r="D1566" i="7"/>
  <c r="D1565" i="7"/>
  <c r="D1564" i="7"/>
  <c r="D1563" i="7"/>
  <c r="D1562" i="7"/>
  <c r="D1561" i="7"/>
  <c r="D1560" i="7"/>
  <c r="D1559" i="7"/>
  <c r="D1558" i="7"/>
  <c r="D1557" i="7"/>
  <c r="D1556" i="7"/>
  <c r="D1555" i="7"/>
  <c r="D1554" i="7"/>
  <c r="D1553" i="7"/>
  <c r="D1552" i="7"/>
  <c r="D1551" i="7"/>
  <c r="D1550" i="7"/>
  <c r="D1549" i="7"/>
  <c r="D1548" i="7"/>
  <c r="D1547" i="7"/>
  <c r="D1546" i="7"/>
  <c r="D1545" i="7"/>
  <c r="D1544" i="7"/>
  <c r="D1543" i="7"/>
  <c r="D1542" i="7"/>
  <c r="D1541" i="7"/>
  <c r="D1540" i="7"/>
  <c r="D1539" i="7"/>
  <c r="D1538" i="7"/>
  <c r="D1537" i="7"/>
  <c r="D1536" i="7"/>
  <c r="D1535" i="7"/>
  <c r="D1534" i="7"/>
  <c r="D1533" i="7"/>
  <c r="D1532" i="7"/>
  <c r="D1531" i="7"/>
  <c r="D1530" i="7"/>
  <c r="D1529" i="7"/>
  <c r="D1528" i="7"/>
  <c r="D1527" i="7"/>
  <c r="D1526" i="7"/>
  <c r="D1525" i="7"/>
  <c r="D1524" i="7"/>
  <c r="D1523" i="7"/>
  <c r="D1522" i="7"/>
  <c r="D1521" i="7"/>
  <c r="E1520" i="7"/>
  <c r="D1519" i="7"/>
  <c r="D1518" i="7"/>
  <c r="D1517" i="7"/>
  <c r="D1516" i="7"/>
  <c r="D1515" i="7"/>
  <c r="D1514" i="7"/>
  <c r="D1513" i="7"/>
  <c r="D1512" i="7"/>
  <c r="D1511" i="7"/>
  <c r="D1510" i="7"/>
  <c r="D1509" i="7"/>
  <c r="D1508" i="7"/>
  <c r="D1507" i="7"/>
  <c r="D1506" i="7"/>
  <c r="D1505" i="7"/>
  <c r="D1504" i="7"/>
  <c r="D1503" i="7"/>
  <c r="D1936" i="7"/>
  <c r="D1934" i="7"/>
  <c r="D1923" i="7"/>
  <c r="D1905" i="7"/>
  <c r="D1904" i="7"/>
  <c r="D1901" i="7"/>
  <c r="D1900" i="7"/>
  <c r="D1897" i="7"/>
  <c r="D1896" i="7"/>
  <c r="D1890" i="7"/>
  <c r="D1889" i="7"/>
  <c r="D1886" i="7"/>
  <c r="D1885" i="7"/>
  <c r="D1882" i="7"/>
  <c r="D1881" i="7"/>
  <c r="D1800" i="7"/>
  <c r="D1799" i="7"/>
  <c r="D1798" i="7"/>
  <c r="D1793" i="7"/>
  <c r="D1795" i="7"/>
  <c r="D1794" i="7"/>
  <c r="D1786" i="7"/>
  <c r="D1785" i="7"/>
  <c r="D1784" i="7"/>
  <c r="D1783" i="7"/>
  <c r="D1777" i="7"/>
  <c r="D1776" i="7"/>
  <c r="E1760" i="9" s="1"/>
  <c r="D1775" i="7"/>
  <c r="E1759" i="9" s="1"/>
  <c r="D1499" i="7"/>
  <c r="E1483" i="9" s="1"/>
  <c r="D1498" i="7"/>
  <c r="D1497" i="7"/>
  <c r="D1496" i="7"/>
  <c r="D1771" i="7"/>
  <c r="D1770" i="7"/>
  <c r="E1754" i="9" s="1"/>
  <c r="D1769" i="7"/>
  <c r="E1753" i="9" s="1"/>
  <c r="D1493" i="7"/>
  <c r="D1492" i="7"/>
  <c r="D1491" i="7"/>
  <c r="D1490" i="7"/>
  <c r="D1433" i="7"/>
  <c r="D1432" i="7"/>
  <c r="D1431" i="7"/>
  <c r="D1423" i="7"/>
  <c r="D1422" i="7"/>
  <c r="D1421" i="7"/>
  <c r="D1399" i="7"/>
  <c r="D1398" i="7"/>
  <c r="D1397" i="7"/>
  <c r="D1396" i="7"/>
  <c r="D1392" i="7"/>
  <c r="D1391" i="7"/>
  <c r="D1390" i="7"/>
  <c r="D1389" i="7"/>
  <c r="D1383" i="7"/>
  <c r="D1375" i="7"/>
  <c r="D1350" i="7"/>
  <c r="D1349" i="7"/>
  <c r="D1348" i="7"/>
  <c r="D1347" i="7"/>
  <c r="D1343" i="7"/>
  <c r="D1342" i="7"/>
  <c r="D1341" i="7"/>
  <c r="D1340" i="7"/>
  <c r="D1334" i="7"/>
  <c r="D1333" i="7"/>
  <c r="D1332" i="7"/>
  <c r="D1331" i="7"/>
  <c r="D1327" i="7"/>
  <c r="D1326" i="7"/>
  <c r="D1325" i="7"/>
  <c r="D1324" i="7"/>
  <c r="D1317" i="7"/>
  <c r="D1316" i="7"/>
  <c r="D1315" i="7"/>
  <c r="D1314" i="7"/>
  <c r="D1313" i="7"/>
  <c r="D1312" i="7"/>
  <c r="D1311" i="7"/>
  <c r="D1310" i="7"/>
  <c r="D1309" i="7"/>
  <c r="D1308" i="7"/>
  <c r="D1307" i="7"/>
  <c r="D1306" i="7"/>
  <c r="D1301" i="7"/>
  <c r="D1300" i="7"/>
  <c r="D1299" i="7"/>
  <c r="D1298" i="7"/>
  <c r="D1297" i="7"/>
  <c r="D1296" i="7"/>
  <c r="D1295" i="7"/>
  <c r="D1294" i="7"/>
  <c r="D1293" i="7"/>
  <c r="D1292" i="7"/>
  <c r="D1291" i="7"/>
  <c r="D1290" i="7"/>
  <c r="D1283" i="7"/>
  <c r="D1282" i="7"/>
  <c r="D1281" i="7"/>
  <c r="D1280" i="7"/>
  <c r="D1279" i="7"/>
  <c r="D1278" i="7"/>
  <c r="D1277" i="7"/>
  <c r="D1276" i="7"/>
  <c r="D1275" i="7"/>
  <c r="D1274" i="7"/>
  <c r="D1273" i="7"/>
  <c r="D1272" i="7"/>
  <c r="D1267" i="7"/>
  <c r="D1266" i="7"/>
  <c r="D1265" i="7"/>
  <c r="D1264" i="7"/>
  <c r="D1263" i="7"/>
  <c r="D1262" i="7"/>
  <c r="D1261" i="7"/>
  <c r="D1260" i="7"/>
  <c r="D1259" i="7"/>
  <c r="D1258" i="7"/>
  <c r="D1257" i="7"/>
  <c r="D1256" i="7"/>
  <c r="D1250" i="7"/>
  <c r="D1249" i="7"/>
  <c r="D1245" i="7"/>
  <c r="D1244" i="7"/>
  <c r="D1237" i="7"/>
  <c r="D1236" i="7"/>
  <c r="D1235" i="7"/>
  <c r="D1234" i="7"/>
  <c r="D1233" i="7"/>
  <c r="D1232" i="7"/>
  <c r="D1226" i="7"/>
  <c r="D1217" i="7"/>
  <c r="D1208" i="7"/>
  <c r="D1199" i="7"/>
  <c r="D1183" i="7"/>
  <c r="D1182" i="7"/>
  <c r="D1178" i="7"/>
  <c r="D1177" i="7"/>
  <c r="D1176" i="7"/>
  <c r="D1175" i="7"/>
  <c r="D1174" i="7"/>
  <c r="D1158" i="7"/>
  <c r="D1157" i="7"/>
  <c r="D1156" i="7"/>
  <c r="D1155" i="7"/>
  <c r="D1154" i="7"/>
  <c r="D1153" i="7"/>
  <c r="D1117" i="7"/>
  <c r="D1114" i="7"/>
  <c r="D1103" i="7"/>
  <c r="D1101" i="7"/>
  <c r="D1100" i="7"/>
  <c r="D1099" i="7"/>
  <c r="D1097" i="7"/>
  <c r="D1096" i="7"/>
  <c r="D1087" i="7"/>
  <c r="D1085" i="7"/>
  <c r="D1083" i="7"/>
  <c r="D1067" i="7"/>
  <c r="D1059" i="7"/>
  <c r="D1053" i="7"/>
  <c r="D1018" i="7"/>
  <c r="D1016" i="7"/>
  <c r="D1014" i="7"/>
  <c r="D1012" i="7"/>
  <c r="D1010" i="7"/>
  <c r="D1008" i="7"/>
  <c r="D1006" i="7"/>
  <c r="D1002" i="7"/>
  <c r="D1000" i="7"/>
  <c r="D997" i="7"/>
  <c r="D986" i="7"/>
  <c r="D984" i="7"/>
  <c r="D982" i="7"/>
  <c r="D980" i="7"/>
  <c r="D978" i="7"/>
  <c r="D976" i="7"/>
  <c r="D974" i="7"/>
  <c r="D972" i="7"/>
  <c r="D970" i="7"/>
  <c r="D968" i="7"/>
  <c r="D966" i="7"/>
  <c r="D964" i="7"/>
  <c r="D962" i="7"/>
  <c r="D960" i="7"/>
  <c r="D956" i="7"/>
  <c r="D954" i="7"/>
  <c r="D952" i="7"/>
  <c r="D950" i="7"/>
  <c r="D948" i="7"/>
  <c r="D946" i="7"/>
  <c r="D944" i="7"/>
  <c r="D942" i="7"/>
  <c r="D938" i="7"/>
  <c r="D936" i="7"/>
  <c r="D934" i="7"/>
  <c r="D932" i="7"/>
  <c r="D930" i="7"/>
  <c r="D926" i="7"/>
  <c r="D925" i="7"/>
  <c r="D923" i="7"/>
  <c r="D922" i="7"/>
  <c r="D916" i="7"/>
  <c r="D914" i="7"/>
  <c r="D913" i="7"/>
  <c r="D912" i="7"/>
  <c r="D903" i="7"/>
  <c r="D901" i="7"/>
  <c r="D897" i="7"/>
  <c r="D893" i="7"/>
  <c r="D889" i="7"/>
  <c r="D886" i="7"/>
  <c r="D878" i="7"/>
  <c r="D872" i="7"/>
  <c r="D870" i="7"/>
  <c r="D868" i="7"/>
  <c r="D866" i="7"/>
  <c r="D864" i="7"/>
  <c r="D817" i="7"/>
  <c r="D815" i="7"/>
  <c r="D813" i="7"/>
  <c r="D797" i="7"/>
  <c r="D796" i="7"/>
  <c r="D793" i="7"/>
  <c r="D792" i="7"/>
  <c r="D788" i="7"/>
  <c r="D786" i="7"/>
  <c r="D785" i="7"/>
  <c r="D737" i="7"/>
  <c r="D736" i="7"/>
  <c r="D735" i="7"/>
  <c r="D688" i="7"/>
  <c r="D684" i="7"/>
  <c r="D681" i="7"/>
  <c r="D627" i="7"/>
  <c r="D621" i="7"/>
  <c r="D620" i="7"/>
  <c r="D618" i="7"/>
  <c r="D617" i="7"/>
  <c r="D615" i="7"/>
  <c r="D614" i="7"/>
  <c r="D612" i="7"/>
  <c r="D611" i="7"/>
  <c r="D605" i="7"/>
  <c r="D604" i="7"/>
  <c r="D603" i="7"/>
  <c r="D602" i="7"/>
  <c r="D598" i="7"/>
  <c r="D597" i="7"/>
  <c r="D596" i="7"/>
  <c r="D595" i="7"/>
  <c r="D571" i="7"/>
  <c r="D569" i="7"/>
  <c r="D566" i="7"/>
  <c r="D564" i="7"/>
  <c r="D561" i="7"/>
  <c r="D559" i="7"/>
  <c r="D556" i="7"/>
  <c r="D554" i="7"/>
  <c r="D551" i="7"/>
  <c r="D549" i="7"/>
  <c r="D516" i="7"/>
  <c r="D515" i="7"/>
  <c r="D503" i="7"/>
  <c r="D502" i="7"/>
  <c r="D493" i="7"/>
  <c r="D492" i="7"/>
  <c r="D487" i="7"/>
  <c r="D485" i="7"/>
  <c r="D484" i="7"/>
  <c r="D481" i="7"/>
  <c r="D480" i="7"/>
  <c r="D477" i="7"/>
  <c r="D476" i="7"/>
  <c r="D475" i="7"/>
  <c r="D472" i="7"/>
  <c r="D471" i="7"/>
  <c r="D426" i="7"/>
  <c r="D425" i="7"/>
  <c r="D424" i="7"/>
  <c r="D423" i="7"/>
  <c r="D422" i="7"/>
  <c r="D421" i="7"/>
  <c r="D420" i="7"/>
  <c r="D419" i="7"/>
  <c r="D418" i="7"/>
  <c r="D415" i="7"/>
  <c r="D414" i="7"/>
  <c r="D413" i="7"/>
  <c r="D412" i="7"/>
  <c r="D411" i="7"/>
  <c r="D410" i="7"/>
  <c r="D409" i="7"/>
  <c r="D408" i="7"/>
  <c r="D407" i="7"/>
  <c r="D400" i="7"/>
  <c r="D399" i="7"/>
  <c r="D398" i="7"/>
  <c r="D397" i="7"/>
  <c r="D396" i="7"/>
  <c r="D393" i="7"/>
  <c r="D392" i="7"/>
  <c r="D391" i="7"/>
  <c r="D390" i="7"/>
  <c r="D389" i="7"/>
  <c r="D388" i="7"/>
  <c r="D387" i="7"/>
  <c r="D386" i="7"/>
  <c r="D385" i="7"/>
  <c r="D380" i="7"/>
  <c r="D379" i="7"/>
  <c r="D378" i="7"/>
  <c r="D377" i="7"/>
  <c r="D376" i="7"/>
  <c r="D375" i="7"/>
  <c r="D374" i="7"/>
  <c r="D371" i="7"/>
  <c r="D370" i="7"/>
  <c r="D369" i="7"/>
  <c r="D368" i="7"/>
  <c r="D367" i="7"/>
  <c r="D366" i="7"/>
  <c r="D365" i="7"/>
  <c r="D364" i="7"/>
  <c r="D363" i="7"/>
  <c r="D360" i="7"/>
  <c r="D359" i="7"/>
  <c r="D358" i="7"/>
  <c r="D357" i="7"/>
  <c r="D356" i="7"/>
  <c r="D355" i="7"/>
  <c r="D354" i="7"/>
  <c r="D353" i="7"/>
  <c r="D352" i="7"/>
  <c r="D315" i="7"/>
  <c r="D313" i="7"/>
  <c r="D310" i="7"/>
  <c r="D308" i="7"/>
  <c r="D306" i="7"/>
  <c r="D305" i="7"/>
  <c r="D288" i="7"/>
  <c r="D257" i="7"/>
  <c r="D255" i="7"/>
  <c r="D252" i="7"/>
  <c r="D250" i="7"/>
  <c r="D247" i="7"/>
  <c r="D245" i="7"/>
  <c r="D242" i="7"/>
  <c r="D240" i="7"/>
  <c r="D237" i="7"/>
  <c r="D235" i="7"/>
  <c r="D232" i="7"/>
  <c r="D230" i="7"/>
  <c r="D227" i="7"/>
  <c r="D225" i="7"/>
  <c r="D143" i="7"/>
  <c r="D141" i="7"/>
  <c r="D139" i="7"/>
  <c r="D97" i="7"/>
  <c r="D88" i="7"/>
  <c r="C1830" i="3"/>
  <c r="C1805" i="3"/>
  <c r="D1805" i="3" s="1"/>
  <c r="E1805" i="3" s="1"/>
  <c r="C1762" i="3"/>
  <c r="C1726" i="3"/>
  <c r="C1683" i="3"/>
  <c r="C1480" i="3"/>
  <c r="G1480" i="3" s="1"/>
  <c r="D1925" i="3"/>
  <c r="E1925" i="3" s="1"/>
  <c r="C1498"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573" i="3"/>
  <c r="G574" i="3"/>
  <c r="G575" i="3"/>
  <c r="G576" i="3"/>
  <c r="G577" i="3"/>
  <c r="G578" i="3"/>
  <c r="G579" i="3"/>
  <c r="G580" i="3"/>
  <c r="G581" i="3"/>
  <c r="G582" i="3"/>
  <c r="G583" i="3"/>
  <c r="G584" i="3"/>
  <c r="G585" i="3"/>
  <c r="G586" i="3"/>
  <c r="G587" i="3"/>
  <c r="G588" i="3"/>
  <c r="G589" i="3"/>
  <c r="G590" i="3"/>
  <c r="G591" i="3"/>
  <c r="G592" i="3"/>
  <c r="G593" i="3"/>
  <c r="G594" i="3"/>
  <c r="G595" i="3"/>
  <c r="G596" i="3"/>
  <c r="G597" i="3"/>
  <c r="G598" i="3"/>
  <c r="G599" i="3"/>
  <c r="G600" i="3"/>
  <c r="G601" i="3"/>
  <c r="G602" i="3"/>
  <c r="G603" i="3"/>
  <c r="G604" i="3"/>
  <c r="G605" i="3"/>
  <c r="G606" i="3"/>
  <c r="G607" i="3"/>
  <c r="G608" i="3"/>
  <c r="G609" i="3"/>
  <c r="G610" i="3"/>
  <c r="G611" i="3"/>
  <c r="G612" i="3"/>
  <c r="G613" i="3"/>
  <c r="G614" i="3"/>
  <c r="G615" i="3"/>
  <c r="G616" i="3"/>
  <c r="G617" i="3"/>
  <c r="G618" i="3"/>
  <c r="G619" i="3"/>
  <c r="G620" i="3"/>
  <c r="G621" i="3"/>
  <c r="G622" i="3"/>
  <c r="G623" i="3"/>
  <c r="G624" i="3"/>
  <c r="G625" i="3"/>
  <c r="G626" i="3"/>
  <c r="G627" i="3"/>
  <c r="G628" i="3"/>
  <c r="G629" i="3"/>
  <c r="G630" i="3"/>
  <c r="G631" i="3"/>
  <c r="G632" i="3"/>
  <c r="G633" i="3"/>
  <c r="G634" i="3"/>
  <c r="G635" i="3"/>
  <c r="G636" i="3"/>
  <c r="G637" i="3"/>
  <c r="G638" i="3"/>
  <c r="G639" i="3"/>
  <c r="G640" i="3"/>
  <c r="G641" i="3"/>
  <c r="G642" i="3"/>
  <c r="G643" i="3"/>
  <c r="G644" i="3"/>
  <c r="G645" i="3"/>
  <c r="G646" i="3"/>
  <c r="G647" i="3"/>
  <c r="G648" i="3"/>
  <c r="G649" i="3"/>
  <c r="G650" i="3"/>
  <c r="G651" i="3"/>
  <c r="G652" i="3"/>
  <c r="G653" i="3"/>
  <c r="G654" i="3"/>
  <c r="G655" i="3"/>
  <c r="G656" i="3"/>
  <c r="G657" i="3"/>
  <c r="G658" i="3"/>
  <c r="G659" i="3"/>
  <c r="G660" i="3"/>
  <c r="G661" i="3"/>
  <c r="G662" i="3"/>
  <c r="G663" i="3"/>
  <c r="G664" i="3"/>
  <c r="G665" i="3"/>
  <c r="G666" i="3"/>
  <c r="G667" i="3"/>
  <c r="G668" i="3"/>
  <c r="G669" i="3"/>
  <c r="G670" i="3"/>
  <c r="G671" i="3"/>
  <c r="G672" i="3"/>
  <c r="G673" i="3"/>
  <c r="G674" i="3"/>
  <c r="G675" i="3"/>
  <c r="G676" i="3"/>
  <c r="G677" i="3"/>
  <c r="G678" i="3"/>
  <c r="G679" i="3"/>
  <c r="G680" i="3"/>
  <c r="G681" i="3"/>
  <c r="G682" i="3"/>
  <c r="G683" i="3"/>
  <c r="G684" i="3"/>
  <c r="G685" i="3"/>
  <c r="G686" i="3"/>
  <c r="G687" i="3"/>
  <c r="G688" i="3"/>
  <c r="G689" i="3"/>
  <c r="G690" i="3"/>
  <c r="G691" i="3"/>
  <c r="G692" i="3"/>
  <c r="G693" i="3"/>
  <c r="G694" i="3"/>
  <c r="G695" i="3"/>
  <c r="G696" i="3"/>
  <c r="G697" i="3"/>
  <c r="G698" i="3"/>
  <c r="G699" i="3"/>
  <c r="G700" i="3"/>
  <c r="G701" i="3"/>
  <c r="G702" i="3"/>
  <c r="G703" i="3"/>
  <c r="G704" i="3"/>
  <c r="G705" i="3"/>
  <c r="G706" i="3"/>
  <c r="G707" i="3"/>
  <c r="G708" i="3"/>
  <c r="G709"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G738" i="3"/>
  <c r="G739" i="3"/>
  <c r="G740" i="3"/>
  <c r="G741" i="3"/>
  <c r="G742" i="3"/>
  <c r="G743" i="3"/>
  <c r="G744" i="3"/>
  <c r="G745" i="3"/>
  <c r="G746" i="3"/>
  <c r="G747" i="3"/>
  <c r="G748" i="3"/>
  <c r="G749" i="3"/>
  <c r="G750" i="3"/>
  <c r="G751" i="3"/>
  <c r="G752" i="3"/>
  <c r="G753" i="3"/>
  <c r="G754" i="3"/>
  <c r="G755" i="3"/>
  <c r="G756" i="3"/>
  <c r="G757" i="3"/>
  <c r="G758" i="3"/>
  <c r="G759" i="3"/>
  <c r="G760" i="3"/>
  <c r="G761" i="3"/>
  <c r="G762" i="3"/>
  <c r="G763" i="3"/>
  <c r="G764" i="3"/>
  <c r="G765" i="3"/>
  <c r="G766" i="3"/>
  <c r="G767" i="3"/>
  <c r="G768" i="3"/>
  <c r="G769" i="3"/>
  <c r="G770" i="3"/>
  <c r="G771" i="3"/>
  <c r="G772" i="3"/>
  <c r="G773" i="3"/>
  <c r="G774" i="3"/>
  <c r="G775" i="3"/>
  <c r="G776" i="3"/>
  <c r="G777" i="3"/>
  <c r="G778" i="3"/>
  <c r="G779" i="3"/>
  <c r="G780" i="3"/>
  <c r="G781" i="3"/>
  <c r="G782" i="3"/>
  <c r="G783" i="3"/>
  <c r="G784" i="3"/>
  <c r="G785" i="3"/>
  <c r="G786" i="3"/>
  <c r="G787" i="3"/>
  <c r="G788" i="3"/>
  <c r="G789" i="3"/>
  <c r="G790" i="3"/>
  <c r="G791" i="3"/>
  <c r="G792" i="3"/>
  <c r="G793" i="3"/>
  <c r="G794" i="3"/>
  <c r="G795" i="3"/>
  <c r="G796" i="3"/>
  <c r="G797" i="3"/>
  <c r="G798" i="3"/>
  <c r="G799" i="3"/>
  <c r="G800" i="3"/>
  <c r="G801" i="3"/>
  <c r="G802" i="3"/>
  <c r="G803" i="3"/>
  <c r="G804" i="3"/>
  <c r="G805" i="3"/>
  <c r="G806" i="3"/>
  <c r="G807" i="3"/>
  <c r="G808" i="3"/>
  <c r="G809" i="3"/>
  <c r="G810" i="3"/>
  <c r="G811" i="3"/>
  <c r="G812" i="3"/>
  <c r="G813" i="3"/>
  <c r="G814" i="3"/>
  <c r="G815" i="3"/>
  <c r="G816" i="3"/>
  <c r="G817" i="3"/>
  <c r="G818" i="3"/>
  <c r="G819" i="3"/>
  <c r="G820" i="3"/>
  <c r="G821" i="3"/>
  <c r="G822" i="3"/>
  <c r="G823" i="3"/>
  <c r="G824" i="3"/>
  <c r="G825" i="3"/>
  <c r="G826" i="3"/>
  <c r="G827" i="3"/>
  <c r="G828" i="3"/>
  <c r="G829" i="3"/>
  <c r="G830" i="3"/>
  <c r="G831" i="3"/>
  <c r="G832" i="3"/>
  <c r="G833" i="3"/>
  <c r="G834" i="3"/>
  <c r="G835" i="3"/>
  <c r="G836" i="3"/>
  <c r="G837" i="3"/>
  <c r="G838" i="3"/>
  <c r="G839" i="3"/>
  <c r="G840" i="3"/>
  <c r="G841" i="3"/>
  <c r="G842" i="3"/>
  <c r="G843" i="3"/>
  <c r="G844" i="3"/>
  <c r="G845" i="3"/>
  <c r="G846" i="3"/>
  <c r="G847" i="3"/>
  <c r="G848" i="3"/>
  <c r="G849" i="3"/>
  <c r="G850" i="3"/>
  <c r="G851" i="3"/>
  <c r="G852" i="3"/>
  <c r="G853" i="3"/>
  <c r="G854" i="3"/>
  <c r="G855" i="3"/>
  <c r="G856" i="3"/>
  <c r="G857" i="3"/>
  <c r="G858" i="3"/>
  <c r="G859" i="3"/>
  <c r="G860" i="3"/>
  <c r="G861" i="3"/>
  <c r="G862" i="3"/>
  <c r="G863" i="3"/>
  <c r="G864" i="3"/>
  <c r="G865" i="3"/>
  <c r="G866" i="3"/>
  <c r="G867" i="3"/>
  <c r="G868" i="3"/>
  <c r="G869" i="3"/>
  <c r="G870" i="3"/>
  <c r="G871" i="3"/>
  <c r="G872" i="3"/>
  <c r="G873" i="3"/>
  <c r="G874" i="3"/>
  <c r="G875" i="3"/>
  <c r="G876" i="3"/>
  <c r="G877" i="3"/>
  <c r="G878" i="3"/>
  <c r="G879" i="3"/>
  <c r="G880" i="3"/>
  <c r="G881" i="3"/>
  <c r="G882" i="3"/>
  <c r="G883" i="3"/>
  <c r="G884" i="3"/>
  <c r="G885" i="3"/>
  <c r="G886" i="3"/>
  <c r="G887" i="3"/>
  <c r="G888" i="3"/>
  <c r="G889" i="3"/>
  <c r="G890" i="3"/>
  <c r="G891" i="3"/>
  <c r="G892" i="3"/>
  <c r="G893" i="3"/>
  <c r="G894" i="3"/>
  <c r="G895" i="3"/>
  <c r="G896" i="3"/>
  <c r="G897" i="3"/>
  <c r="G898" i="3"/>
  <c r="G899" i="3"/>
  <c r="G900" i="3"/>
  <c r="G901" i="3"/>
  <c r="G902" i="3"/>
  <c r="G903" i="3"/>
  <c r="G904" i="3"/>
  <c r="G905" i="3"/>
  <c r="G906" i="3"/>
  <c r="G907" i="3"/>
  <c r="G908" i="3"/>
  <c r="G909" i="3"/>
  <c r="G910" i="3"/>
  <c r="G911" i="3"/>
  <c r="G912" i="3"/>
  <c r="G913" i="3"/>
  <c r="G914" i="3"/>
  <c r="G915" i="3"/>
  <c r="G916" i="3"/>
  <c r="G917" i="3"/>
  <c r="G918" i="3"/>
  <c r="G919" i="3"/>
  <c r="G920" i="3"/>
  <c r="G921" i="3"/>
  <c r="G922" i="3"/>
  <c r="G923" i="3"/>
  <c r="G924" i="3"/>
  <c r="G925" i="3"/>
  <c r="G926" i="3"/>
  <c r="G927" i="3"/>
  <c r="G928" i="3"/>
  <c r="G929" i="3"/>
  <c r="G930" i="3"/>
  <c r="G931" i="3"/>
  <c r="G932" i="3"/>
  <c r="G933" i="3"/>
  <c r="G934" i="3"/>
  <c r="G935" i="3"/>
  <c r="G936" i="3"/>
  <c r="G937" i="3"/>
  <c r="G938" i="3"/>
  <c r="G939" i="3"/>
  <c r="G940" i="3"/>
  <c r="G941" i="3"/>
  <c r="G942" i="3"/>
  <c r="G943" i="3"/>
  <c r="G944" i="3"/>
  <c r="G945" i="3"/>
  <c r="G946" i="3"/>
  <c r="G947" i="3"/>
  <c r="G948" i="3"/>
  <c r="G949" i="3"/>
  <c r="G950" i="3"/>
  <c r="G951" i="3"/>
  <c r="G952" i="3"/>
  <c r="G953" i="3"/>
  <c r="G954" i="3"/>
  <c r="G955" i="3"/>
  <c r="G956" i="3"/>
  <c r="G957" i="3"/>
  <c r="G958" i="3"/>
  <c r="G959" i="3"/>
  <c r="G960" i="3"/>
  <c r="G961" i="3"/>
  <c r="G962" i="3"/>
  <c r="G963" i="3"/>
  <c r="G964" i="3"/>
  <c r="G965" i="3"/>
  <c r="G966" i="3"/>
  <c r="G967" i="3"/>
  <c r="G968" i="3"/>
  <c r="G969" i="3"/>
  <c r="G970" i="3"/>
  <c r="G971" i="3"/>
  <c r="G972" i="3"/>
  <c r="G973" i="3"/>
  <c r="G974" i="3"/>
  <c r="G975" i="3"/>
  <c r="G976" i="3"/>
  <c r="G977" i="3"/>
  <c r="G978" i="3"/>
  <c r="G979" i="3"/>
  <c r="G980" i="3"/>
  <c r="G981" i="3"/>
  <c r="G982" i="3"/>
  <c r="G983" i="3"/>
  <c r="G984" i="3"/>
  <c r="G985" i="3"/>
  <c r="G986" i="3"/>
  <c r="G987" i="3"/>
  <c r="G988" i="3"/>
  <c r="G989" i="3"/>
  <c r="G990" i="3"/>
  <c r="G991" i="3"/>
  <c r="G992" i="3"/>
  <c r="G993" i="3"/>
  <c r="G994" i="3"/>
  <c r="G995" i="3"/>
  <c r="G996" i="3"/>
  <c r="G997" i="3"/>
  <c r="G998" i="3"/>
  <c r="G999" i="3"/>
  <c r="G1000" i="3"/>
  <c r="G1001" i="3"/>
  <c r="G1002" i="3"/>
  <c r="G1003" i="3"/>
  <c r="G1004" i="3"/>
  <c r="G1005" i="3"/>
  <c r="G1006" i="3"/>
  <c r="G1007" i="3"/>
  <c r="G1008" i="3"/>
  <c r="G1009" i="3"/>
  <c r="G1010" i="3"/>
  <c r="G1011" i="3"/>
  <c r="G1012" i="3"/>
  <c r="G1013" i="3"/>
  <c r="G1014" i="3"/>
  <c r="G1015" i="3"/>
  <c r="G1016" i="3"/>
  <c r="G1017" i="3"/>
  <c r="G1018" i="3"/>
  <c r="G1019" i="3"/>
  <c r="G1020" i="3"/>
  <c r="G1021" i="3"/>
  <c r="G1022" i="3"/>
  <c r="G1023" i="3"/>
  <c r="G1024" i="3"/>
  <c r="G1025" i="3"/>
  <c r="G1026" i="3"/>
  <c r="G1027" i="3"/>
  <c r="G1028" i="3"/>
  <c r="G1029" i="3"/>
  <c r="G1030" i="3"/>
  <c r="G1031" i="3"/>
  <c r="G1032" i="3"/>
  <c r="G1033" i="3"/>
  <c r="G1034" i="3"/>
  <c r="G1035" i="3"/>
  <c r="G1036" i="3"/>
  <c r="G1037" i="3"/>
  <c r="G1038" i="3"/>
  <c r="G1039" i="3"/>
  <c r="G1040" i="3"/>
  <c r="G1041" i="3"/>
  <c r="G1042" i="3"/>
  <c r="G1043" i="3"/>
  <c r="G1044" i="3"/>
  <c r="G1045" i="3"/>
  <c r="G1046" i="3"/>
  <c r="G1047" i="3"/>
  <c r="G1048" i="3"/>
  <c r="G1049" i="3"/>
  <c r="G1050" i="3"/>
  <c r="G1051" i="3"/>
  <c r="G1052" i="3"/>
  <c r="G1053" i="3"/>
  <c r="G1054" i="3"/>
  <c r="G1055" i="3"/>
  <c r="G1056" i="3"/>
  <c r="G1057" i="3"/>
  <c r="G1058" i="3"/>
  <c r="G1059" i="3"/>
  <c r="G1060" i="3"/>
  <c r="G1061" i="3"/>
  <c r="G1062" i="3"/>
  <c r="G1063" i="3"/>
  <c r="G1064" i="3"/>
  <c r="G1065" i="3"/>
  <c r="G1066" i="3"/>
  <c r="G1067" i="3"/>
  <c r="G1068" i="3"/>
  <c r="G1069" i="3"/>
  <c r="G1070" i="3"/>
  <c r="G1071" i="3"/>
  <c r="G1072" i="3"/>
  <c r="G1073" i="3"/>
  <c r="G1074" i="3"/>
  <c r="G1075" i="3"/>
  <c r="G1076" i="3"/>
  <c r="G1077" i="3"/>
  <c r="G1078" i="3"/>
  <c r="G1079" i="3"/>
  <c r="G1080" i="3"/>
  <c r="G1081" i="3"/>
  <c r="G1082" i="3"/>
  <c r="G1083" i="3"/>
  <c r="G1084" i="3"/>
  <c r="G1085" i="3"/>
  <c r="G1086" i="3"/>
  <c r="G1087" i="3"/>
  <c r="G1088" i="3"/>
  <c r="G1089" i="3"/>
  <c r="G1090" i="3"/>
  <c r="G1091" i="3"/>
  <c r="G1092" i="3"/>
  <c r="G1093" i="3"/>
  <c r="G1094" i="3"/>
  <c r="G1095" i="3"/>
  <c r="G1096" i="3"/>
  <c r="G1097" i="3"/>
  <c r="G1098" i="3"/>
  <c r="G1099" i="3"/>
  <c r="G1100" i="3"/>
  <c r="G1101" i="3"/>
  <c r="G1102" i="3"/>
  <c r="G1103" i="3"/>
  <c r="G1104" i="3"/>
  <c r="G1105" i="3"/>
  <c r="G1106" i="3"/>
  <c r="G1107" i="3"/>
  <c r="G1108" i="3"/>
  <c r="G1109" i="3"/>
  <c r="G1110" i="3"/>
  <c r="G1111" i="3"/>
  <c r="G1112" i="3"/>
  <c r="G1113" i="3"/>
  <c r="G1114" i="3"/>
  <c r="G1115" i="3"/>
  <c r="G1116" i="3"/>
  <c r="G1117" i="3"/>
  <c r="G1118" i="3"/>
  <c r="G1119" i="3"/>
  <c r="G1120" i="3"/>
  <c r="G1121" i="3"/>
  <c r="G1122" i="3"/>
  <c r="G1123" i="3"/>
  <c r="G1124" i="3"/>
  <c r="G1125" i="3"/>
  <c r="G1126" i="3"/>
  <c r="G1127" i="3"/>
  <c r="G1128" i="3"/>
  <c r="G1129" i="3"/>
  <c r="G1130" i="3"/>
  <c r="G1131" i="3"/>
  <c r="G1132" i="3"/>
  <c r="G1133" i="3"/>
  <c r="G1134" i="3"/>
  <c r="G1135" i="3"/>
  <c r="G1136" i="3"/>
  <c r="G1137" i="3"/>
  <c r="G1138" i="3"/>
  <c r="G1139" i="3"/>
  <c r="G1140" i="3"/>
  <c r="G1141" i="3"/>
  <c r="G1142" i="3"/>
  <c r="G1143" i="3"/>
  <c r="G1144" i="3"/>
  <c r="G1145" i="3"/>
  <c r="G1146" i="3"/>
  <c r="G1147" i="3"/>
  <c r="G1148" i="3"/>
  <c r="G1149" i="3"/>
  <c r="G1150" i="3"/>
  <c r="G1151" i="3"/>
  <c r="G1152" i="3"/>
  <c r="G1153" i="3"/>
  <c r="G1154" i="3"/>
  <c r="G1155" i="3"/>
  <c r="G1156" i="3"/>
  <c r="G1157" i="3"/>
  <c r="G1158" i="3"/>
  <c r="G1159" i="3"/>
  <c r="G1160" i="3"/>
  <c r="G1161" i="3"/>
  <c r="G1162" i="3"/>
  <c r="G1163" i="3"/>
  <c r="G1164" i="3"/>
  <c r="G1165" i="3"/>
  <c r="G1166" i="3"/>
  <c r="G1167" i="3"/>
  <c r="G1168" i="3"/>
  <c r="G1169" i="3"/>
  <c r="G1170" i="3"/>
  <c r="G1171" i="3"/>
  <c r="G1172" i="3"/>
  <c r="G1173" i="3"/>
  <c r="G1174" i="3"/>
  <c r="G1175" i="3"/>
  <c r="G1176" i="3"/>
  <c r="G1177" i="3"/>
  <c r="G1178" i="3"/>
  <c r="G1179" i="3"/>
  <c r="G1180" i="3"/>
  <c r="G1181" i="3"/>
  <c r="G1182" i="3"/>
  <c r="G1183" i="3"/>
  <c r="G1184" i="3"/>
  <c r="G1185" i="3"/>
  <c r="G1186" i="3"/>
  <c r="G1187" i="3"/>
  <c r="G1188" i="3"/>
  <c r="G1189" i="3"/>
  <c r="G1190" i="3"/>
  <c r="G1191" i="3"/>
  <c r="G1192" i="3"/>
  <c r="G1193" i="3"/>
  <c r="G1194" i="3"/>
  <c r="G1195" i="3"/>
  <c r="G1196" i="3"/>
  <c r="G1197" i="3"/>
  <c r="G1198" i="3"/>
  <c r="G1199" i="3"/>
  <c r="G1200" i="3"/>
  <c r="G1201" i="3"/>
  <c r="G1202" i="3"/>
  <c r="G1203" i="3"/>
  <c r="G1204" i="3"/>
  <c r="G1205" i="3"/>
  <c r="G1206" i="3"/>
  <c r="G1207" i="3"/>
  <c r="G1208" i="3"/>
  <c r="G1209" i="3"/>
  <c r="G1210" i="3"/>
  <c r="G1211" i="3"/>
  <c r="G1212" i="3"/>
  <c r="G1213" i="3"/>
  <c r="G1214" i="3"/>
  <c r="G1215" i="3"/>
  <c r="G1216" i="3"/>
  <c r="G1217" i="3"/>
  <c r="G1218" i="3"/>
  <c r="G1219" i="3"/>
  <c r="G1220" i="3"/>
  <c r="G1221" i="3"/>
  <c r="G1222" i="3"/>
  <c r="G1223" i="3"/>
  <c r="G1224" i="3"/>
  <c r="G1225" i="3"/>
  <c r="G1226" i="3"/>
  <c r="G1227" i="3"/>
  <c r="G1228" i="3"/>
  <c r="G1229" i="3"/>
  <c r="G1230" i="3"/>
  <c r="G1231" i="3"/>
  <c r="G1232" i="3"/>
  <c r="G1233" i="3"/>
  <c r="G1234" i="3"/>
  <c r="G1235" i="3"/>
  <c r="G1236" i="3"/>
  <c r="G1237" i="3"/>
  <c r="G1238" i="3"/>
  <c r="G1239" i="3"/>
  <c r="G1240" i="3"/>
  <c r="G1241" i="3"/>
  <c r="G1242" i="3"/>
  <c r="G1243" i="3"/>
  <c r="G1244" i="3"/>
  <c r="G1245" i="3"/>
  <c r="G1246" i="3"/>
  <c r="G1247" i="3"/>
  <c r="G1248" i="3"/>
  <c r="G1249" i="3"/>
  <c r="G1250" i="3"/>
  <c r="G1251" i="3"/>
  <c r="G1252" i="3"/>
  <c r="G1253" i="3"/>
  <c r="G1254" i="3"/>
  <c r="G1255" i="3"/>
  <c r="G1256" i="3"/>
  <c r="G1257" i="3"/>
  <c r="G1258" i="3"/>
  <c r="G1259" i="3"/>
  <c r="G1260" i="3"/>
  <c r="G1261" i="3"/>
  <c r="G1262" i="3"/>
  <c r="G1263" i="3"/>
  <c r="G1264" i="3"/>
  <c r="G1265" i="3"/>
  <c r="G1266" i="3"/>
  <c r="G1267" i="3"/>
  <c r="G1268" i="3"/>
  <c r="G1269" i="3"/>
  <c r="G1270" i="3"/>
  <c r="G1271" i="3"/>
  <c r="G1272" i="3"/>
  <c r="G1273" i="3"/>
  <c r="G1274" i="3"/>
  <c r="G1275" i="3"/>
  <c r="G1276" i="3"/>
  <c r="G1277" i="3"/>
  <c r="G1278" i="3"/>
  <c r="G1279" i="3"/>
  <c r="G1280" i="3"/>
  <c r="G1281" i="3"/>
  <c r="G1282" i="3"/>
  <c r="G1283" i="3"/>
  <c r="G1284" i="3"/>
  <c r="G1285" i="3"/>
  <c r="G1286" i="3"/>
  <c r="G1287" i="3"/>
  <c r="G1288" i="3"/>
  <c r="G1289" i="3"/>
  <c r="G1290" i="3"/>
  <c r="G1291" i="3"/>
  <c r="G1292" i="3"/>
  <c r="G1293" i="3"/>
  <c r="G1294" i="3"/>
  <c r="G1295" i="3"/>
  <c r="G1296" i="3"/>
  <c r="G1297" i="3"/>
  <c r="G1298" i="3"/>
  <c r="G1299" i="3"/>
  <c r="G1300" i="3"/>
  <c r="G1301" i="3"/>
  <c r="G1302" i="3"/>
  <c r="G1303" i="3"/>
  <c r="G1304" i="3"/>
  <c r="G1305" i="3"/>
  <c r="G1306" i="3"/>
  <c r="G1307" i="3"/>
  <c r="G1308" i="3"/>
  <c r="G1309" i="3"/>
  <c r="G1310" i="3"/>
  <c r="G1311" i="3"/>
  <c r="G1312" i="3"/>
  <c r="G1313" i="3"/>
  <c r="G1314" i="3"/>
  <c r="G1315" i="3"/>
  <c r="G1316" i="3"/>
  <c r="G1317" i="3"/>
  <c r="G1318" i="3"/>
  <c r="G1319" i="3"/>
  <c r="G1320" i="3"/>
  <c r="G1321" i="3"/>
  <c r="G1322" i="3"/>
  <c r="G1323" i="3"/>
  <c r="G1324" i="3"/>
  <c r="G1325" i="3"/>
  <c r="G1326" i="3"/>
  <c r="G1327" i="3"/>
  <c r="G1328" i="3"/>
  <c r="G1329" i="3"/>
  <c r="G1330" i="3"/>
  <c r="G1331" i="3"/>
  <c r="G1332" i="3"/>
  <c r="G1333" i="3"/>
  <c r="G1334" i="3"/>
  <c r="G1335" i="3"/>
  <c r="G1336" i="3"/>
  <c r="G1337" i="3"/>
  <c r="G1338" i="3"/>
  <c r="G1339" i="3"/>
  <c r="G1340" i="3"/>
  <c r="G1341" i="3"/>
  <c r="G1342" i="3"/>
  <c r="G1343" i="3"/>
  <c r="G1344" i="3"/>
  <c r="G1345" i="3"/>
  <c r="G1346" i="3"/>
  <c r="G1347" i="3"/>
  <c r="G1348" i="3"/>
  <c r="G1349" i="3"/>
  <c r="G1350" i="3"/>
  <c r="G1351" i="3"/>
  <c r="G1352" i="3"/>
  <c r="G1353" i="3"/>
  <c r="G1354" i="3"/>
  <c r="G1355" i="3"/>
  <c r="G1356" i="3"/>
  <c r="G1357" i="3"/>
  <c r="G1358" i="3"/>
  <c r="G1359" i="3"/>
  <c r="G1360" i="3"/>
  <c r="G1361" i="3"/>
  <c r="G1362" i="3"/>
  <c r="G1363" i="3"/>
  <c r="G1364" i="3"/>
  <c r="G1365" i="3"/>
  <c r="G1366" i="3"/>
  <c r="G1367" i="3"/>
  <c r="G1368" i="3"/>
  <c r="G1369" i="3"/>
  <c r="G1370" i="3"/>
  <c r="G1371" i="3"/>
  <c r="G1372" i="3"/>
  <c r="G1373" i="3"/>
  <c r="G1374" i="3"/>
  <c r="G1375" i="3"/>
  <c r="G1376" i="3"/>
  <c r="G1377" i="3"/>
  <c r="G1378" i="3"/>
  <c r="G1379" i="3"/>
  <c r="G1380" i="3"/>
  <c r="G1381" i="3"/>
  <c r="G1382" i="3"/>
  <c r="G1383" i="3"/>
  <c r="G1384" i="3"/>
  <c r="G1385" i="3"/>
  <c r="G1386" i="3"/>
  <c r="G1387" i="3"/>
  <c r="G1388" i="3"/>
  <c r="G1389" i="3"/>
  <c r="G1390" i="3"/>
  <c r="G1391" i="3"/>
  <c r="G1392" i="3"/>
  <c r="G1393" i="3"/>
  <c r="G1394" i="3"/>
  <c r="G1395" i="3"/>
  <c r="G1396" i="3"/>
  <c r="G1397" i="3"/>
  <c r="G1398" i="3"/>
  <c r="G1399" i="3"/>
  <c r="G1400" i="3"/>
  <c r="G1401" i="3"/>
  <c r="G1402" i="3"/>
  <c r="G1403" i="3"/>
  <c r="G1404" i="3"/>
  <c r="G1405" i="3"/>
  <c r="G1406" i="3"/>
  <c r="G1407" i="3"/>
  <c r="G1408" i="3"/>
  <c r="G1409" i="3"/>
  <c r="G1410" i="3"/>
  <c r="G1411" i="3"/>
  <c r="G1412" i="3"/>
  <c r="G1413" i="3"/>
  <c r="G1414" i="3"/>
  <c r="G1415" i="3"/>
  <c r="G1416" i="3"/>
  <c r="G1417" i="3"/>
  <c r="G1418" i="3"/>
  <c r="G1419" i="3"/>
  <c r="G1420" i="3"/>
  <c r="G1421" i="3"/>
  <c r="G1422" i="3"/>
  <c r="G1423" i="3"/>
  <c r="G1424" i="3"/>
  <c r="G1425" i="3"/>
  <c r="G1426" i="3"/>
  <c r="G1427" i="3"/>
  <c r="G1428" i="3"/>
  <c r="G1429" i="3"/>
  <c r="G1430" i="3"/>
  <c r="G1431" i="3"/>
  <c r="G1432" i="3"/>
  <c r="G1433" i="3"/>
  <c r="G1434" i="3"/>
  <c r="G1435" i="3"/>
  <c r="G1436" i="3"/>
  <c r="G1437" i="3"/>
  <c r="G1438" i="3"/>
  <c r="G1439" i="3"/>
  <c r="G1440" i="3"/>
  <c r="G1441" i="3"/>
  <c r="G1442" i="3"/>
  <c r="G1443" i="3"/>
  <c r="G1444" i="3"/>
  <c r="G1445" i="3"/>
  <c r="G1446" i="3"/>
  <c r="G1447" i="3"/>
  <c r="G1448" i="3"/>
  <c r="G1449" i="3"/>
  <c r="G1450" i="3"/>
  <c r="G1451" i="3"/>
  <c r="G1452" i="3"/>
  <c r="G1453" i="3"/>
  <c r="G1454" i="3"/>
  <c r="G1455" i="3"/>
  <c r="G1456" i="3"/>
  <c r="G1457" i="3"/>
  <c r="G1458" i="3"/>
  <c r="G1459" i="3"/>
  <c r="G1460" i="3"/>
  <c r="G1461" i="3"/>
  <c r="G1462" i="3"/>
  <c r="G1463" i="3"/>
  <c r="G1464" i="3"/>
  <c r="G1465" i="3"/>
  <c r="G1466" i="3"/>
  <c r="G1467" i="3"/>
  <c r="G1468" i="3"/>
  <c r="G1469" i="3"/>
  <c r="G1470" i="3"/>
  <c r="G1471" i="3"/>
  <c r="G1472" i="3"/>
  <c r="G1473" i="3"/>
  <c r="G1474" i="3"/>
  <c r="G1475" i="3"/>
  <c r="G1476" i="3"/>
  <c r="G1477" i="3"/>
  <c r="G1478" i="3"/>
  <c r="G1479" i="3"/>
  <c r="G1481" i="3"/>
  <c r="G1482" i="3"/>
  <c r="G1483" i="3"/>
  <c r="G1484" i="3"/>
  <c r="G1485" i="3"/>
  <c r="G1486" i="3"/>
  <c r="G1487" i="3"/>
  <c r="G1488" i="3"/>
  <c r="G1489" i="3"/>
  <c r="G1490" i="3"/>
  <c r="G1491" i="3"/>
  <c r="G1492" i="3"/>
  <c r="G1493" i="3"/>
  <c r="G1494" i="3"/>
  <c r="G1495" i="3"/>
  <c r="G1496" i="3"/>
  <c r="G1497" i="3"/>
  <c r="G1500" i="3"/>
  <c r="G1501" i="3"/>
  <c r="G1502" i="3"/>
  <c r="G1503" i="3"/>
  <c r="G1504" i="3"/>
  <c r="G1505" i="3"/>
  <c r="G1506" i="3"/>
  <c r="G1507" i="3"/>
  <c r="G1508" i="3"/>
  <c r="G1509" i="3"/>
  <c r="G1510" i="3"/>
  <c r="G1511" i="3"/>
  <c r="G1512" i="3"/>
  <c r="G1513" i="3"/>
  <c r="G1514" i="3"/>
  <c r="G1515" i="3"/>
  <c r="G1516" i="3"/>
  <c r="G1517" i="3"/>
  <c r="G1518" i="3"/>
  <c r="G1519" i="3"/>
  <c r="G1520" i="3"/>
  <c r="G1521" i="3"/>
  <c r="G1522" i="3"/>
  <c r="G1523" i="3"/>
  <c r="G1524" i="3"/>
  <c r="G1525" i="3"/>
  <c r="G1526" i="3"/>
  <c r="G1527" i="3"/>
  <c r="G1528" i="3"/>
  <c r="G1529" i="3"/>
  <c r="G1530" i="3"/>
  <c r="G1531" i="3"/>
  <c r="G1532" i="3"/>
  <c r="G1533" i="3"/>
  <c r="G1534" i="3"/>
  <c r="G1535" i="3"/>
  <c r="G1536" i="3"/>
  <c r="G1537" i="3"/>
  <c r="G1538" i="3"/>
  <c r="G1539" i="3"/>
  <c r="G1540" i="3"/>
  <c r="G1541" i="3"/>
  <c r="G1542" i="3"/>
  <c r="G1543" i="3"/>
  <c r="G1544" i="3"/>
  <c r="G1545" i="3"/>
  <c r="G1546" i="3"/>
  <c r="G1547" i="3"/>
  <c r="G1548" i="3"/>
  <c r="G1549" i="3"/>
  <c r="G1550" i="3"/>
  <c r="G1551" i="3"/>
  <c r="G1552" i="3"/>
  <c r="G1553" i="3"/>
  <c r="G1554" i="3"/>
  <c r="G1555" i="3"/>
  <c r="G1556" i="3"/>
  <c r="G1557" i="3"/>
  <c r="G1558" i="3"/>
  <c r="G1559" i="3"/>
  <c r="G1560" i="3"/>
  <c r="G1561" i="3"/>
  <c r="G1562" i="3"/>
  <c r="G1563" i="3"/>
  <c r="G1564" i="3"/>
  <c r="G1565" i="3"/>
  <c r="G1566" i="3"/>
  <c r="G1567" i="3"/>
  <c r="G1568" i="3"/>
  <c r="G1569" i="3"/>
  <c r="G1570" i="3"/>
  <c r="G1571" i="3"/>
  <c r="G1572" i="3"/>
  <c r="G1573" i="3"/>
  <c r="G1574" i="3"/>
  <c r="G1575" i="3"/>
  <c r="G1576" i="3"/>
  <c r="G1577" i="3"/>
  <c r="G1578" i="3"/>
  <c r="G1579" i="3"/>
  <c r="G1580" i="3"/>
  <c r="G1581" i="3"/>
  <c r="G1582" i="3"/>
  <c r="G1583" i="3"/>
  <c r="G1584" i="3"/>
  <c r="G1585" i="3"/>
  <c r="G1586" i="3"/>
  <c r="G1587" i="3"/>
  <c r="G1588" i="3"/>
  <c r="G1589" i="3"/>
  <c r="G1590" i="3"/>
  <c r="G1591" i="3"/>
  <c r="G1592" i="3"/>
  <c r="G1593" i="3"/>
  <c r="G1594" i="3"/>
  <c r="G1595" i="3"/>
  <c r="G1596" i="3"/>
  <c r="G1597" i="3"/>
  <c r="G1598" i="3"/>
  <c r="G1599" i="3"/>
  <c r="G1600" i="3"/>
  <c r="G1601" i="3"/>
  <c r="G1602" i="3"/>
  <c r="G1603" i="3"/>
  <c r="G1604" i="3"/>
  <c r="G1605" i="3"/>
  <c r="G1606" i="3"/>
  <c r="G1607" i="3"/>
  <c r="G1608" i="3"/>
  <c r="G1609" i="3"/>
  <c r="G1610" i="3"/>
  <c r="G1611" i="3"/>
  <c r="G1612" i="3"/>
  <c r="G1613" i="3"/>
  <c r="G1614" i="3"/>
  <c r="G1615" i="3"/>
  <c r="G1616" i="3"/>
  <c r="G1617" i="3"/>
  <c r="G1618" i="3"/>
  <c r="G1619" i="3"/>
  <c r="G1620" i="3"/>
  <c r="G1621" i="3"/>
  <c r="G1622" i="3"/>
  <c r="G1623" i="3"/>
  <c r="G1624" i="3"/>
  <c r="G1625" i="3"/>
  <c r="G1626" i="3"/>
  <c r="G1627" i="3"/>
  <c r="G1628" i="3"/>
  <c r="G1629" i="3"/>
  <c r="G1630" i="3"/>
  <c r="G1631" i="3"/>
  <c r="G1632" i="3"/>
  <c r="G1633" i="3"/>
  <c r="G1634" i="3"/>
  <c r="G1635" i="3"/>
  <c r="G1636" i="3"/>
  <c r="G1637" i="3"/>
  <c r="G1638" i="3"/>
  <c r="G1639" i="3"/>
  <c r="G1640" i="3"/>
  <c r="G1641" i="3"/>
  <c r="G1642" i="3"/>
  <c r="G1643" i="3"/>
  <c r="G1644" i="3"/>
  <c r="G1645" i="3"/>
  <c r="G1646" i="3"/>
  <c r="G1647" i="3"/>
  <c r="G1648" i="3"/>
  <c r="G1649" i="3"/>
  <c r="G1650" i="3"/>
  <c r="G1651" i="3"/>
  <c r="G1652" i="3"/>
  <c r="G1653" i="3"/>
  <c r="G1654" i="3"/>
  <c r="G1655" i="3"/>
  <c r="G1656" i="3"/>
  <c r="G1657" i="3"/>
  <c r="G1658" i="3"/>
  <c r="G1659" i="3"/>
  <c r="G1660" i="3"/>
  <c r="G1661" i="3"/>
  <c r="G1662" i="3"/>
  <c r="G1663" i="3"/>
  <c r="G1664" i="3"/>
  <c r="G1665" i="3"/>
  <c r="G1667" i="3"/>
  <c r="G1668" i="3"/>
  <c r="G1669" i="3"/>
  <c r="G1670" i="3"/>
  <c r="G1671" i="3"/>
  <c r="G1672" i="3"/>
  <c r="G1673" i="3"/>
  <c r="G1674" i="3"/>
  <c r="G1675" i="3"/>
  <c r="G1676" i="3"/>
  <c r="G1678" i="3"/>
  <c r="G1679" i="3"/>
  <c r="G1680" i="3"/>
  <c r="G1681" i="3"/>
  <c r="G1682" i="3"/>
  <c r="G1686" i="3"/>
  <c r="G1687" i="3"/>
  <c r="G1688" i="3"/>
  <c r="G1689" i="3"/>
  <c r="G1690" i="3"/>
  <c r="G1691" i="3"/>
  <c r="G1693" i="3"/>
  <c r="G1695" i="3"/>
  <c r="G1697" i="3"/>
  <c r="G1698" i="3"/>
  <c r="G1699" i="3"/>
  <c r="G1700" i="3"/>
  <c r="G1701" i="3"/>
  <c r="G1702" i="3"/>
  <c r="G1703" i="3"/>
  <c r="G1704" i="3"/>
  <c r="G1705" i="3"/>
  <c r="G1706" i="3"/>
  <c r="G1707" i="3"/>
  <c r="G1708" i="3"/>
  <c r="G1709" i="3"/>
  <c r="G1710" i="3"/>
  <c r="G1713" i="3"/>
  <c r="G1714" i="3"/>
  <c r="G1715" i="3"/>
  <c r="G1716" i="3"/>
  <c r="G1717" i="3"/>
  <c r="G1718" i="3"/>
  <c r="G1719" i="3"/>
  <c r="G1720" i="3"/>
  <c r="G1722" i="3"/>
  <c r="G1723" i="3"/>
  <c r="G1724" i="3"/>
  <c r="G1725" i="3"/>
  <c r="G1727" i="3"/>
  <c r="G1729" i="3"/>
  <c r="G1730" i="3"/>
  <c r="G1731" i="3"/>
  <c r="G1732" i="3"/>
  <c r="G1734" i="3"/>
  <c r="G1735" i="3"/>
  <c r="G1736" i="3"/>
  <c r="G1737" i="3"/>
  <c r="G1738" i="3"/>
  <c r="G1739" i="3"/>
  <c r="G1740" i="3"/>
  <c r="G1741" i="3"/>
  <c r="G1743" i="3"/>
  <c r="G1744" i="3"/>
  <c r="G1745" i="3"/>
  <c r="G1746" i="3"/>
  <c r="G1747" i="3"/>
  <c r="G1749" i="3"/>
  <c r="G1750" i="3"/>
  <c r="G1751" i="3"/>
  <c r="G1752" i="3"/>
  <c r="G1753" i="3"/>
  <c r="G1754" i="3"/>
  <c r="G1755" i="3"/>
  <c r="G1756" i="3"/>
  <c r="G1759" i="3"/>
  <c r="G1760" i="3"/>
  <c r="G1761" i="3"/>
  <c r="G1763" i="3"/>
  <c r="G1764" i="3"/>
  <c r="G1765" i="3"/>
  <c r="G1766" i="3"/>
  <c r="G1767" i="3"/>
  <c r="G1769" i="3"/>
  <c r="G1770" i="3"/>
  <c r="G1771" i="3"/>
  <c r="G1772" i="3"/>
  <c r="G1773" i="3"/>
  <c r="G1774" i="3"/>
  <c r="G1775" i="3"/>
  <c r="G1776" i="3"/>
  <c r="G1777" i="3"/>
  <c r="G1779" i="3"/>
  <c r="G1780" i="3"/>
  <c r="G1781" i="3"/>
  <c r="G1782" i="3"/>
  <c r="G1785" i="3"/>
  <c r="G1786" i="3"/>
  <c r="G1787" i="3"/>
  <c r="G1789" i="3"/>
  <c r="G1790" i="3"/>
  <c r="G1791" i="3"/>
  <c r="G1792" i="3"/>
  <c r="G1793" i="3"/>
  <c r="G1794" i="3"/>
  <c r="G1795" i="3"/>
  <c r="G1796" i="3"/>
  <c r="G1797" i="3"/>
  <c r="G1798" i="3"/>
  <c r="G1799" i="3"/>
  <c r="G1800" i="3"/>
  <c r="G1801" i="3"/>
  <c r="G1802" i="3"/>
  <c r="G1803" i="3"/>
  <c r="G1806" i="3"/>
  <c r="G1807" i="3"/>
  <c r="G1808" i="3"/>
  <c r="G1809" i="3"/>
  <c r="G1810" i="3"/>
  <c r="G1811" i="3"/>
  <c r="G1812" i="3"/>
  <c r="G1814" i="3"/>
  <c r="G1815" i="3"/>
  <c r="G1816" i="3"/>
  <c r="G1817" i="3"/>
  <c r="G1818" i="3"/>
  <c r="G1819" i="3"/>
  <c r="G1820" i="3"/>
  <c r="G1821" i="3"/>
  <c r="G1822" i="3"/>
  <c r="G1823" i="3"/>
  <c r="G1824" i="3"/>
  <c r="G1825" i="3"/>
  <c r="G1826" i="3"/>
  <c r="G1827" i="3"/>
  <c r="G1828" i="3"/>
  <c r="G1829" i="3"/>
  <c r="G1831" i="3"/>
  <c r="G1832" i="3"/>
  <c r="G1833" i="3"/>
  <c r="G1834" i="3"/>
  <c r="G1835" i="3"/>
  <c r="G1836" i="3"/>
  <c r="G1837" i="3"/>
  <c r="G1838" i="3"/>
  <c r="G1839" i="3"/>
  <c r="G1840" i="3"/>
  <c r="G1841" i="3"/>
  <c r="G1842" i="3"/>
  <c r="G1843" i="3"/>
  <c r="G1844" i="3"/>
  <c r="G1846" i="3"/>
  <c r="G1847" i="3"/>
  <c r="G1849" i="3"/>
  <c r="G1850" i="3"/>
  <c r="G1851" i="3"/>
  <c r="G1852" i="3"/>
  <c r="G1854" i="3"/>
  <c r="G1855" i="3"/>
  <c r="G1856" i="3"/>
  <c r="G1857" i="3"/>
  <c r="G1858" i="3"/>
  <c r="G1859" i="3"/>
  <c r="G1860" i="3"/>
  <c r="G1861" i="3"/>
  <c r="G1862" i="3"/>
  <c r="G1863" i="3"/>
  <c r="G1864" i="3"/>
  <c r="G1865" i="3"/>
  <c r="G1866" i="3"/>
  <c r="G1867" i="3"/>
  <c r="G1874" i="3"/>
  <c r="G1876" i="3"/>
  <c r="G1877" i="3"/>
  <c r="G1878" i="3"/>
  <c r="G1879" i="3"/>
  <c r="G1880" i="3"/>
  <c r="G1881" i="3"/>
  <c r="G1882" i="3"/>
  <c r="G1884" i="3"/>
  <c r="G1886" i="3"/>
  <c r="G1889" i="3"/>
  <c r="G1890" i="3"/>
  <c r="G1891" i="3"/>
  <c r="G1892" i="3"/>
  <c r="G1894" i="3"/>
  <c r="G1895" i="3"/>
  <c r="G1899" i="3"/>
  <c r="G1900" i="3"/>
  <c r="G1902" i="3"/>
  <c r="G1904" i="3"/>
  <c r="G1907" i="3"/>
  <c r="G1908" i="3"/>
  <c r="G1909" i="3"/>
  <c r="G1910" i="3"/>
  <c r="G1911" i="3"/>
  <c r="G1912" i="3"/>
  <c r="G1913" i="3"/>
  <c r="G1914" i="3"/>
  <c r="G1916" i="3"/>
  <c r="G1917" i="3"/>
  <c r="G1918" i="3"/>
  <c r="G1919" i="3"/>
  <c r="G1920" i="3"/>
  <c r="G1921" i="3"/>
  <c r="G1922" i="3"/>
  <c r="G1923" i="3"/>
  <c r="G1927" i="3"/>
  <c r="G1929" i="3"/>
  <c r="G1930" i="3"/>
  <c r="G89" i="3"/>
  <c r="D1888" i="3"/>
  <c r="E1888" i="3" s="1"/>
  <c r="C1873" i="3"/>
  <c r="D1873" i="3" s="1"/>
  <c r="E1873" i="3" s="1"/>
  <c r="D90" i="3"/>
  <c r="E90" i="3" s="1"/>
  <c r="D91" i="3"/>
  <c r="E91" i="3" s="1"/>
  <c r="D92" i="3"/>
  <c r="E92" i="3" s="1"/>
  <c r="D93" i="3"/>
  <c r="E93" i="3" s="1"/>
  <c r="D94" i="3"/>
  <c r="E94" i="3" s="1"/>
  <c r="D95" i="3"/>
  <c r="E95" i="3" s="1"/>
  <c r="D96" i="3"/>
  <c r="E96" i="3" s="1"/>
  <c r="D97" i="3"/>
  <c r="E97" i="3" s="1"/>
  <c r="D98" i="3"/>
  <c r="E98" i="3" s="1"/>
  <c r="D99" i="3"/>
  <c r="E99" i="3" s="1"/>
  <c r="D100" i="3"/>
  <c r="E100" i="3" s="1"/>
  <c r="D101" i="3"/>
  <c r="E101" i="3" s="1"/>
  <c r="D102" i="3"/>
  <c r="E102" i="3" s="1"/>
  <c r="D103" i="3"/>
  <c r="E103" i="3" s="1"/>
  <c r="D104" i="3"/>
  <c r="E104" i="3" s="1"/>
  <c r="D105" i="3"/>
  <c r="E105" i="3" s="1"/>
  <c r="D106" i="3"/>
  <c r="E106" i="3" s="1"/>
  <c r="D107" i="3"/>
  <c r="E107" i="3" s="1"/>
  <c r="D108" i="3"/>
  <c r="E108" i="3" s="1"/>
  <c r="D109" i="3"/>
  <c r="E109" i="3" s="1"/>
  <c r="D110" i="3"/>
  <c r="E110" i="3" s="1"/>
  <c r="D111" i="3"/>
  <c r="E111" i="3" s="1"/>
  <c r="D112" i="3"/>
  <c r="E112" i="3" s="1"/>
  <c r="D113" i="3"/>
  <c r="E113" i="3" s="1"/>
  <c r="D114" i="3"/>
  <c r="E114" i="3" s="1"/>
  <c r="D115" i="3"/>
  <c r="E115" i="3" s="1"/>
  <c r="D116" i="3"/>
  <c r="E116" i="3" s="1"/>
  <c r="D117" i="3"/>
  <c r="E117" i="3" s="1"/>
  <c r="D118" i="3"/>
  <c r="E118" i="3" s="1"/>
  <c r="D119" i="3"/>
  <c r="E119" i="3" s="1"/>
  <c r="D120" i="3"/>
  <c r="E120" i="3" s="1"/>
  <c r="D121" i="3"/>
  <c r="E121" i="3" s="1"/>
  <c r="D122" i="3"/>
  <c r="E122" i="3" s="1"/>
  <c r="D123" i="3"/>
  <c r="E123" i="3" s="1"/>
  <c r="D124" i="3"/>
  <c r="E124" i="3" s="1"/>
  <c r="D125" i="3"/>
  <c r="E125" i="3" s="1"/>
  <c r="D126" i="3"/>
  <c r="E126" i="3" s="1"/>
  <c r="D127" i="3"/>
  <c r="E127" i="3" s="1"/>
  <c r="D128" i="3"/>
  <c r="E128" i="3" s="1"/>
  <c r="D129" i="3"/>
  <c r="E129" i="3" s="1"/>
  <c r="D130" i="3"/>
  <c r="E130" i="3" s="1"/>
  <c r="D131" i="3"/>
  <c r="E131" i="3" s="1"/>
  <c r="D132" i="3"/>
  <c r="E132" i="3" s="1"/>
  <c r="D133" i="3"/>
  <c r="E133" i="3" s="1"/>
  <c r="D134" i="3"/>
  <c r="E134" i="3" s="1"/>
  <c r="D135" i="3"/>
  <c r="E135" i="3" s="1"/>
  <c r="D136" i="3"/>
  <c r="E136" i="3" s="1"/>
  <c r="D137" i="3"/>
  <c r="E137" i="3" s="1"/>
  <c r="D138" i="3"/>
  <c r="E138" i="3" s="1"/>
  <c r="D139" i="3"/>
  <c r="E139" i="3" s="1"/>
  <c r="D140" i="3"/>
  <c r="E140" i="3" s="1"/>
  <c r="D141" i="3"/>
  <c r="E141" i="3" s="1"/>
  <c r="D142" i="3"/>
  <c r="E142" i="3" s="1"/>
  <c r="D143" i="3"/>
  <c r="E143" i="3" s="1"/>
  <c r="D144" i="3"/>
  <c r="E144" i="3" s="1"/>
  <c r="D251" i="3"/>
  <c r="E251" i="3" s="1"/>
  <c r="D252" i="3"/>
  <c r="E252" i="3" s="1"/>
  <c r="D253" i="3"/>
  <c r="E253" i="3" s="1"/>
  <c r="D254" i="3"/>
  <c r="E254" i="3" s="1"/>
  <c r="D255" i="3"/>
  <c r="E255" i="3" s="1"/>
  <c r="D256" i="3"/>
  <c r="E256" i="3" s="1"/>
  <c r="D257" i="3"/>
  <c r="E257" i="3" s="1"/>
  <c r="D258" i="3"/>
  <c r="E258" i="3" s="1"/>
  <c r="D259" i="3"/>
  <c r="E259" i="3" s="1"/>
  <c r="D260" i="3"/>
  <c r="E260" i="3" s="1"/>
  <c r="D261" i="3"/>
  <c r="E261" i="3" s="1"/>
  <c r="D262" i="3"/>
  <c r="E262" i="3" s="1"/>
  <c r="D263" i="3"/>
  <c r="E263" i="3" s="1"/>
  <c r="D264" i="3"/>
  <c r="E264" i="3" s="1"/>
  <c r="D265" i="3"/>
  <c r="E265" i="3" s="1"/>
  <c r="D266" i="3"/>
  <c r="E266" i="3" s="1"/>
  <c r="D267" i="3"/>
  <c r="E267" i="3" s="1"/>
  <c r="D268" i="3"/>
  <c r="E268" i="3" s="1"/>
  <c r="D269" i="3"/>
  <c r="E269" i="3" s="1"/>
  <c r="D270" i="3"/>
  <c r="E270" i="3" s="1"/>
  <c r="D271" i="3"/>
  <c r="E271" i="3" s="1"/>
  <c r="D272" i="3"/>
  <c r="E272" i="3" s="1"/>
  <c r="D273" i="3"/>
  <c r="E273" i="3" s="1"/>
  <c r="D274" i="3"/>
  <c r="E274" i="3" s="1"/>
  <c r="D275" i="3"/>
  <c r="E275" i="3" s="1"/>
  <c r="D276" i="3"/>
  <c r="E276" i="3" s="1"/>
  <c r="D277" i="3"/>
  <c r="E277" i="3" s="1"/>
  <c r="D278" i="3"/>
  <c r="E278" i="3" s="1"/>
  <c r="D279" i="3"/>
  <c r="E279" i="3" s="1"/>
  <c r="D280" i="3"/>
  <c r="E280" i="3" s="1"/>
  <c r="D281" i="3"/>
  <c r="E281" i="3" s="1"/>
  <c r="D282" i="3"/>
  <c r="E282" i="3" s="1"/>
  <c r="D283" i="3"/>
  <c r="E283" i="3" s="1"/>
  <c r="D284" i="3"/>
  <c r="E284" i="3" s="1"/>
  <c r="D285" i="3"/>
  <c r="E285" i="3" s="1"/>
  <c r="D286" i="3"/>
  <c r="E286" i="3" s="1"/>
  <c r="D287" i="3"/>
  <c r="E287" i="3" s="1"/>
  <c r="D288" i="3"/>
  <c r="E288" i="3" s="1"/>
  <c r="D289" i="3"/>
  <c r="E289" i="3" s="1"/>
  <c r="D290" i="3"/>
  <c r="E290" i="3" s="1"/>
  <c r="D291" i="3"/>
  <c r="E291" i="3" s="1"/>
  <c r="D292" i="3"/>
  <c r="E292" i="3" s="1"/>
  <c r="D293" i="3"/>
  <c r="E293" i="3" s="1"/>
  <c r="D294" i="3"/>
  <c r="E294" i="3" s="1"/>
  <c r="D295" i="3"/>
  <c r="E295" i="3" s="1"/>
  <c r="D296" i="3"/>
  <c r="E296" i="3" s="1"/>
  <c r="D297" i="3"/>
  <c r="E297" i="3" s="1"/>
  <c r="D145" i="3"/>
  <c r="E145" i="3" s="1"/>
  <c r="D146" i="3"/>
  <c r="E146" i="3" s="1"/>
  <c r="D147" i="3"/>
  <c r="E147" i="3" s="1"/>
  <c r="D148" i="3"/>
  <c r="E148" i="3" s="1"/>
  <c r="D149" i="3"/>
  <c r="E149" i="3" s="1"/>
  <c r="D150" i="3"/>
  <c r="E150" i="3" s="1"/>
  <c r="D151" i="3"/>
  <c r="E151" i="3" s="1"/>
  <c r="D152" i="3"/>
  <c r="E152" i="3" s="1"/>
  <c r="D153" i="3"/>
  <c r="E153" i="3" s="1"/>
  <c r="D154" i="3"/>
  <c r="E154" i="3" s="1"/>
  <c r="D155" i="3"/>
  <c r="E155" i="3" s="1"/>
  <c r="D156" i="3"/>
  <c r="E156" i="3" s="1"/>
  <c r="D157" i="3"/>
  <c r="E157" i="3" s="1"/>
  <c r="D158" i="3"/>
  <c r="E158" i="3" s="1"/>
  <c r="D159" i="3"/>
  <c r="E159" i="3" s="1"/>
  <c r="D160" i="3"/>
  <c r="E160" i="3" s="1"/>
  <c r="D161" i="3"/>
  <c r="E161" i="3" s="1"/>
  <c r="D162" i="3"/>
  <c r="E162" i="3" s="1"/>
  <c r="D163" i="3"/>
  <c r="E163" i="3" s="1"/>
  <c r="D164" i="3"/>
  <c r="E164" i="3" s="1"/>
  <c r="D165" i="3"/>
  <c r="E165" i="3" s="1"/>
  <c r="D166" i="3"/>
  <c r="E166" i="3" s="1"/>
  <c r="D167" i="3"/>
  <c r="E167" i="3" s="1"/>
  <c r="D168" i="3"/>
  <c r="E168" i="3" s="1"/>
  <c r="D169" i="3"/>
  <c r="E169" i="3" s="1"/>
  <c r="D170" i="3"/>
  <c r="E170" i="3" s="1"/>
  <c r="D171" i="3"/>
  <c r="E171" i="3" s="1"/>
  <c r="D172" i="3"/>
  <c r="E172" i="3" s="1"/>
  <c r="D173" i="3"/>
  <c r="E173" i="3" s="1"/>
  <c r="D174" i="3"/>
  <c r="E174" i="3" s="1"/>
  <c r="D175" i="3"/>
  <c r="E175" i="3" s="1"/>
  <c r="D176" i="3"/>
  <c r="E176" i="3" s="1"/>
  <c r="D177" i="3"/>
  <c r="E177" i="3" s="1"/>
  <c r="D178" i="3"/>
  <c r="E178" i="3" s="1"/>
  <c r="D179" i="3"/>
  <c r="E179" i="3" s="1"/>
  <c r="D180" i="3"/>
  <c r="E180" i="3" s="1"/>
  <c r="D181" i="3"/>
  <c r="E181" i="3" s="1"/>
  <c r="D182" i="3"/>
  <c r="E182" i="3" s="1"/>
  <c r="D183" i="3"/>
  <c r="E183" i="3" s="1"/>
  <c r="D184" i="3"/>
  <c r="E184" i="3" s="1"/>
  <c r="D185" i="3"/>
  <c r="E185" i="3" s="1"/>
  <c r="D186" i="3"/>
  <c r="E186" i="3" s="1"/>
  <c r="D187" i="3"/>
  <c r="E187" i="3" s="1"/>
  <c r="D188" i="3"/>
  <c r="E188" i="3" s="1"/>
  <c r="D189" i="3"/>
  <c r="E189" i="3" s="1"/>
  <c r="D190" i="3"/>
  <c r="E190" i="3" s="1"/>
  <c r="D191" i="3"/>
  <c r="E191" i="3" s="1"/>
  <c r="D192" i="3"/>
  <c r="E192" i="3" s="1"/>
  <c r="D193" i="3"/>
  <c r="E193" i="3" s="1"/>
  <c r="D194" i="3"/>
  <c r="E194" i="3" s="1"/>
  <c r="D195" i="3"/>
  <c r="E195" i="3" s="1"/>
  <c r="D196" i="3"/>
  <c r="E196" i="3" s="1"/>
  <c r="D197" i="3"/>
  <c r="E197" i="3" s="1"/>
  <c r="D198" i="3"/>
  <c r="E198" i="3" s="1"/>
  <c r="D199" i="3"/>
  <c r="E199" i="3" s="1"/>
  <c r="D200" i="3"/>
  <c r="E200" i="3" s="1"/>
  <c r="D201" i="3"/>
  <c r="E201" i="3" s="1"/>
  <c r="D202" i="3"/>
  <c r="E202" i="3" s="1"/>
  <c r="D203" i="3"/>
  <c r="E203" i="3" s="1"/>
  <c r="D204" i="3"/>
  <c r="E204" i="3" s="1"/>
  <c r="D205" i="3"/>
  <c r="E205" i="3" s="1"/>
  <c r="D206" i="3"/>
  <c r="E206" i="3" s="1"/>
  <c r="D207" i="3"/>
  <c r="E207" i="3" s="1"/>
  <c r="D208" i="3"/>
  <c r="E208" i="3" s="1"/>
  <c r="D209" i="3"/>
  <c r="E209" i="3" s="1"/>
  <c r="D210" i="3"/>
  <c r="E210" i="3" s="1"/>
  <c r="D211" i="3"/>
  <c r="E211" i="3" s="1"/>
  <c r="D212" i="3"/>
  <c r="E212" i="3" s="1"/>
  <c r="D213" i="3"/>
  <c r="E213" i="3" s="1"/>
  <c r="D214" i="3"/>
  <c r="E214" i="3" s="1"/>
  <c r="D215" i="3"/>
  <c r="E215" i="3" s="1"/>
  <c r="D216" i="3"/>
  <c r="E216" i="3" s="1"/>
  <c r="D217" i="3"/>
  <c r="E217" i="3" s="1"/>
  <c r="D218" i="3"/>
  <c r="E218" i="3" s="1"/>
  <c r="D219" i="3"/>
  <c r="E219" i="3" s="1"/>
  <c r="D220" i="3"/>
  <c r="E220" i="3" s="1"/>
  <c r="D221" i="3"/>
  <c r="E221" i="3" s="1"/>
  <c r="D222" i="3"/>
  <c r="E222" i="3" s="1"/>
  <c r="D223" i="3"/>
  <c r="E223" i="3" s="1"/>
  <c r="D224" i="3"/>
  <c r="E224" i="3" s="1"/>
  <c r="D225" i="3"/>
  <c r="E225" i="3" s="1"/>
  <c r="D226" i="3"/>
  <c r="E226" i="3" s="1"/>
  <c r="D227" i="3"/>
  <c r="E227" i="3" s="1"/>
  <c r="D228" i="3"/>
  <c r="E228" i="3" s="1"/>
  <c r="D229" i="3"/>
  <c r="E229" i="3" s="1"/>
  <c r="D230" i="3"/>
  <c r="E230" i="3" s="1"/>
  <c r="D231" i="3"/>
  <c r="E231" i="3" s="1"/>
  <c r="D232" i="3"/>
  <c r="E232" i="3" s="1"/>
  <c r="D233" i="3"/>
  <c r="E233" i="3" s="1"/>
  <c r="D234" i="3"/>
  <c r="E234" i="3" s="1"/>
  <c r="D235" i="3"/>
  <c r="E235" i="3" s="1"/>
  <c r="D236" i="3"/>
  <c r="E236" i="3" s="1"/>
  <c r="D237" i="3"/>
  <c r="E237" i="3" s="1"/>
  <c r="D238" i="3"/>
  <c r="E238" i="3" s="1"/>
  <c r="D239" i="3"/>
  <c r="E239" i="3" s="1"/>
  <c r="D240" i="3"/>
  <c r="E240" i="3" s="1"/>
  <c r="D241" i="3"/>
  <c r="E241" i="3" s="1"/>
  <c r="D242" i="3"/>
  <c r="E242" i="3" s="1"/>
  <c r="D243" i="3"/>
  <c r="E243" i="3" s="1"/>
  <c r="D244" i="3"/>
  <c r="E244" i="3" s="1"/>
  <c r="D245" i="3"/>
  <c r="E245" i="3" s="1"/>
  <c r="D246" i="3"/>
  <c r="E246" i="3" s="1"/>
  <c r="D247" i="3"/>
  <c r="E247" i="3" s="1"/>
  <c r="D248" i="3"/>
  <c r="E248" i="3" s="1"/>
  <c r="D249" i="3"/>
  <c r="E249" i="3" s="1"/>
  <c r="D250" i="3"/>
  <c r="E250" i="3" s="1"/>
  <c r="D298" i="3"/>
  <c r="E298" i="3" s="1"/>
  <c r="D299" i="3"/>
  <c r="E299" i="3" s="1"/>
  <c r="D300" i="3"/>
  <c r="E300" i="3" s="1"/>
  <c r="D301" i="3"/>
  <c r="E301" i="3" s="1"/>
  <c r="D302" i="3"/>
  <c r="E302" i="3" s="1"/>
  <c r="D303" i="3"/>
  <c r="E303" i="3" s="1"/>
  <c r="D304" i="3"/>
  <c r="E304" i="3" s="1"/>
  <c r="D305" i="3"/>
  <c r="E305" i="3" s="1"/>
  <c r="D306" i="3"/>
  <c r="E306" i="3" s="1"/>
  <c r="D307" i="3"/>
  <c r="E307" i="3" s="1"/>
  <c r="D308" i="3"/>
  <c r="E308" i="3" s="1"/>
  <c r="D309" i="3"/>
  <c r="E309" i="3" s="1"/>
  <c r="D310" i="3"/>
  <c r="E310" i="3" s="1"/>
  <c r="D311" i="3"/>
  <c r="E311" i="3" s="1"/>
  <c r="D312" i="3"/>
  <c r="E312" i="3" s="1"/>
  <c r="D313" i="3"/>
  <c r="E313" i="3" s="1"/>
  <c r="D314" i="3"/>
  <c r="E314" i="3" s="1"/>
  <c r="D315" i="3"/>
  <c r="E315" i="3" s="1"/>
  <c r="D316" i="3"/>
  <c r="E316" i="3" s="1"/>
  <c r="D317" i="3"/>
  <c r="E317" i="3" s="1"/>
  <c r="D318" i="3"/>
  <c r="E318" i="3" s="1"/>
  <c r="D319" i="3"/>
  <c r="E319" i="3" s="1"/>
  <c r="D320" i="3"/>
  <c r="E320" i="3" s="1"/>
  <c r="D321" i="3"/>
  <c r="E321" i="3" s="1"/>
  <c r="D322" i="3"/>
  <c r="E322" i="3" s="1"/>
  <c r="D323" i="3"/>
  <c r="E323" i="3" s="1"/>
  <c r="D324" i="3"/>
  <c r="E324" i="3" s="1"/>
  <c r="D325" i="3"/>
  <c r="E325" i="3" s="1"/>
  <c r="D326" i="3"/>
  <c r="E326" i="3" s="1"/>
  <c r="D327" i="3"/>
  <c r="E327" i="3" s="1"/>
  <c r="D328" i="3"/>
  <c r="E328" i="3" s="1"/>
  <c r="D329" i="3"/>
  <c r="E329" i="3" s="1"/>
  <c r="D330" i="3"/>
  <c r="E330" i="3" s="1"/>
  <c r="D331" i="3"/>
  <c r="E331" i="3" s="1"/>
  <c r="D332" i="3"/>
  <c r="E332" i="3" s="1"/>
  <c r="D333" i="3"/>
  <c r="E333" i="3" s="1"/>
  <c r="D334" i="3"/>
  <c r="E334" i="3" s="1"/>
  <c r="D335" i="3"/>
  <c r="E335" i="3" s="1"/>
  <c r="D336" i="3"/>
  <c r="E336" i="3" s="1"/>
  <c r="D337" i="3"/>
  <c r="E337" i="3" s="1"/>
  <c r="D338" i="3"/>
  <c r="E338" i="3" s="1"/>
  <c r="D339" i="3"/>
  <c r="E339" i="3" s="1"/>
  <c r="D340" i="3"/>
  <c r="E340" i="3" s="1"/>
  <c r="D341" i="3"/>
  <c r="E341" i="3" s="1"/>
  <c r="D342" i="3"/>
  <c r="E342" i="3" s="1"/>
  <c r="D343" i="3"/>
  <c r="E343" i="3" s="1"/>
  <c r="D344" i="3"/>
  <c r="E344" i="3"/>
  <c r="D345" i="3"/>
  <c r="E345" i="3" s="1"/>
  <c r="D346" i="3"/>
  <c r="E346" i="3" s="1"/>
  <c r="D347" i="3"/>
  <c r="E347" i="3" s="1"/>
  <c r="D348" i="3"/>
  <c r="E348" i="3" s="1"/>
  <c r="D349" i="3"/>
  <c r="E349" i="3" s="1"/>
  <c r="D350" i="3"/>
  <c r="E350" i="3" s="1"/>
  <c r="D351" i="3"/>
  <c r="E351" i="3" s="1"/>
  <c r="D352" i="3"/>
  <c r="E352" i="3" s="1"/>
  <c r="D353" i="3"/>
  <c r="E353" i="3" s="1"/>
  <c r="D354" i="3"/>
  <c r="E354" i="3" s="1"/>
  <c r="D355" i="3"/>
  <c r="E355" i="3" s="1"/>
  <c r="D356" i="3"/>
  <c r="E356" i="3" s="1"/>
  <c r="D357" i="3"/>
  <c r="E357" i="3" s="1"/>
  <c r="D358" i="3"/>
  <c r="E358" i="3" s="1"/>
  <c r="D359" i="3"/>
  <c r="E359" i="3" s="1"/>
  <c r="D360" i="3"/>
  <c r="E360" i="3" s="1"/>
  <c r="D361" i="3"/>
  <c r="E361" i="3" s="1"/>
  <c r="D362" i="3"/>
  <c r="E362" i="3" s="1"/>
  <c r="D363" i="3"/>
  <c r="E363" i="3" s="1"/>
  <c r="D364" i="3"/>
  <c r="E364" i="3" s="1"/>
  <c r="D365" i="3"/>
  <c r="E365" i="3" s="1"/>
  <c r="D366" i="3"/>
  <c r="E366" i="3" s="1"/>
  <c r="D367" i="3"/>
  <c r="E367" i="3" s="1"/>
  <c r="D368" i="3"/>
  <c r="E368" i="3" s="1"/>
  <c r="D369" i="3"/>
  <c r="E369" i="3" s="1"/>
  <c r="D370" i="3"/>
  <c r="E370" i="3" s="1"/>
  <c r="D371" i="3"/>
  <c r="E371" i="3" s="1"/>
  <c r="D372" i="3"/>
  <c r="E372" i="3" s="1"/>
  <c r="D373" i="3"/>
  <c r="E373" i="3" s="1"/>
  <c r="D374" i="3"/>
  <c r="E374" i="3" s="1"/>
  <c r="D375" i="3"/>
  <c r="E375" i="3" s="1"/>
  <c r="D376" i="3"/>
  <c r="E376" i="3" s="1"/>
  <c r="D377" i="3"/>
  <c r="E377" i="3" s="1"/>
  <c r="D378" i="3"/>
  <c r="E378" i="3" s="1"/>
  <c r="D379" i="3"/>
  <c r="E379" i="3" s="1"/>
  <c r="D380" i="3"/>
  <c r="E380" i="3" s="1"/>
  <c r="D381" i="3"/>
  <c r="E381" i="3" s="1"/>
  <c r="D382" i="3"/>
  <c r="E382" i="3" s="1"/>
  <c r="D383" i="3"/>
  <c r="E383" i="3" s="1"/>
  <c r="D384" i="3"/>
  <c r="E384" i="3" s="1"/>
  <c r="D385" i="3"/>
  <c r="E385" i="3" s="1"/>
  <c r="D386" i="3"/>
  <c r="E386" i="3" s="1"/>
  <c r="D387" i="3"/>
  <c r="E387" i="3" s="1"/>
  <c r="D388" i="3"/>
  <c r="E388" i="3" s="1"/>
  <c r="D389" i="3"/>
  <c r="E389" i="3" s="1"/>
  <c r="D390" i="3"/>
  <c r="E390" i="3" s="1"/>
  <c r="D391" i="3"/>
  <c r="E391" i="3" s="1"/>
  <c r="D392" i="3"/>
  <c r="E392" i="3" s="1"/>
  <c r="D393" i="3"/>
  <c r="E393" i="3" s="1"/>
  <c r="D394" i="3"/>
  <c r="E394" i="3" s="1"/>
  <c r="D395" i="3"/>
  <c r="E395" i="3" s="1"/>
  <c r="D396" i="3"/>
  <c r="E396" i="3" s="1"/>
  <c r="D397" i="3"/>
  <c r="E397" i="3" s="1"/>
  <c r="D398" i="3"/>
  <c r="E398" i="3" s="1"/>
  <c r="D399" i="3"/>
  <c r="E399" i="3" s="1"/>
  <c r="D400" i="3"/>
  <c r="E400" i="3" s="1"/>
  <c r="D401" i="3"/>
  <c r="E401" i="3" s="1"/>
  <c r="D402" i="3"/>
  <c r="E402" i="3" s="1"/>
  <c r="D403" i="3"/>
  <c r="E403" i="3" s="1"/>
  <c r="D404" i="3"/>
  <c r="E404" i="3" s="1"/>
  <c r="D405" i="3"/>
  <c r="E405" i="3" s="1"/>
  <c r="D406" i="3"/>
  <c r="E406" i="3" s="1"/>
  <c r="D407" i="3"/>
  <c r="E407" i="3" s="1"/>
  <c r="D408" i="3"/>
  <c r="E408" i="3" s="1"/>
  <c r="D409" i="3"/>
  <c r="E409" i="3" s="1"/>
  <c r="D410" i="3"/>
  <c r="E410" i="3" s="1"/>
  <c r="D411" i="3"/>
  <c r="E411" i="3" s="1"/>
  <c r="D412" i="3"/>
  <c r="E412" i="3" s="1"/>
  <c r="D413" i="3"/>
  <c r="E413" i="3" s="1"/>
  <c r="D414" i="3"/>
  <c r="E414" i="3" s="1"/>
  <c r="D415" i="3"/>
  <c r="E415" i="3" s="1"/>
  <c r="D416" i="3"/>
  <c r="E416" i="3" s="1"/>
  <c r="D417" i="3"/>
  <c r="E417" i="3" s="1"/>
  <c r="D418" i="3"/>
  <c r="E418" i="3" s="1"/>
  <c r="D419" i="3"/>
  <c r="E419" i="3" s="1"/>
  <c r="D420" i="3"/>
  <c r="E420" i="3" s="1"/>
  <c r="D421" i="3"/>
  <c r="E421" i="3" s="1"/>
  <c r="D422" i="3"/>
  <c r="E422" i="3" s="1"/>
  <c r="D423" i="3"/>
  <c r="E423" i="3" s="1"/>
  <c r="D424" i="3"/>
  <c r="E424" i="3" s="1"/>
  <c r="D425" i="3"/>
  <c r="E425" i="3" s="1"/>
  <c r="D426" i="3"/>
  <c r="E426" i="3" s="1"/>
  <c r="D427" i="3"/>
  <c r="E427" i="3" s="1"/>
  <c r="D428" i="3"/>
  <c r="E428" i="3" s="1"/>
  <c r="D429" i="3"/>
  <c r="E429" i="3" s="1"/>
  <c r="D430" i="3"/>
  <c r="E430" i="3" s="1"/>
  <c r="D431" i="3"/>
  <c r="E431" i="3" s="1"/>
  <c r="D432" i="3"/>
  <c r="E432" i="3" s="1"/>
  <c r="D433" i="3"/>
  <c r="E433" i="3" s="1"/>
  <c r="D434" i="3"/>
  <c r="E434" i="3" s="1"/>
  <c r="D435" i="3"/>
  <c r="E435" i="3" s="1"/>
  <c r="D436" i="3"/>
  <c r="E436" i="3" s="1"/>
  <c r="D437" i="3"/>
  <c r="E437" i="3" s="1"/>
  <c r="D438" i="3"/>
  <c r="E438" i="3" s="1"/>
  <c r="D439" i="3"/>
  <c r="E439" i="3" s="1"/>
  <c r="D440" i="3"/>
  <c r="E440" i="3"/>
  <c r="D441" i="3"/>
  <c r="E441" i="3" s="1"/>
  <c r="D442" i="3"/>
  <c r="E442" i="3" s="1"/>
  <c r="D443" i="3"/>
  <c r="E443" i="3" s="1"/>
  <c r="D444" i="3"/>
  <c r="E444" i="3" s="1"/>
  <c r="D445" i="3"/>
  <c r="E445" i="3" s="1"/>
  <c r="D446" i="3"/>
  <c r="E446" i="3" s="1"/>
  <c r="D447" i="3"/>
  <c r="E447" i="3" s="1"/>
  <c r="D448" i="3"/>
  <c r="E448" i="3" s="1"/>
  <c r="D449" i="3"/>
  <c r="E449" i="3" s="1"/>
  <c r="D450" i="3"/>
  <c r="E450" i="3" s="1"/>
  <c r="D451" i="3"/>
  <c r="E451" i="3" s="1"/>
  <c r="D452" i="3"/>
  <c r="E452" i="3" s="1"/>
  <c r="D453" i="3"/>
  <c r="E453" i="3" s="1"/>
  <c r="D454" i="3"/>
  <c r="E454" i="3" s="1"/>
  <c r="D455" i="3"/>
  <c r="E455" i="3" s="1"/>
  <c r="D456" i="3"/>
  <c r="E456" i="3" s="1"/>
  <c r="D457" i="3"/>
  <c r="E457" i="3" s="1"/>
  <c r="D458" i="3"/>
  <c r="E458" i="3" s="1"/>
  <c r="D459" i="3"/>
  <c r="E459" i="3" s="1"/>
  <c r="D460" i="3"/>
  <c r="E460" i="3" s="1"/>
  <c r="D461" i="3"/>
  <c r="E461" i="3" s="1"/>
  <c r="D462" i="3"/>
  <c r="E462" i="3" s="1"/>
  <c r="D463" i="3"/>
  <c r="E463" i="3" s="1"/>
  <c r="D464" i="3"/>
  <c r="E464" i="3" s="1"/>
  <c r="D465" i="3"/>
  <c r="E465" i="3" s="1"/>
  <c r="D466" i="3"/>
  <c r="E466" i="3" s="1"/>
  <c r="D467" i="3"/>
  <c r="E467" i="3" s="1"/>
  <c r="D468" i="3"/>
  <c r="E468" i="3" s="1"/>
  <c r="D469" i="3"/>
  <c r="E469" i="3" s="1"/>
  <c r="D470" i="3"/>
  <c r="E470" i="3" s="1"/>
  <c r="D471" i="3"/>
  <c r="E471" i="3" s="1"/>
  <c r="D472" i="3"/>
  <c r="E472" i="3" s="1"/>
  <c r="D473" i="3"/>
  <c r="E473" i="3" s="1"/>
  <c r="D474" i="3"/>
  <c r="E474" i="3" s="1"/>
  <c r="D475" i="3"/>
  <c r="E475" i="3" s="1"/>
  <c r="D476" i="3"/>
  <c r="E476" i="3" s="1"/>
  <c r="D477" i="3"/>
  <c r="E477" i="3" s="1"/>
  <c r="D478" i="3"/>
  <c r="E478" i="3" s="1"/>
  <c r="D479" i="3"/>
  <c r="E479" i="3" s="1"/>
  <c r="D480" i="3"/>
  <c r="E480" i="3" s="1"/>
  <c r="D481" i="3"/>
  <c r="E481" i="3" s="1"/>
  <c r="D482" i="3"/>
  <c r="E482" i="3" s="1"/>
  <c r="D483" i="3"/>
  <c r="E483" i="3" s="1"/>
  <c r="D484" i="3"/>
  <c r="E484" i="3" s="1"/>
  <c r="D485" i="3"/>
  <c r="E485" i="3" s="1"/>
  <c r="D486" i="3"/>
  <c r="E486" i="3" s="1"/>
  <c r="D487" i="3"/>
  <c r="E487" i="3" s="1"/>
  <c r="D488" i="3"/>
  <c r="E488" i="3" s="1"/>
  <c r="D489" i="3"/>
  <c r="E489" i="3" s="1"/>
  <c r="D490" i="3"/>
  <c r="E490" i="3" s="1"/>
  <c r="D491" i="3"/>
  <c r="E491" i="3" s="1"/>
  <c r="D492" i="3"/>
  <c r="E492" i="3" s="1"/>
  <c r="D493" i="3"/>
  <c r="E493" i="3" s="1"/>
  <c r="D494" i="3"/>
  <c r="E494" i="3" s="1"/>
  <c r="D495" i="3"/>
  <c r="E495" i="3" s="1"/>
  <c r="D496" i="3"/>
  <c r="E496" i="3" s="1"/>
  <c r="D497" i="3"/>
  <c r="E497" i="3" s="1"/>
  <c r="D498" i="3"/>
  <c r="E498" i="3" s="1"/>
  <c r="D499" i="3"/>
  <c r="E499" i="3" s="1"/>
  <c r="D500" i="3"/>
  <c r="E500" i="3" s="1"/>
  <c r="D501" i="3"/>
  <c r="E501" i="3" s="1"/>
  <c r="D502" i="3"/>
  <c r="E502" i="3" s="1"/>
  <c r="D503" i="3"/>
  <c r="E503" i="3" s="1"/>
  <c r="D504" i="3"/>
  <c r="E504" i="3" s="1"/>
  <c r="D505" i="3"/>
  <c r="E505" i="3" s="1"/>
  <c r="D506" i="3"/>
  <c r="E506" i="3" s="1"/>
  <c r="D507" i="3"/>
  <c r="E507" i="3" s="1"/>
  <c r="D508" i="3"/>
  <c r="E508" i="3"/>
  <c r="D509" i="3"/>
  <c r="E509" i="3" s="1"/>
  <c r="D510" i="3"/>
  <c r="E510" i="3" s="1"/>
  <c r="D511" i="3"/>
  <c r="E511" i="3" s="1"/>
  <c r="D512" i="3"/>
  <c r="E512" i="3" s="1"/>
  <c r="D513" i="3"/>
  <c r="E513" i="3" s="1"/>
  <c r="D514" i="3"/>
  <c r="E514" i="3" s="1"/>
  <c r="D515" i="3"/>
  <c r="E515" i="3" s="1"/>
  <c r="D516" i="3"/>
  <c r="E516" i="3" s="1"/>
  <c r="D517" i="3"/>
  <c r="E517" i="3" s="1"/>
  <c r="D518" i="3"/>
  <c r="E518" i="3" s="1"/>
  <c r="D519" i="3"/>
  <c r="E519" i="3" s="1"/>
  <c r="D520" i="3"/>
  <c r="E520" i="3" s="1"/>
  <c r="D521" i="3"/>
  <c r="E521" i="3" s="1"/>
  <c r="D522" i="3"/>
  <c r="E522" i="3" s="1"/>
  <c r="D523" i="3"/>
  <c r="E523" i="3" s="1"/>
  <c r="D524" i="3"/>
  <c r="E524" i="3" s="1"/>
  <c r="D525" i="3"/>
  <c r="E525" i="3" s="1"/>
  <c r="D526" i="3"/>
  <c r="E526" i="3" s="1"/>
  <c r="D527" i="3"/>
  <c r="E527" i="3" s="1"/>
  <c r="D528" i="3"/>
  <c r="E528" i="3" s="1"/>
  <c r="D529" i="3"/>
  <c r="E529" i="3" s="1"/>
  <c r="D530" i="3"/>
  <c r="E530" i="3" s="1"/>
  <c r="D531" i="3"/>
  <c r="E531" i="3" s="1"/>
  <c r="D532" i="3"/>
  <c r="E532" i="3" s="1"/>
  <c r="D533" i="3"/>
  <c r="E533" i="3" s="1"/>
  <c r="D534" i="3"/>
  <c r="E534" i="3" s="1"/>
  <c r="D535" i="3"/>
  <c r="E535" i="3" s="1"/>
  <c r="D536" i="3"/>
  <c r="E536" i="3" s="1"/>
  <c r="D537" i="3"/>
  <c r="E537" i="3" s="1"/>
  <c r="D538" i="3"/>
  <c r="E538" i="3" s="1"/>
  <c r="D539" i="3"/>
  <c r="E539" i="3" s="1"/>
  <c r="D540" i="3"/>
  <c r="E540" i="3"/>
  <c r="D541" i="3"/>
  <c r="E541" i="3" s="1"/>
  <c r="D542" i="3"/>
  <c r="E542" i="3" s="1"/>
  <c r="D543" i="3"/>
  <c r="E543" i="3"/>
  <c r="D544" i="3"/>
  <c r="E544" i="3" s="1"/>
  <c r="D545" i="3"/>
  <c r="E545" i="3" s="1"/>
  <c r="D546" i="3"/>
  <c r="E546" i="3" s="1"/>
  <c r="D547" i="3"/>
  <c r="E547" i="3" s="1"/>
  <c r="D548" i="3"/>
  <c r="E548" i="3" s="1"/>
  <c r="D549" i="3"/>
  <c r="E549" i="3" s="1"/>
  <c r="D550" i="3"/>
  <c r="E550" i="3" s="1"/>
  <c r="D551" i="3"/>
  <c r="E551" i="3" s="1"/>
  <c r="D552" i="3"/>
  <c r="E552" i="3" s="1"/>
  <c r="D553" i="3"/>
  <c r="E553" i="3" s="1"/>
  <c r="D554" i="3"/>
  <c r="E554" i="3" s="1"/>
  <c r="D555" i="3"/>
  <c r="E555" i="3" s="1"/>
  <c r="D556" i="3"/>
  <c r="E556" i="3" s="1"/>
  <c r="D557" i="3"/>
  <c r="E557" i="3" s="1"/>
  <c r="D558" i="3"/>
  <c r="E558" i="3" s="1"/>
  <c r="D559" i="3"/>
  <c r="E559" i="3" s="1"/>
  <c r="D560" i="3"/>
  <c r="E560" i="3" s="1"/>
  <c r="D561" i="3"/>
  <c r="E561" i="3" s="1"/>
  <c r="D562" i="3"/>
  <c r="E562" i="3" s="1"/>
  <c r="D563" i="3"/>
  <c r="E563" i="3" s="1"/>
  <c r="D564" i="3"/>
  <c r="E564" i="3" s="1"/>
  <c r="D565" i="3"/>
  <c r="E565" i="3" s="1"/>
  <c r="D566" i="3"/>
  <c r="E566" i="3" s="1"/>
  <c r="D567" i="3"/>
  <c r="E567" i="3" s="1"/>
  <c r="D568" i="3"/>
  <c r="E568" i="3" s="1"/>
  <c r="D569" i="3"/>
  <c r="E569" i="3" s="1"/>
  <c r="D570" i="3"/>
  <c r="E570" i="3" s="1"/>
  <c r="D571" i="3"/>
  <c r="E571" i="3" s="1"/>
  <c r="D572" i="3"/>
  <c r="E572" i="3" s="1"/>
  <c r="D573" i="3"/>
  <c r="E573" i="3" s="1"/>
  <c r="D574" i="3"/>
  <c r="E574" i="3" s="1"/>
  <c r="D575" i="3"/>
  <c r="E575" i="3" s="1"/>
  <c r="D576" i="3"/>
  <c r="E576" i="3" s="1"/>
  <c r="D577" i="3"/>
  <c r="E577" i="3" s="1"/>
  <c r="D578" i="3"/>
  <c r="E578" i="3" s="1"/>
  <c r="D579" i="3"/>
  <c r="E579" i="3" s="1"/>
  <c r="D580" i="3"/>
  <c r="E580" i="3" s="1"/>
  <c r="D581" i="3"/>
  <c r="E581" i="3" s="1"/>
  <c r="D582" i="3"/>
  <c r="E582" i="3" s="1"/>
  <c r="D583" i="3"/>
  <c r="E583" i="3" s="1"/>
  <c r="D584" i="3"/>
  <c r="E584" i="3" s="1"/>
  <c r="D585" i="3"/>
  <c r="E585" i="3" s="1"/>
  <c r="D586" i="3"/>
  <c r="E586" i="3" s="1"/>
  <c r="D587" i="3"/>
  <c r="E587" i="3" s="1"/>
  <c r="D588" i="3"/>
  <c r="E588" i="3" s="1"/>
  <c r="D589" i="3"/>
  <c r="E589" i="3" s="1"/>
  <c r="D590" i="3"/>
  <c r="E590" i="3" s="1"/>
  <c r="D591" i="3"/>
  <c r="E591" i="3" s="1"/>
  <c r="D592" i="3"/>
  <c r="E592" i="3" s="1"/>
  <c r="D593" i="3"/>
  <c r="E593" i="3" s="1"/>
  <c r="D594" i="3"/>
  <c r="E594" i="3" s="1"/>
  <c r="D595" i="3"/>
  <c r="E595" i="3" s="1"/>
  <c r="D596" i="3"/>
  <c r="E596" i="3" s="1"/>
  <c r="D597" i="3"/>
  <c r="E597" i="3" s="1"/>
  <c r="D598" i="3"/>
  <c r="E598" i="3" s="1"/>
  <c r="D599" i="3"/>
  <c r="E599" i="3" s="1"/>
  <c r="D600" i="3"/>
  <c r="E600" i="3" s="1"/>
  <c r="D601" i="3"/>
  <c r="E601" i="3" s="1"/>
  <c r="D602" i="3"/>
  <c r="E602" i="3" s="1"/>
  <c r="D603" i="3"/>
  <c r="E603" i="3" s="1"/>
  <c r="D604" i="3"/>
  <c r="E604" i="3" s="1"/>
  <c r="D605" i="3"/>
  <c r="E605" i="3" s="1"/>
  <c r="D606" i="3"/>
  <c r="E606" i="3" s="1"/>
  <c r="D607" i="3"/>
  <c r="E607" i="3" s="1"/>
  <c r="D608" i="3"/>
  <c r="E608" i="3" s="1"/>
  <c r="D609" i="3"/>
  <c r="E609" i="3" s="1"/>
  <c r="D610" i="3"/>
  <c r="E610" i="3" s="1"/>
  <c r="D611" i="3"/>
  <c r="E611" i="3" s="1"/>
  <c r="D612" i="3"/>
  <c r="E612" i="3" s="1"/>
  <c r="D613" i="3"/>
  <c r="E613" i="3" s="1"/>
  <c r="D614" i="3"/>
  <c r="E614" i="3" s="1"/>
  <c r="D615" i="3"/>
  <c r="E615" i="3" s="1"/>
  <c r="D616" i="3"/>
  <c r="E616" i="3" s="1"/>
  <c r="D617" i="3"/>
  <c r="E617" i="3" s="1"/>
  <c r="D618" i="3"/>
  <c r="E618" i="3" s="1"/>
  <c r="D619" i="3"/>
  <c r="E619" i="3" s="1"/>
  <c r="D620" i="3"/>
  <c r="E620" i="3" s="1"/>
  <c r="D621" i="3"/>
  <c r="E621" i="3" s="1"/>
  <c r="D622" i="3"/>
  <c r="E622" i="3" s="1"/>
  <c r="D623" i="3"/>
  <c r="E623" i="3" s="1"/>
  <c r="D624" i="3"/>
  <c r="E624" i="3" s="1"/>
  <c r="D625" i="3"/>
  <c r="E625" i="3" s="1"/>
  <c r="D626" i="3"/>
  <c r="E626" i="3" s="1"/>
  <c r="D627" i="3"/>
  <c r="E627" i="3" s="1"/>
  <c r="D628" i="3"/>
  <c r="E628" i="3" s="1"/>
  <c r="D629" i="3"/>
  <c r="E629" i="3" s="1"/>
  <c r="D630" i="3"/>
  <c r="E630" i="3" s="1"/>
  <c r="D631" i="3"/>
  <c r="E631" i="3" s="1"/>
  <c r="D632" i="3"/>
  <c r="E632" i="3" s="1"/>
  <c r="D633" i="3"/>
  <c r="E633" i="3" s="1"/>
  <c r="D634" i="3"/>
  <c r="E634" i="3" s="1"/>
  <c r="D635" i="3"/>
  <c r="E635" i="3" s="1"/>
  <c r="D636" i="3"/>
  <c r="E636" i="3" s="1"/>
  <c r="D637" i="3"/>
  <c r="E637" i="3" s="1"/>
  <c r="D638" i="3"/>
  <c r="E638" i="3" s="1"/>
  <c r="D639" i="3"/>
  <c r="E639" i="3" s="1"/>
  <c r="D640" i="3"/>
  <c r="E640" i="3" s="1"/>
  <c r="D641" i="3"/>
  <c r="E641" i="3" s="1"/>
  <c r="D642" i="3"/>
  <c r="E642" i="3" s="1"/>
  <c r="D643" i="3"/>
  <c r="E643" i="3" s="1"/>
  <c r="D644" i="3"/>
  <c r="E644" i="3" s="1"/>
  <c r="D645" i="3"/>
  <c r="E645" i="3" s="1"/>
  <c r="D646" i="3"/>
  <c r="E646" i="3" s="1"/>
  <c r="D647" i="3"/>
  <c r="E647" i="3" s="1"/>
  <c r="D648" i="3"/>
  <c r="E648" i="3" s="1"/>
  <c r="D649" i="3"/>
  <c r="E649" i="3" s="1"/>
  <c r="D650" i="3"/>
  <c r="E650" i="3" s="1"/>
  <c r="D651" i="3"/>
  <c r="E651" i="3" s="1"/>
  <c r="D652" i="3"/>
  <c r="E652" i="3" s="1"/>
  <c r="D653" i="3"/>
  <c r="E653" i="3" s="1"/>
  <c r="D654" i="3"/>
  <c r="E654" i="3" s="1"/>
  <c r="D655" i="3"/>
  <c r="E655" i="3" s="1"/>
  <c r="D656" i="3"/>
  <c r="E656" i="3" s="1"/>
  <c r="D657" i="3"/>
  <c r="E657" i="3" s="1"/>
  <c r="D658" i="3"/>
  <c r="E658" i="3" s="1"/>
  <c r="D659" i="3"/>
  <c r="E659" i="3" s="1"/>
  <c r="D660" i="3"/>
  <c r="E660" i="3" s="1"/>
  <c r="D661" i="3"/>
  <c r="E661" i="3" s="1"/>
  <c r="D662" i="3"/>
  <c r="E662" i="3" s="1"/>
  <c r="D663" i="3"/>
  <c r="E663" i="3" s="1"/>
  <c r="D664" i="3"/>
  <c r="E664" i="3" s="1"/>
  <c r="D665" i="3"/>
  <c r="E665" i="3" s="1"/>
  <c r="D666" i="3"/>
  <c r="E666" i="3" s="1"/>
  <c r="D667" i="3"/>
  <c r="E667" i="3" s="1"/>
  <c r="D668" i="3"/>
  <c r="E668" i="3" s="1"/>
  <c r="D669" i="3"/>
  <c r="E669" i="3" s="1"/>
  <c r="D670" i="3"/>
  <c r="E670" i="3" s="1"/>
  <c r="D671" i="3"/>
  <c r="E671" i="3" s="1"/>
  <c r="D672" i="3"/>
  <c r="E672" i="3" s="1"/>
  <c r="D673" i="3"/>
  <c r="E673" i="3" s="1"/>
  <c r="D674" i="3"/>
  <c r="E674" i="3" s="1"/>
  <c r="D675" i="3"/>
  <c r="E675" i="3" s="1"/>
  <c r="D676" i="3"/>
  <c r="E676" i="3" s="1"/>
  <c r="D677" i="3"/>
  <c r="E677" i="3" s="1"/>
  <c r="D678" i="3"/>
  <c r="E678" i="3" s="1"/>
  <c r="D679" i="3"/>
  <c r="E679" i="3" s="1"/>
  <c r="D680" i="3"/>
  <c r="E680" i="3" s="1"/>
  <c r="D681" i="3"/>
  <c r="E681" i="3" s="1"/>
  <c r="D682" i="3"/>
  <c r="E682" i="3" s="1"/>
  <c r="D683" i="3"/>
  <c r="E683" i="3" s="1"/>
  <c r="D684" i="3"/>
  <c r="E684" i="3" s="1"/>
  <c r="D685" i="3"/>
  <c r="E685" i="3" s="1"/>
  <c r="D686" i="3"/>
  <c r="E686" i="3" s="1"/>
  <c r="D687" i="3"/>
  <c r="E687" i="3" s="1"/>
  <c r="D688" i="3"/>
  <c r="E688" i="3" s="1"/>
  <c r="D689" i="3"/>
  <c r="E689" i="3" s="1"/>
  <c r="D690" i="3"/>
  <c r="E690" i="3" s="1"/>
  <c r="D691" i="3"/>
  <c r="E691" i="3" s="1"/>
  <c r="D692" i="3"/>
  <c r="E692" i="3" s="1"/>
  <c r="D693" i="3"/>
  <c r="E693" i="3" s="1"/>
  <c r="D694" i="3"/>
  <c r="E694" i="3" s="1"/>
  <c r="D695" i="3"/>
  <c r="E695" i="3" s="1"/>
  <c r="D696" i="3"/>
  <c r="E696" i="3"/>
  <c r="D697" i="3"/>
  <c r="E697" i="3" s="1"/>
  <c r="D698" i="3"/>
  <c r="E698" i="3" s="1"/>
  <c r="D699" i="3"/>
  <c r="E699" i="3" s="1"/>
  <c r="D700" i="3"/>
  <c r="E700" i="3" s="1"/>
  <c r="D701" i="3"/>
  <c r="E701" i="3" s="1"/>
  <c r="D702" i="3"/>
  <c r="E702" i="3" s="1"/>
  <c r="D703" i="3"/>
  <c r="E703" i="3" s="1"/>
  <c r="D704" i="3"/>
  <c r="E704" i="3" s="1"/>
  <c r="D705" i="3"/>
  <c r="E705" i="3" s="1"/>
  <c r="D706" i="3"/>
  <c r="E706" i="3" s="1"/>
  <c r="D707" i="3"/>
  <c r="E707" i="3" s="1"/>
  <c r="D708" i="3"/>
  <c r="E708" i="3" s="1"/>
  <c r="D709" i="3"/>
  <c r="E709" i="3" s="1"/>
  <c r="D710" i="3"/>
  <c r="E710" i="3" s="1"/>
  <c r="D711" i="3"/>
  <c r="E711" i="3" s="1"/>
  <c r="D712" i="3"/>
  <c r="E712" i="3" s="1"/>
  <c r="D713" i="3"/>
  <c r="E713" i="3" s="1"/>
  <c r="D714" i="3"/>
  <c r="E714" i="3" s="1"/>
  <c r="D715" i="3"/>
  <c r="E715" i="3" s="1"/>
  <c r="D716" i="3"/>
  <c r="E716" i="3" s="1"/>
  <c r="D717" i="3"/>
  <c r="E717" i="3" s="1"/>
  <c r="D718" i="3"/>
  <c r="E718" i="3" s="1"/>
  <c r="D719" i="3"/>
  <c r="E719" i="3" s="1"/>
  <c r="D720" i="3"/>
  <c r="E720" i="3" s="1"/>
  <c r="D721" i="3"/>
  <c r="E721" i="3" s="1"/>
  <c r="D722" i="3"/>
  <c r="E722" i="3" s="1"/>
  <c r="D723" i="3"/>
  <c r="E723" i="3" s="1"/>
  <c r="D724" i="3"/>
  <c r="E724" i="3" s="1"/>
  <c r="D725" i="3"/>
  <c r="E725" i="3" s="1"/>
  <c r="D726" i="3"/>
  <c r="E726" i="3" s="1"/>
  <c r="D727" i="3"/>
  <c r="E727" i="3"/>
  <c r="D728" i="3"/>
  <c r="E728" i="3" s="1"/>
  <c r="D729" i="3"/>
  <c r="E729" i="3" s="1"/>
  <c r="D730" i="3"/>
  <c r="E730" i="3" s="1"/>
  <c r="D731" i="3"/>
  <c r="E731" i="3" s="1"/>
  <c r="D732" i="3"/>
  <c r="E732" i="3" s="1"/>
  <c r="D733" i="3"/>
  <c r="E733" i="3" s="1"/>
  <c r="D734" i="3"/>
  <c r="E734" i="3" s="1"/>
  <c r="D735" i="3"/>
  <c r="E735" i="3" s="1"/>
  <c r="D736" i="3"/>
  <c r="E736" i="3" s="1"/>
  <c r="D737" i="3"/>
  <c r="E737" i="3" s="1"/>
  <c r="D738" i="3"/>
  <c r="E738" i="3" s="1"/>
  <c r="D739" i="3"/>
  <c r="E739" i="3" s="1"/>
  <c r="D740" i="3"/>
  <c r="E740" i="3" s="1"/>
  <c r="D741" i="3"/>
  <c r="E741" i="3" s="1"/>
  <c r="D742" i="3"/>
  <c r="E742" i="3" s="1"/>
  <c r="D743" i="3"/>
  <c r="E743" i="3" s="1"/>
  <c r="D744" i="3"/>
  <c r="E744" i="3" s="1"/>
  <c r="D745" i="3"/>
  <c r="E745" i="3" s="1"/>
  <c r="D746" i="3"/>
  <c r="E746" i="3" s="1"/>
  <c r="D747" i="3"/>
  <c r="E747" i="3" s="1"/>
  <c r="D748" i="3"/>
  <c r="E748" i="3" s="1"/>
  <c r="D749" i="3"/>
  <c r="E749" i="3" s="1"/>
  <c r="D750" i="3"/>
  <c r="E750" i="3" s="1"/>
  <c r="D751" i="3"/>
  <c r="E751" i="3" s="1"/>
  <c r="D752" i="3"/>
  <c r="E752" i="3" s="1"/>
  <c r="D753" i="3"/>
  <c r="E753" i="3" s="1"/>
  <c r="D754" i="3"/>
  <c r="E754" i="3" s="1"/>
  <c r="D755" i="3"/>
  <c r="E755" i="3" s="1"/>
  <c r="D756" i="3"/>
  <c r="E756" i="3" s="1"/>
  <c r="D757" i="3"/>
  <c r="E757" i="3" s="1"/>
  <c r="D758" i="3"/>
  <c r="E758" i="3" s="1"/>
  <c r="D759" i="3"/>
  <c r="E759" i="3" s="1"/>
  <c r="D760" i="3"/>
  <c r="E760" i="3" s="1"/>
  <c r="D761" i="3"/>
  <c r="E761" i="3" s="1"/>
  <c r="D762" i="3"/>
  <c r="E762" i="3" s="1"/>
  <c r="D763" i="3"/>
  <c r="E763" i="3" s="1"/>
  <c r="D764" i="3"/>
  <c r="E764" i="3" s="1"/>
  <c r="D765" i="3"/>
  <c r="E765" i="3" s="1"/>
  <c r="D766" i="3"/>
  <c r="E766" i="3" s="1"/>
  <c r="D767" i="3"/>
  <c r="E767" i="3" s="1"/>
  <c r="D768" i="3"/>
  <c r="E768" i="3" s="1"/>
  <c r="D769" i="3"/>
  <c r="E769" i="3" s="1"/>
  <c r="D770" i="3"/>
  <c r="E770" i="3" s="1"/>
  <c r="D771" i="3"/>
  <c r="E771" i="3" s="1"/>
  <c r="D772" i="3"/>
  <c r="E772" i="3" s="1"/>
  <c r="D773" i="3"/>
  <c r="E773" i="3" s="1"/>
  <c r="D774" i="3"/>
  <c r="E774" i="3" s="1"/>
  <c r="D775" i="3"/>
  <c r="E775" i="3" s="1"/>
  <c r="D776" i="3"/>
  <c r="E776" i="3" s="1"/>
  <c r="D777" i="3"/>
  <c r="E777" i="3" s="1"/>
  <c r="D778" i="3"/>
  <c r="E778" i="3" s="1"/>
  <c r="D779" i="3"/>
  <c r="E779" i="3" s="1"/>
  <c r="D780" i="3"/>
  <c r="E780" i="3" s="1"/>
  <c r="D781" i="3"/>
  <c r="E781" i="3" s="1"/>
  <c r="D782" i="3"/>
  <c r="E782" i="3" s="1"/>
  <c r="D783" i="3"/>
  <c r="E783" i="3" s="1"/>
  <c r="D784" i="3"/>
  <c r="E784" i="3" s="1"/>
  <c r="D785" i="3"/>
  <c r="E785" i="3" s="1"/>
  <c r="D786" i="3"/>
  <c r="E786" i="3" s="1"/>
  <c r="D787" i="3"/>
  <c r="E787" i="3" s="1"/>
  <c r="D788" i="3"/>
  <c r="E788" i="3" s="1"/>
  <c r="D789" i="3"/>
  <c r="E789" i="3" s="1"/>
  <c r="D790" i="3"/>
  <c r="E790" i="3" s="1"/>
  <c r="D791" i="3"/>
  <c r="E791" i="3" s="1"/>
  <c r="D792" i="3"/>
  <c r="E792" i="3" s="1"/>
  <c r="D793" i="3"/>
  <c r="E793" i="3" s="1"/>
  <c r="D794" i="3"/>
  <c r="E794" i="3" s="1"/>
  <c r="D795" i="3"/>
  <c r="E795" i="3" s="1"/>
  <c r="D796" i="3"/>
  <c r="E796" i="3" s="1"/>
  <c r="D797" i="3"/>
  <c r="E797" i="3" s="1"/>
  <c r="D798" i="3"/>
  <c r="E798" i="3" s="1"/>
  <c r="D799" i="3"/>
  <c r="E799" i="3" s="1"/>
  <c r="D800" i="3"/>
  <c r="E800" i="3" s="1"/>
  <c r="D801" i="3"/>
  <c r="E801" i="3" s="1"/>
  <c r="D802" i="3"/>
  <c r="E802" i="3" s="1"/>
  <c r="D803" i="3"/>
  <c r="E803" i="3" s="1"/>
  <c r="D804" i="3"/>
  <c r="E804" i="3" s="1"/>
  <c r="D805" i="3"/>
  <c r="E805" i="3" s="1"/>
  <c r="D806" i="3"/>
  <c r="E806" i="3" s="1"/>
  <c r="D807" i="3"/>
  <c r="E807" i="3" s="1"/>
  <c r="D808" i="3"/>
  <c r="E808" i="3" s="1"/>
  <c r="D809" i="3"/>
  <c r="E809" i="3" s="1"/>
  <c r="D810" i="3"/>
  <c r="E810" i="3" s="1"/>
  <c r="D811" i="3"/>
  <c r="E811" i="3" s="1"/>
  <c r="D812" i="3"/>
  <c r="E812" i="3" s="1"/>
  <c r="D813" i="3"/>
  <c r="E813" i="3" s="1"/>
  <c r="D814" i="3"/>
  <c r="E814" i="3" s="1"/>
  <c r="D815" i="3"/>
  <c r="E815" i="3" s="1"/>
  <c r="D816" i="3"/>
  <c r="E816" i="3" s="1"/>
  <c r="D817" i="3"/>
  <c r="E817" i="3" s="1"/>
  <c r="D818" i="3"/>
  <c r="E818" i="3" s="1"/>
  <c r="D819" i="3"/>
  <c r="E819" i="3" s="1"/>
  <c r="D820" i="3"/>
  <c r="E820" i="3" s="1"/>
  <c r="D821" i="3"/>
  <c r="E821" i="3" s="1"/>
  <c r="D822" i="3"/>
  <c r="E822" i="3" s="1"/>
  <c r="D823" i="3"/>
  <c r="E823" i="3" s="1"/>
  <c r="D824" i="3"/>
  <c r="E824" i="3" s="1"/>
  <c r="D825" i="3"/>
  <c r="E825" i="3" s="1"/>
  <c r="D826" i="3"/>
  <c r="E826" i="3" s="1"/>
  <c r="D827" i="3"/>
  <c r="E827" i="3" s="1"/>
  <c r="D828" i="3"/>
  <c r="E828" i="3" s="1"/>
  <c r="D829" i="3"/>
  <c r="E829" i="3" s="1"/>
  <c r="D830" i="3"/>
  <c r="E830" i="3" s="1"/>
  <c r="D831" i="3"/>
  <c r="E831" i="3" s="1"/>
  <c r="D832" i="3"/>
  <c r="E832" i="3" s="1"/>
  <c r="D833" i="3"/>
  <c r="E833" i="3" s="1"/>
  <c r="D834" i="3"/>
  <c r="E834" i="3" s="1"/>
  <c r="D835" i="3"/>
  <c r="E835" i="3" s="1"/>
  <c r="D836" i="3"/>
  <c r="E836" i="3" s="1"/>
  <c r="D837" i="3"/>
  <c r="E837" i="3" s="1"/>
  <c r="D838" i="3"/>
  <c r="E838" i="3" s="1"/>
  <c r="D839" i="3"/>
  <c r="E839" i="3" s="1"/>
  <c r="D840" i="3"/>
  <c r="E840" i="3" s="1"/>
  <c r="D841" i="3"/>
  <c r="E841" i="3" s="1"/>
  <c r="D842" i="3"/>
  <c r="E842" i="3" s="1"/>
  <c r="D843" i="3"/>
  <c r="E843" i="3" s="1"/>
  <c r="D844" i="3"/>
  <c r="E844" i="3" s="1"/>
  <c r="D845" i="3"/>
  <c r="E845" i="3" s="1"/>
  <c r="D846" i="3"/>
  <c r="E846" i="3" s="1"/>
  <c r="D847" i="3"/>
  <c r="E847" i="3" s="1"/>
  <c r="D848" i="3"/>
  <c r="E848" i="3" s="1"/>
  <c r="D849" i="3"/>
  <c r="E849" i="3" s="1"/>
  <c r="D850" i="3"/>
  <c r="E850" i="3" s="1"/>
  <c r="D851" i="3"/>
  <c r="E851" i="3" s="1"/>
  <c r="D852" i="3"/>
  <c r="E852" i="3" s="1"/>
  <c r="D853" i="3"/>
  <c r="E853" i="3" s="1"/>
  <c r="D854" i="3"/>
  <c r="E854" i="3" s="1"/>
  <c r="D855" i="3"/>
  <c r="E855" i="3" s="1"/>
  <c r="D856" i="3"/>
  <c r="E856" i="3" s="1"/>
  <c r="D857" i="3"/>
  <c r="E857" i="3" s="1"/>
  <c r="D858" i="3"/>
  <c r="E858" i="3" s="1"/>
  <c r="D859" i="3"/>
  <c r="E859" i="3" s="1"/>
  <c r="D860" i="3"/>
  <c r="E860" i="3" s="1"/>
  <c r="D861" i="3"/>
  <c r="E861" i="3" s="1"/>
  <c r="D862" i="3"/>
  <c r="E862" i="3" s="1"/>
  <c r="D863" i="3"/>
  <c r="E863" i="3" s="1"/>
  <c r="D864" i="3"/>
  <c r="E864" i="3" s="1"/>
  <c r="D865" i="3"/>
  <c r="E865" i="3"/>
  <c r="D866" i="3"/>
  <c r="E866" i="3" s="1"/>
  <c r="D867" i="3"/>
  <c r="E867" i="3" s="1"/>
  <c r="D868" i="3"/>
  <c r="E868" i="3" s="1"/>
  <c r="D869" i="3"/>
  <c r="E869" i="3" s="1"/>
  <c r="D870" i="3"/>
  <c r="E870" i="3" s="1"/>
  <c r="D871" i="3"/>
  <c r="E871" i="3" s="1"/>
  <c r="D872" i="3"/>
  <c r="E872" i="3" s="1"/>
  <c r="D873" i="3"/>
  <c r="E873" i="3" s="1"/>
  <c r="D874" i="3"/>
  <c r="E874" i="3" s="1"/>
  <c r="D875" i="3"/>
  <c r="E875" i="3" s="1"/>
  <c r="D876" i="3"/>
  <c r="E876" i="3" s="1"/>
  <c r="D877" i="3"/>
  <c r="E877" i="3" s="1"/>
  <c r="D878" i="3"/>
  <c r="E878" i="3" s="1"/>
  <c r="D879" i="3"/>
  <c r="E879" i="3" s="1"/>
  <c r="D880" i="3"/>
  <c r="E880" i="3" s="1"/>
  <c r="D881" i="3"/>
  <c r="E881" i="3" s="1"/>
  <c r="D882" i="3"/>
  <c r="E882" i="3" s="1"/>
  <c r="D883" i="3"/>
  <c r="E883" i="3" s="1"/>
  <c r="D884" i="3"/>
  <c r="E884" i="3" s="1"/>
  <c r="D885" i="3"/>
  <c r="E885" i="3" s="1"/>
  <c r="D886" i="3"/>
  <c r="E886" i="3" s="1"/>
  <c r="D887" i="3"/>
  <c r="E887" i="3" s="1"/>
  <c r="D888" i="3"/>
  <c r="E888" i="3" s="1"/>
  <c r="D889" i="3"/>
  <c r="E889" i="3" s="1"/>
  <c r="D890" i="3"/>
  <c r="E890" i="3" s="1"/>
  <c r="D891" i="3"/>
  <c r="E891" i="3" s="1"/>
  <c r="D892" i="3"/>
  <c r="E892" i="3" s="1"/>
  <c r="D893" i="3"/>
  <c r="E893" i="3" s="1"/>
  <c r="D894" i="3"/>
  <c r="E894" i="3" s="1"/>
  <c r="D895" i="3"/>
  <c r="E895" i="3" s="1"/>
  <c r="D896" i="3"/>
  <c r="E896" i="3" s="1"/>
  <c r="D897" i="3"/>
  <c r="E897" i="3" s="1"/>
  <c r="D898" i="3"/>
  <c r="E898" i="3" s="1"/>
  <c r="D899" i="3"/>
  <c r="E899" i="3" s="1"/>
  <c r="D900" i="3"/>
  <c r="E900" i="3" s="1"/>
  <c r="D901" i="3"/>
  <c r="E901" i="3" s="1"/>
  <c r="D902" i="3"/>
  <c r="E902" i="3" s="1"/>
  <c r="D903" i="3"/>
  <c r="E903" i="3" s="1"/>
  <c r="D904" i="3"/>
  <c r="E904" i="3" s="1"/>
  <c r="D905" i="3"/>
  <c r="E905" i="3" s="1"/>
  <c r="D906" i="3"/>
  <c r="E906" i="3" s="1"/>
  <c r="D907" i="3"/>
  <c r="E907" i="3" s="1"/>
  <c r="D908" i="3"/>
  <c r="E908" i="3" s="1"/>
  <c r="D909" i="3"/>
  <c r="E909" i="3" s="1"/>
  <c r="D910" i="3"/>
  <c r="E910" i="3" s="1"/>
  <c r="D911" i="3"/>
  <c r="E911" i="3" s="1"/>
  <c r="D912" i="3"/>
  <c r="E912" i="3" s="1"/>
  <c r="D913" i="3"/>
  <c r="E913" i="3" s="1"/>
  <c r="D914" i="3"/>
  <c r="E914" i="3" s="1"/>
  <c r="D915" i="3"/>
  <c r="E915" i="3" s="1"/>
  <c r="D916" i="3"/>
  <c r="E916" i="3" s="1"/>
  <c r="D917" i="3"/>
  <c r="E917" i="3" s="1"/>
  <c r="D918" i="3"/>
  <c r="E918" i="3" s="1"/>
  <c r="D919" i="3"/>
  <c r="E919" i="3" s="1"/>
  <c r="D920" i="3"/>
  <c r="E920" i="3" s="1"/>
  <c r="D921" i="3"/>
  <c r="E921" i="3" s="1"/>
  <c r="D922" i="3"/>
  <c r="E922" i="3" s="1"/>
  <c r="D923" i="3"/>
  <c r="E923" i="3" s="1"/>
  <c r="D924" i="3"/>
  <c r="E924" i="3" s="1"/>
  <c r="D925" i="3"/>
  <c r="E925" i="3" s="1"/>
  <c r="D926" i="3"/>
  <c r="E926" i="3" s="1"/>
  <c r="D927" i="3"/>
  <c r="E927" i="3" s="1"/>
  <c r="D928" i="3"/>
  <c r="E928" i="3" s="1"/>
  <c r="D929" i="3"/>
  <c r="E929" i="3" s="1"/>
  <c r="D930" i="3"/>
  <c r="E930" i="3" s="1"/>
  <c r="D931" i="3"/>
  <c r="E931" i="3" s="1"/>
  <c r="D932" i="3"/>
  <c r="E932" i="3" s="1"/>
  <c r="D933" i="3"/>
  <c r="E933" i="3" s="1"/>
  <c r="D934" i="3"/>
  <c r="E934" i="3" s="1"/>
  <c r="D935" i="3"/>
  <c r="E935" i="3" s="1"/>
  <c r="D936" i="3"/>
  <c r="E936" i="3" s="1"/>
  <c r="D937" i="3"/>
  <c r="E937" i="3" s="1"/>
  <c r="D938" i="3"/>
  <c r="E938" i="3" s="1"/>
  <c r="D939" i="3"/>
  <c r="E939" i="3" s="1"/>
  <c r="D940" i="3"/>
  <c r="E940" i="3" s="1"/>
  <c r="D941" i="3"/>
  <c r="E941" i="3" s="1"/>
  <c r="D942" i="3"/>
  <c r="E942" i="3" s="1"/>
  <c r="D943" i="3"/>
  <c r="E943" i="3" s="1"/>
  <c r="D944" i="3"/>
  <c r="E944" i="3" s="1"/>
  <c r="D945" i="3"/>
  <c r="E945" i="3" s="1"/>
  <c r="D946" i="3"/>
  <c r="E946" i="3" s="1"/>
  <c r="D947" i="3"/>
  <c r="E947" i="3" s="1"/>
  <c r="D948" i="3"/>
  <c r="E948" i="3" s="1"/>
  <c r="D949" i="3"/>
  <c r="E949" i="3" s="1"/>
  <c r="D950" i="3"/>
  <c r="E950" i="3" s="1"/>
  <c r="D951" i="3"/>
  <c r="E951" i="3" s="1"/>
  <c r="D952" i="3"/>
  <c r="E952" i="3" s="1"/>
  <c r="D953" i="3"/>
  <c r="E953" i="3" s="1"/>
  <c r="D954" i="3"/>
  <c r="E954" i="3" s="1"/>
  <c r="D955" i="3"/>
  <c r="E955" i="3"/>
  <c r="D956" i="3"/>
  <c r="E956" i="3" s="1"/>
  <c r="D957" i="3"/>
  <c r="E957" i="3" s="1"/>
  <c r="D958" i="3"/>
  <c r="E958" i="3" s="1"/>
  <c r="D959" i="3"/>
  <c r="E959" i="3" s="1"/>
  <c r="D960" i="3"/>
  <c r="E960" i="3" s="1"/>
  <c r="D961" i="3"/>
  <c r="E961" i="3" s="1"/>
  <c r="D962" i="3"/>
  <c r="E962" i="3" s="1"/>
  <c r="D963" i="3"/>
  <c r="E963" i="3" s="1"/>
  <c r="D964" i="3"/>
  <c r="E964" i="3" s="1"/>
  <c r="D965" i="3"/>
  <c r="E965" i="3" s="1"/>
  <c r="D966" i="3"/>
  <c r="E966" i="3" s="1"/>
  <c r="D967" i="3"/>
  <c r="E967" i="3" s="1"/>
  <c r="D968" i="3"/>
  <c r="E968" i="3" s="1"/>
  <c r="D969" i="3"/>
  <c r="E969" i="3" s="1"/>
  <c r="D970" i="3"/>
  <c r="E970" i="3" s="1"/>
  <c r="D971" i="3"/>
  <c r="E971" i="3" s="1"/>
  <c r="D972" i="3"/>
  <c r="E972" i="3" s="1"/>
  <c r="D973" i="3"/>
  <c r="E973" i="3" s="1"/>
  <c r="D974" i="3"/>
  <c r="E974" i="3" s="1"/>
  <c r="D975" i="3"/>
  <c r="E975" i="3" s="1"/>
  <c r="D976" i="3"/>
  <c r="E976" i="3" s="1"/>
  <c r="D977" i="3"/>
  <c r="E977" i="3" s="1"/>
  <c r="D978" i="3"/>
  <c r="E978" i="3" s="1"/>
  <c r="D979" i="3"/>
  <c r="E979" i="3" s="1"/>
  <c r="D980" i="3"/>
  <c r="E980" i="3" s="1"/>
  <c r="D981" i="3"/>
  <c r="E981" i="3" s="1"/>
  <c r="D982" i="3"/>
  <c r="E982" i="3" s="1"/>
  <c r="D983" i="3"/>
  <c r="E983" i="3" s="1"/>
  <c r="D984" i="3"/>
  <c r="E984" i="3" s="1"/>
  <c r="D985" i="3"/>
  <c r="E985" i="3" s="1"/>
  <c r="D986" i="3"/>
  <c r="E986" i="3" s="1"/>
  <c r="D987" i="3"/>
  <c r="E987" i="3" s="1"/>
  <c r="D988" i="3"/>
  <c r="E988" i="3" s="1"/>
  <c r="D989" i="3"/>
  <c r="E989" i="3" s="1"/>
  <c r="D990" i="3"/>
  <c r="E990" i="3" s="1"/>
  <c r="D991" i="3"/>
  <c r="E991" i="3" s="1"/>
  <c r="D992" i="3"/>
  <c r="E992" i="3" s="1"/>
  <c r="D993" i="3"/>
  <c r="E993" i="3" s="1"/>
  <c r="D994" i="3"/>
  <c r="E994" i="3" s="1"/>
  <c r="D995" i="3"/>
  <c r="E995" i="3" s="1"/>
  <c r="D996" i="3"/>
  <c r="E996" i="3" s="1"/>
  <c r="D997" i="3"/>
  <c r="E997" i="3" s="1"/>
  <c r="D998" i="3"/>
  <c r="E998" i="3" s="1"/>
  <c r="D999" i="3"/>
  <c r="E999" i="3" s="1"/>
  <c r="D1000" i="3"/>
  <c r="E1000" i="3" s="1"/>
  <c r="D1001" i="3"/>
  <c r="E1001" i="3" s="1"/>
  <c r="D1002" i="3"/>
  <c r="E1002" i="3" s="1"/>
  <c r="D1003" i="3"/>
  <c r="E1003" i="3" s="1"/>
  <c r="D1004" i="3"/>
  <c r="E1004" i="3" s="1"/>
  <c r="D1005" i="3"/>
  <c r="E1005" i="3" s="1"/>
  <c r="D1006" i="3"/>
  <c r="E1006" i="3" s="1"/>
  <c r="D1007" i="3"/>
  <c r="E1007" i="3" s="1"/>
  <c r="D1008" i="3"/>
  <c r="E1008" i="3" s="1"/>
  <c r="D1009" i="3"/>
  <c r="E1009" i="3" s="1"/>
  <c r="D1010" i="3"/>
  <c r="E1010" i="3" s="1"/>
  <c r="D1011" i="3"/>
  <c r="E1011" i="3" s="1"/>
  <c r="D1012" i="3"/>
  <c r="E1012" i="3" s="1"/>
  <c r="D1013" i="3"/>
  <c r="E1013" i="3" s="1"/>
  <c r="D1014" i="3"/>
  <c r="E1014" i="3" s="1"/>
  <c r="D1015" i="3"/>
  <c r="E1015" i="3" s="1"/>
  <c r="D1016" i="3"/>
  <c r="E1016" i="3" s="1"/>
  <c r="D1017" i="3"/>
  <c r="E1017" i="3" s="1"/>
  <c r="D1018" i="3"/>
  <c r="E1018" i="3" s="1"/>
  <c r="D1019" i="3"/>
  <c r="E1019" i="3" s="1"/>
  <c r="D1020" i="3"/>
  <c r="E1020" i="3" s="1"/>
  <c r="D1021" i="3"/>
  <c r="E1021" i="3" s="1"/>
  <c r="D1022" i="3"/>
  <c r="E1022" i="3" s="1"/>
  <c r="D1023" i="3"/>
  <c r="E1023" i="3" s="1"/>
  <c r="D1024" i="3"/>
  <c r="E1024" i="3" s="1"/>
  <c r="D1025" i="3"/>
  <c r="E1025" i="3" s="1"/>
  <c r="D1026" i="3"/>
  <c r="E1026" i="3" s="1"/>
  <c r="D1027" i="3"/>
  <c r="E1027" i="3" s="1"/>
  <c r="D1028" i="3"/>
  <c r="E1028" i="3" s="1"/>
  <c r="D1029" i="3"/>
  <c r="E1029" i="3" s="1"/>
  <c r="D1030" i="3"/>
  <c r="E1030" i="3" s="1"/>
  <c r="D1031" i="3"/>
  <c r="E1031" i="3" s="1"/>
  <c r="D1032" i="3"/>
  <c r="E1032" i="3" s="1"/>
  <c r="D1033" i="3"/>
  <c r="E1033" i="3" s="1"/>
  <c r="D1034" i="3"/>
  <c r="E1034" i="3" s="1"/>
  <c r="D1035" i="3"/>
  <c r="E1035" i="3" s="1"/>
  <c r="D1036" i="3"/>
  <c r="E1036" i="3" s="1"/>
  <c r="D1037" i="3"/>
  <c r="E1037" i="3" s="1"/>
  <c r="D1038" i="3"/>
  <c r="E1038" i="3" s="1"/>
  <c r="D1039" i="3"/>
  <c r="E1039" i="3" s="1"/>
  <c r="D1040" i="3"/>
  <c r="E1040" i="3" s="1"/>
  <c r="D1041" i="3"/>
  <c r="E1041" i="3" s="1"/>
  <c r="D1042" i="3"/>
  <c r="E1042" i="3" s="1"/>
  <c r="D1043" i="3"/>
  <c r="E1043" i="3" s="1"/>
  <c r="D1044" i="3"/>
  <c r="E1044" i="3" s="1"/>
  <c r="D1045" i="3"/>
  <c r="E1045" i="3" s="1"/>
  <c r="D1046" i="3"/>
  <c r="E1046" i="3" s="1"/>
  <c r="D1047" i="3"/>
  <c r="E1047" i="3" s="1"/>
  <c r="D1048" i="3"/>
  <c r="E1048" i="3" s="1"/>
  <c r="D1049" i="3"/>
  <c r="E1049" i="3" s="1"/>
  <c r="D1050" i="3"/>
  <c r="E1050" i="3" s="1"/>
  <c r="D1051" i="3"/>
  <c r="E1051" i="3" s="1"/>
  <c r="D1052" i="3"/>
  <c r="E1052" i="3" s="1"/>
  <c r="D1053" i="3"/>
  <c r="E1053" i="3" s="1"/>
  <c r="D1054" i="3"/>
  <c r="E1054" i="3" s="1"/>
  <c r="D1055" i="3"/>
  <c r="E1055" i="3" s="1"/>
  <c r="D1056" i="3"/>
  <c r="E1056" i="3" s="1"/>
  <c r="D1057" i="3"/>
  <c r="E1057" i="3" s="1"/>
  <c r="D1058" i="3"/>
  <c r="E1058" i="3" s="1"/>
  <c r="D1059" i="3"/>
  <c r="E1059" i="3" s="1"/>
  <c r="D1060" i="3"/>
  <c r="E1060" i="3" s="1"/>
  <c r="D1061" i="3"/>
  <c r="E1061" i="3" s="1"/>
  <c r="D1062" i="3"/>
  <c r="E1062" i="3" s="1"/>
  <c r="D1063" i="3"/>
  <c r="E1063" i="3" s="1"/>
  <c r="D1064" i="3"/>
  <c r="E1064" i="3" s="1"/>
  <c r="D1065" i="3"/>
  <c r="E1065" i="3" s="1"/>
  <c r="D1066" i="3"/>
  <c r="E1066" i="3" s="1"/>
  <c r="D1067" i="3"/>
  <c r="E1067" i="3" s="1"/>
  <c r="D1068" i="3"/>
  <c r="E1068" i="3" s="1"/>
  <c r="D1069" i="3"/>
  <c r="E1069" i="3" s="1"/>
  <c r="D1070" i="3"/>
  <c r="E1070" i="3" s="1"/>
  <c r="D1071" i="3"/>
  <c r="E1071" i="3" s="1"/>
  <c r="D1072" i="3"/>
  <c r="E1072" i="3" s="1"/>
  <c r="D1073" i="3"/>
  <c r="E1073" i="3" s="1"/>
  <c r="D1074" i="3"/>
  <c r="E1074" i="3" s="1"/>
  <c r="D1075" i="3"/>
  <c r="E1075" i="3" s="1"/>
  <c r="D1076" i="3"/>
  <c r="E1076" i="3" s="1"/>
  <c r="D1077" i="3"/>
  <c r="E1077" i="3" s="1"/>
  <c r="D1078" i="3"/>
  <c r="E1078" i="3" s="1"/>
  <c r="D1079" i="3"/>
  <c r="E1079" i="3" s="1"/>
  <c r="D1080" i="3"/>
  <c r="E1080" i="3" s="1"/>
  <c r="D1081" i="3"/>
  <c r="E1081" i="3" s="1"/>
  <c r="D1082" i="3"/>
  <c r="E1082" i="3" s="1"/>
  <c r="D1083" i="3"/>
  <c r="E1083" i="3" s="1"/>
  <c r="D1084" i="3"/>
  <c r="E1084" i="3" s="1"/>
  <c r="D1085" i="3"/>
  <c r="E1085" i="3" s="1"/>
  <c r="D1086" i="3"/>
  <c r="E1086" i="3" s="1"/>
  <c r="D1087" i="3"/>
  <c r="E1087" i="3" s="1"/>
  <c r="D1088" i="3"/>
  <c r="E1088" i="3" s="1"/>
  <c r="D1089" i="3"/>
  <c r="E1089" i="3" s="1"/>
  <c r="D1090" i="3"/>
  <c r="E1090" i="3" s="1"/>
  <c r="D1091" i="3"/>
  <c r="E1091" i="3" s="1"/>
  <c r="D1092" i="3"/>
  <c r="E1092" i="3" s="1"/>
  <c r="D1093" i="3"/>
  <c r="E1093" i="3" s="1"/>
  <c r="D1094" i="3"/>
  <c r="E1094" i="3" s="1"/>
  <c r="D1095" i="3"/>
  <c r="E1095" i="3" s="1"/>
  <c r="D1096" i="3"/>
  <c r="E1096" i="3" s="1"/>
  <c r="D1097" i="3"/>
  <c r="E1097" i="3" s="1"/>
  <c r="D1098" i="3"/>
  <c r="E1098" i="3" s="1"/>
  <c r="D1099" i="3"/>
  <c r="E1099" i="3" s="1"/>
  <c r="D1100" i="3"/>
  <c r="E1100" i="3" s="1"/>
  <c r="D1101" i="3"/>
  <c r="E1101" i="3" s="1"/>
  <c r="D1102" i="3"/>
  <c r="E1102" i="3" s="1"/>
  <c r="D1103" i="3"/>
  <c r="E1103" i="3" s="1"/>
  <c r="D1104" i="3"/>
  <c r="E1104" i="3" s="1"/>
  <c r="D1105" i="3"/>
  <c r="E1105" i="3" s="1"/>
  <c r="D1106" i="3"/>
  <c r="E1106" i="3" s="1"/>
  <c r="D1107" i="3"/>
  <c r="E1107" i="3" s="1"/>
  <c r="D1108" i="3"/>
  <c r="E1108" i="3" s="1"/>
  <c r="D1109" i="3"/>
  <c r="E1109" i="3" s="1"/>
  <c r="D1110" i="3"/>
  <c r="E1110" i="3" s="1"/>
  <c r="D1111" i="3"/>
  <c r="E1111" i="3" s="1"/>
  <c r="D1112" i="3"/>
  <c r="E1112" i="3" s="1"/>
  <c r="D1113" i="3"/>
  <c r="E1113" i="3" s="1"/>
  <c r="D1114" i="3"/>
  <c r="E1114" i="3" s="1"/>
  <c r="D1115" i="3"/>
  <c r="E1115" i="3" s="1"/>
  <c r="D1116" i="3"/>
  <c r="E1116" i="3" s="1"/>
  <c r="D1117" i="3"/>
  <c r="E1117" i="3" s="1"/>
  <c r="D1118" i="3"/>
  <c r="E1118" i="3" s="1"/>
  <c r="D1119" i="3"/>
  <c r="E1119" i="3" s="1"/>
  <c r="D1120" i="3"/>
  <c r="E1120" i="3" s="1"/>
  <c r="D1121" i="3"/>
  <c r="E1121" i="3"/>
  <c r="D1122" i="3"/>
  <c r="E1122" i="3" s="1"/>
  <c r="D1123" i="3"/>
  <c r="E1123" i="3" s="1"/>
  <c r="D1124" i="3"/>
  <c r="E1124" i="3" s="1"/>
  <c r="D1125" i="3"/>
  <c r="E1125" i="3" s="1"/>
  <c r="D1126" i="3"/>
  <c r="E1126" i="3" s="1"/>
  <c r="D1127" i="3"/>
  <c r="E1127" i="3" s="1"/>
  <c r="D1128" i="3"/>
  <c r="E1128" i="3" s="1"/>
  <c r="D1129" i="3"/>
  <c r="E1129" i="3" s="1"/>
  <c r="D1130" i="3"/>
  <c r="E1130" i="3" s="1"/>
  <c r="D1131" i="3"/>
  <c r="E1131" i="3" s="1"/>
  <c r="D1132" i="3"/>
  <c r="E1132" i="3" s="1"/>
  <c r="D1133" i="3"/>
  <c r="E1133" i="3" s="1"/>
  <c r="D1134" i="3"/>
  <c r="E1134" i="3" s="1"/>
  <c r="D1135" i="3"/>
  <c r="E1135" i="3" s="1"/>
  <c r="D1136" i="3"/>
  <c r="E1136" i="3" s="1"/>
  <c r="D1137" i="3"/>
  <c r="E1137" i="3" s="1"/>
  <c r="D1138" i="3"/>
  <c r="E1138" i="3" s="1"/>
  <c r="D1139" i="3"/>
  <c r="E1139" i="3" s="1"/>
  <c r="D1140" i="3"/>
  <c r="E1140" i="3" s="1"/>
  <c r="D1141" i="3"/>
  <c r="E1141" i="3" s="1"/>
  <c r="D1142" i="3"/>
  <c r="E1142" i="3" s="1"/>
  <c r="D1143" i="3"/>
  <c r="E1143" i="3" s="1"/>
  <c r="D1144" i="3"/>
  <c r="E1144" i="3" s="1"/>
  <c r="D1145" i="3"/>
  <c r="E1145" i="3" s="1"/>
  <c r="D1146" i="3"/>
  <c r="E1146" i="3" s="1"/>
  <c r="D1147" i="3"/>
  <c r="E1147" i="3" s="1"/>
  <c r="D1148" i="3"/>
  <c r="E1148" i="3" s="1"/>
  <c r="D1149" i="3"/>
  <c r="E1149" i="3" s="1"/>
  <c r="D1150" i="3"/>
  <c r="E1150" i="3" s="1"/>
  <c r="D1151" i="3"/>
  <c r="E1151" i="3" s="1"/>
  <c r="D1152" i="3"/>
  <c r="E1152" i="3" s="1"/>
  <c r="D1153" i="3"/>
  <c r="E1153" i="3" s="1"/>
  <c r="D1154" i="3"/>
  <c r="E1154" i="3" s="1"/>
  <c r="D1155" i="3"/>
  <c r="E1155" i="3" s="1"/>
  <c r="D1156" i="3"/>
  <c r="E1156" i="3" s="1"/>
  <c r="D1157" i="3"/>
  <c r="E1157" i="3" s="1"/>
  <c r="D1158" i="3"/>
  <c r="E1158" i="3" s="1"/>
  <c r="D1159" i="3"/>
  <c r="E1159" i="3" s="1"/>
  <c r="D1160" i="3"/>
  <c r="E1160" i="3" s="1"/>
  <c r="D1161" i="3"/>
  <c r="E1161" i="3" s="1"/>
  <c r="D1162" i="3"/>
  <c r="E1162" i="3" s="1"/>
  <c r="D1163" i="3"/>
  <c r="E1163" i="3" s="1"/>
  <c r="D1164" i="3"/>
  <c r="E1164" i="3" s="1"/>
  <c r="D1165" i="3"/>
  <c r="E1165" i="3" s="1"/>
  <c r="D1166" i="3"/>
  <c r="E1166" i="3" s="1"/>
  <c r="D1167" i="3"/>
  <c r="E1167" i="3" s="1"/>
  <c r="D1168" i="3"/>
  <c r="E1168" i="3" s="1"/>
  <c r="D1169" i="3"/>
  <c r="E1169" i="3" s="1"/>
  <c r="D1170" i="3"/>
  <c r="E1170" i="3" s="1"/>
  <c r="D1171" i="3"/>
  <c r="E1171" i="3" s="1"/>
  <c r="D1172" i="3"/>
  <c r="E1172" i="3" s="1"/>
  <c r="D1173" i="3"/>
  <c r="E1173" i="3" s="1"/>
  <c r="D1174" i="3"/>
  <c r="E1174" i="3" s="1"/>
  <c r="D1175" i="3"/>
  <c r="E1175" i="3" s="1"/>
  <c r="D1176" i="3"/>
  <c r="E1176" i="3" s="1"/>
  <c r="D1177" i="3"/>
  <c r="E1177" i="3" s="1"/>
  <c r="D1178" i="3"/>
  <c r="E1178" i="3" s="1"/>
  <c r="D1179" i="3"/>
  <c r="E1179" i="3" s="1"/>
  <c r="D1180" i="3"/>
  <c r="E1180" i="3" s="1"/>
  <c r="D1181" i="3"/>
  <c r="E1181" i="3" s="1"/>
  <c r="D1182" i="3"/>
  <c r="E1182" i="3" s="1"/>
  <c r="D1183" i="3"/>
  <c r="E1183" i="3" s="1"/>
  <c r="D1184" i="3"/>
  <c r="E1184" i="3" s="1"/>
  <c r="D1185" i="3"/>
  <c r="E1185" i="3" s="1"/>
  <c r="D1186" i="3"/>
  <c r="E1186" i="3" s="1"/>
  <c r="D1187" i="3"/>
  <c r="E1187" i="3" s="1"/>
  <c r="D1188" i="3"/>
  <c r="E1188" i="3" s="1"/>
  <c r="D1189" i="3"/>
  <c r="E1189" i="3" s="1"/>
  <c r="D1190" i="3"/>
  <c r="E1190" i="3" s="1"/>
  <c r="D1191" i="3"/>
  <c r="E1191" i="3" s="1"/>
  <c r="D1192" i="3"/>
  <c r="E1192" i="3" s="1"/>
  <c r="D1193" i="3"/>
  <c r="E1193" i="3" s="1"/>
  <c r="D1194" i="3"/>
  <c r="E1194" i="3" s="1"/>
  <c r="D1195" i="3"/>
  <c r="E1195" i="3" s="1"/>
  <c r="D1196" i="3"/>
  <c r="E1196" i="3" s="1"/>
  <c r="D1197" i="3"/>
  <c r="E1197" i="3"/>
  <c r="D1198" i="3"/>
  <c r="E1198" i="3" s="1"/>
  <c r="D1199" i="3"/>
  <c r="E1199" i="3" s="1"/>
  <c r="D1200" i="3"/>
  <c r="E1200" i="3" s="1"/>
  <c r="D1201" i="3"/>
  <c r="E1201" i="3" s="1"/>
  <c r="D1202" i="3"/>
  <c r="E1202" i="3" s="1"/>
  <c r="D1203" i="3"/>
  <c r="E1203" i="3" s="1"/>
  <c r="D1204" i="3"/>
  <c r="E1204" i="3"/>
  <c r="D1205" i="3"/>
  <c r="E1205" i="3" s="1"/>
  <c r="D1206" i="3"/>
  <c r="E1206" i="3" s="1"/>
  <c r="D1207" i="3"/>
  <c r="E1207" i="3" s="1"/>
  <c r="D1208" i="3"/>
  <c r="E1208" i="3" s="1"/>
  <c r="D1209" i="3"/>
  <c r="E1209" i="3" s="1"/>
  <c r="D1210" i="3"/>
  <c r="E1210" i="3" s="1"/>
  <c r="D1211" i="3"/>
  <c r="E1211" i="3" s="1"/>
  <c r="D1212" i="3"/>
  <c r="E1212" i="3" s="1"/>
  <c r="D1213" i="3"/>
  <c r="E1213" i="3" s="1"/>
  <c r="D1214" i="3"/>
  <c r="E1214" i="3" s="1"/>
  <c r="D1215" i="3"/>
  <c r="E1215" i="3" s="1"/>
  <c r="D1216" i="3"/>
  <c r="E1216" i="3" s="1"/>
  <c r="D1217" i="3"/>
  <c r="E1217" i="3" s="1"/>
  <c r="D1218" i="3"/>
  <c r="E1218" i="3" s="1"/>
  <c r="D1219" i="3"/>
  <c r="E1219" i="3" s="1"/>
  <c r="D1220" i="3"/>
  <c r="E1220" i="3" s="1"/>
  <c r="D1221" i="3"/>
  <c r="E1221" i="3"/>
  <c r="D1222" i="3"/>
  <c r="E1222" i="3" s="1"/>
  <c r="D1223" i="3"/>
  <c r="E1223" i="3" s="1"/>
  <c r="D1224" i="3"/>
  <c r="E1224" i="3" s="1"/>
  <c r="D1225" i="3"/>
  <c r="E1225" i="3" s="1"/>
  <c r="D1226" i="3"/>
  <c r="E1226" i="3" s="1"/>
  <c r="D1227" i="3"/>
  <c r="E1227" i="3" s="1"/>
  <c r="D1228" i="3"/>
  <c r="E1228" i="3" s="1"/>
  <c r="D1229" i="3"/>
  <c r="E1229" i="3"/>
  <c r="D1230" i="3"/>
  <c r="E1230" i="3" s="1"/>
  <c r="D1231" i="3"/>
  <c r="E1231" i="3" s="1"/>
  <c r="D1232" i="3"/>
  <c r="E1232" i="3" s="1"/>
  <c r="D1233" i="3"/>
  <c r="E1233" i="3" s="1"/>
  <c r="D1234" i="3"/>
  <c r="E1234" i="3" s="1"/>
  <c r="D1235" i="3"/>
  <c r="E1235" i="3" s="1"/>
  <c r="D1236" i="3"/>
  <c r="E1236" i="3"/>
  <c r="D1237" i="3"/>
  <c r="E1237" i="3"/>
  <c r="D1238" i="3"/>
  <c r="E1238" i="3" s="1"/>
  <c r="D1239" i="3"/>
  <c r="E1239" i="3" s="1"/>
  <c r="D1240" i="3"/>
  <c r="E1240" i="3" s="1"/>
  <c r="D1241" i="3"/>
  <c r="E1241" i="3" s="1"/>
  <c r="D1242" i="3"/>
  <c r="E1242" i="3" s="1"/>
  <c r="D1243" i="3"/>
  <c r="E1243" i="3" s="1"/>
  <c r="D1244" i="3"/>
  <c r="E1244" i="3" s="1"/>
  <c r="D1245" i="3"/>
  <c r="E1245" i="3" s="1"/>
  <c r="D1246" i="3"/>
  <c r="E1246" i="3" s="1"/>
  <c r="D1247" i="3"/>
  <c r="E1247" i="3" s="1"/>
  <c r="D1248" i="3"/>
  <c r="E1248" i="3" s="1"/>
  <c r="D1249" i="3"/>
  <c r="E1249" i="3" s="1"/>
  <c r="D1250" i="3"/>
  <c r="E1250" i="3" s="1"/>
  <c r="D1251" i="3"/>
  <c r="E1251" i="3" s="1"/>
  <c r="D1252" i="3"/>
  <c r="E1252" i="3" s="1"/>
  <c r="D1253" i="3"/>
  <c r="E1253" i="3" s="1"/>
  <c r="D1254" i="3"/>
  <c r="E1254" i="3" s="1"/>
  <c r="D1255" i="3"/>
  <c r="E1255" i="3" s="1"/>
  <c r="D1256" i="3"/>
  <c r="E1256" i="3" s="1"/>
  <c r="D1257" i="3"/>
  <c r="E1257" i="3" s="1"/>
  <c r="D1258" i="3"/>
  <c r="E1258" i="3" s="1"/>
  <c r="D1259" i="3"/>
  <c r="E1259" i="3" s="1"/>
  <c r="D1260" i="3"/>
  <c r="E1260" i="3" s="1"/>
  <c r="D1261" i="3"/>
  <c r="E1261" i="3" s="1"/>
  <c r="D1262" i="3"/>
  <c r="E1262" i="3" s="1"/>
  <c r="D1263" i="3"/>
  <c r="E1263" i="3" s="1"/>
  <c r="D1264" i="3"/>
  <c r="E1264" i="3" s="1"/>
  <c r="D1265" i="3"/>
  <c r="E1265" i="3" s="1"/>
  <c r="D1266" i="3"/>
  <c r="E1266" i="3" s="1"/>
  <c r="D1267" i="3"/>
  <c r="E1267" i="3" s="1"/>
  <c r="D1268" i="3"/>
  <c r="E1268" i="3" s="1"/>
  <c r="D1269" i="3"/>
  <c r="E1269" i="3" s="1"/>
  <c r="D1270" i="3"/>
  <c r="E1270" i="3" s="1"/>
  <c r="D1271" i="3"/>
  <c r="E1271" i="3"/>
  <c r="D1272" i="3"/>
  <c r="E1272" i="3" s="1"/>
  <c r="D1273" i="3"/>
  <c r="E1273" i="3" s="1"/>
  <c r="D1274" i="3"/>
  <c r="E1274" i="3" s="1"/>
  <c r="D1275" i="3"/>
  <c r="E1275" i="3" s="1"/>
  <c r="D1276" i="3"/>
  <c r="E1276" i="3" s="1"/>
  <c r="D1277" i="3"/>
  <c r="E1277" i="3" s="1"/>
  <c r="D1278" i="3"/>
  <c r="E1278" i="3" s="1"/>
  <c r="D1279" i="3"/>
  <c r="E1279" i="3" s="1"/>
  <c r="D1280" i="3"/>
  <c r="E1280" i="3" s="1"/>
  <c r="D1281" i="3"/>
  <c r="E1281" i="3" s="1"/>
  <c r="D1282" i="3"/>
  <c r="E1282" i="3" s="1"/>
  <c r="D1283" i="3"/>
  <c r="E1283" i="3" s="1"/>
  <c r="D1284" i="3"/>
  <c r="E1284" i="3" s="1"/>
  <c r="D1285" i="3"/>
  <c r="E1285" i="3" s="1"/>
  <c r="D1286" i="3"/>
  <c r="E1286" i="3" s="1"/>
  <c r="D1287" i="3"/>
  <c r="E1287" i="3" s="1"/>
  <c r="D1288" i="3"/>
  <c r="E1288" i="3" s="1"/>
  <c r="D1289" i="3"/>
  <c r="E1289" i="3" s="1"/>
  <c r="D1290" i="3"/>
  <c r="E1290" i="3" s="1"/>
  <c r="D1291" i="3"/>
  <c r="E1291" i="3" s="1"/>
  <c r="D1292" i="3"/>
  <c r="E1292" i="3" s="1"/>
  <c r="D1293" i="3"/>
  <c r="E1293" i="3" s="1"/>
  <c r="D1294" i="3"/>
  <c r="E1294" i="3" s="1"/>
  <c r="D1295" i="3"/>
  <c r="E1295" i="3" s="1"/>
  <c r="D1296" i="3"/>
  <c r="E1296" i="3" s="1"/>
  <c r="D1297" i="3"/>
  <c r="E1297" i="3" s="1"/>
  <c r="D1298" i="3"/>
  <c r="E1298" i="3" s="1"/>
  <c r="D1299" i="3"/>
  <c r="E1299" i="3" s="1"/>
  <c r="D1300" i="3"/>
  <c r="E1300" i="3" s="1"/>
  <c r="D1301" i="3"/>
  <c r="E1301" i="3" s="1"/>
  <c r="D1302" i="3"/>
  <c r="E1302" i="3" s="1"/>
  <c r="D1303" i="3"/>
  <c r="E1303" i="3" s="1"/>
  <c r="D1304" i="3"/>
  <c r="E1304" i="3" s="1"/>
  <c r="D1305" i="3"/>
  <c r="E1305" i="3" s="1"/>
  <c r="D1306" i="3"/>
  <c r="E1306" i="3" s="1"/>
  <c r="D1307" i="3"/>
  <c r="E1307" i="3" s="1"/>
  <c r="D1308" i="3"/>
  <c r="E1308" i="3"/>
  <c r="D1309" i="3"/>
  <c r="E1309" i="3" s="1"/>
  <c r="D1310" i="3"/>
  <c r="E1310" i="3" s="1"/>
  <c r="D1311" i="3"/>
  <c r="E1311" i="3" s="1"/>
  <c r="D1312" i="3"/>
  <c r="E1312" i="3" s="1"/>
  <c r="D1313" i="3"/>
  <c r="E1313" i="3" s="1"/>
  <c r="D1314" i="3"/>
  <c r="E1314" i="3" s="1"/>
  <c r="D1315" i="3"/>
  <c r="E1315" i="3"/>
  <c r="D1316" i="3"/>
  <c r="E1316" i="3" s="1"/>
  <c r="D1317" i="3"/>
  <c r="E1317" i="3" s="1"/>
  <c r="D1318" i="3"/>
  <c r="E1318" i="3" s="1"/>
  <c r="D1319" i="3"/>
  <c r="E1319" i="3" s="1"/>
  <c r="D1320" i="3"/>
  <c r="E1320" i="3" s="1"/>
  <c r="D1321" i="3"/>
  <c r="E1321" i="3" s="1"/>
  <c r="D1322" i="3"/>
  <c r="E1322" i="3" s="1"/>
  <c r="D1323" i="3"/>
  <c r="E1323" i="3" s="1"/>
  <c r="D1324" i="3"/>
  <c r="E1324" i="3" s="1"/>
  <c r="D1325" i="3"/>
  <c r="E1325" i="3" s="1"/>
  <c r="D1326" i="3"/>
  <c r="E1326" i="3" s="1"/>
  <c r="D1327" i="3"/>
  <c r="E1327" i="3" s="1"/>
  <c r="D1328" i="3"/>
  <c r="E1328" i="3" s="1"/>
  <c r="D1329" i="3"/>
  <c r="E1329" i="3" s="1"/>
  <c r="D1330" i="3"/>
  <c r="E1330" i="3" s="1"/>
  <c r="D1331" i="3"/>
  <c r="E1331" i="3" s="1"/>
  <c r="D1332" i="3"/>
  <c r="E1332" i="3" s="1"/>
  <c r="D1333" i="3"/>
  <c r="E1333" i="3" s="1"/>
  <c r="D1334" i="3"/>
  <c r="E1334" i="3" s="1"/>
  <c r="D1335" i="3"/>
  <c r="E1335" i="3" s="1"/>
  <c r="D1336" i="3"/>
  <c r="E1336" i="3" s="1"/>
  <c r="D1337" i="3"/>
  <c r="E1337" i="3" s="1"/>
  <c r="D1338" i="3"/>
  <c r="E1338" i="3" s="1"/>
  <c r="D1339" i="3"/>
  <c r="E1339" i="3" s="1"/>
  <c r="D1340" i="3"/>
  <c r="E1340" i="3" s="1"/>
  <c r="D1341" i="3"/>
  <c r="E1341" i="3" s="1"/>
  <c r="D1342" i="3"/>
  <c r="E1342" i="3" s="1"/>
  <c r="D1343" i="3"/>
  <c r="E1343" i="3" s="1"/>
  <c r="D1344" i="3"/>
  <c r="E1344" i="3" s="1"/>
  <c r="D1345" i="3"/>
  <c r="E1345" i="3" s="1"/>
  <c r="D1346" i="3"/>
  <c r="E1346" i="3" s="1"/>
  <c r="D1347" i="3"/>
  <c r="E1347" i="3" s="1"/>
  <c r="D1348" i="3"/>
  <c r="E1348" i="3" s="1"/>
  <c r="D1349" i="3"/>
  <c r="E1349" i="3" s="1"/>
  <c r="D1350" i="3"/>
  <c r="E1350" i="3" s="1"/>
  <c r="D1351" i="3"/>
  <c r="E1351" i="3" s="1"/>
  <c r="D1352" i="3"/>
  <c r="E1352" i="3" s="1"/>
  <c r="D1353" i="3"/>
  <c r="E1353" i="3" s="1"/>
  <c r="D1354" i="3"/>
  <c r="E1354" i="3" s="1"/>
  <c r="D1355" i="3"/>
  <c r="E1355" i="3" s="1"/>
  <c r="D1356" i="3"/>
  <c r="E1356" i="3" s="1"/>
  <c r="D1357" i="3"/>
  <c r="E1357" i="3" s="1"/>
  <c r="D1358" i="3"/>
  <c r="E1358" i="3" s="1"/>
  <c r="D1359" i="3"/>
  <c r="E1359" i="3" s="1"/>
  <c r="D1360" i="3"/>
  <c r="E1360" i="3" s="1"/>
  <c r="D1361" i="3"/>
  <c r="E1361" i="3" s="1"/>
  <c r="D1362" i="3"/>
  <c r="E1362" i="3" s="1"/>
  <c r="D1363" i="3"/>
  <c r="E1363" i="3" s="1"/>
  <c r="D1364" i="3"/>
  <c r="E1364" i="3" s="1"/>
  <c r="D1365" i="3"/>
  <c r="E1365" i="3" s="1"/>
  <c r="D1366" i="3"/>
  <c r="E1366" i="3" s="1"/>
  <c r="D1367" i="3"/>
  <c r="E1367" i="3" s="1"/>
  <c r="D1368" i="3"/>
  <c r="E1368" i="3" s="1"/>
  <c r="D1369" i="3"/>
  <c r="E1369" i="3" s="1"/>
  <c r="D1370" i="3"/>
  <c r="E1370" i="3" s="1"/>
  <c r="D1371" i="3"/>
  <c r="E1371" i="3" s="1"/>
  <c r="D1372" i="3"/>
  <c r="E1372" i="3" s="1"/>
  <c r="D1373" i="3"/>
  <c r="E1373" i="3" s="1"/>
  <c r="D1374" i="3"/>
  <c r="E1374" i="3" s="1"/>
  <c r="D1375" i="3"/>
  <c r="E1375" i="3" s="1"/>
  <c r="D1376" i="3"/>
  <c r="E1376" i="3" s="1"/>
  <c r="D1377" i="3"/>
  <c r="E1377" i="3" s="1"/>
  <c r="D1378" i="3"/>
  <c r="E1378" i="3" s="1"/>
  <c r="D1379" i="3"/>
  <c r="E1379" i="3" s="1"/>
  <c r="D1380" i="3"/>
  <c r="E1380" i="3" s="1"/>
  <c r="D1381" i="3"/>
  <c r="E1381" i="3" s="1"/>
  <c r="D1382" i="3"/>
  <c r="E1382" i="3" s="1"/>
  <c r="D1383" i="3"/>
  <c r="E1383" i="3" s="1"/>
  <c r="D1384" i="3"/>
  <c r="E1384" i="3" s="1"/>
  <c r="D1385" i="3"/>
  <c r="E1385" i="3" s="1"/>
  <c r="D1386" i="3"/>
  <c r="E1386" i="3" s="1"/>
  <c r="D1387" i="3"/>
  <c r="E1387" i="3" s="1"/>
  <c r="D1388" i="3"/>
  <c r="E1388" i="3" s="1"/>
  <c r="D1389" i="3"/>
  <c r="E1389" i="3"/>
  <c r="D1390" i="3"/>
  <c r="E1390" i="3" s="1"/>
  <c r="D1391" i="3"/>
  <c r="E1391" i="3" s="1"/>
  <c r="D1392" i="3"/>
  <c r="E1392" i="3" s="1"/>
  <c r="D1393" i="3"/>
  <c r="E1393" i="3" s="1"/>
  <c r="D1394" i="3"/>
  <c r="E1394" i="3" s="1"/>
  <c r="D1395" i="3"/>
  <c r="E1395" i="3" s="1"/>
  <c r="D1396" i="3"/>
  <c r="E1396" i="3" s="1"/>
  <c r="D1397" i="3"/>
  <c r="E1397" i="3" s="1"/>
  <c r="D1398" i="3"/>
  <c r="E1398" i="3" s="1"/>
  <c r="D1399" i="3"/>
  <c r="E1399" i="3" s="1"/>
  <c r="D1400" i="3"/>
  <c r="E1400" i="3" s="1"/>
  <c r="D1401" i="3"/>
  <c r="E1401" i="3" s="1"/>
  <c r="D1402" i="3"/>
  <c r="E1402" i="3" s="1"/>
  <c r="D1403" i="3"/>
  <c r="E1403" i="3" s="1"/>
  <c r="D1404" i="3"/>
  <c r="E1404" i="3" s="1"/>
  <c r="D1405" i="3"/>
  <c r="E1405" i="3" s="1"/>
  <c r="D1406" i="3"/>
  <c r="E1406" i="3" s="1"/>
  <c r="D1407" i="3"/>
  <c r="E1407" i="3" s="1"/>
  <c r="D1408" i="3"/>
  <c r="E1408" i="3" s="1"/>
  <c r="D1409" i="3"/>
  <c r="E1409" i="3" s="1"/>
  <c r="D1410" i="3"/>
  <c r="E1410" i="3" s="1"/>
  <c r="D1411" i="3"/>
  <c r="E1411" i="3" s="1"/>
  <c r="D1412" i="3"/>
  <c r="E1412" i="3" s="1"/>
  <c r="D1413" i="3"/>
  <c r="E1413" i="3" s="1"/>
  <c r="D1414" i="3"/>
  <c r="E1414" i="3" s="1"/>
  <c r="D1415" i="3"/>
  <c r="E1415" i="3" s="1"/>
  <c r="D1416" i="3"/>
  <c r="E1416" i="3" s="1"/>
  <c r="D1417" i="3"/>
  <c r="E1417" i="3" s="1"/>
  <c r="D1418" i="3"/>
  <c r="E1418" i="3" s="1"/>
  <c r="D1419" i="3"/>
  <c r="E1419" i="3" s="1"/>
  <c r="D1420" i="3"/>
  <c r="E1420" i="3" s="1"/>
  <c r="D1421" i="3"/>
  <c r="E1421" i="3"/>
  <c r="D1422" i="3"/>
  <c r="E1422" i="3" s="1"/>
  <c r="D1423" i="3"/>
  <c r="E1423" i="3" s="1"/>
  <c r="D1424" i="3"/>
  <c r="E1424" i="3"/>
  <c r="D1425" i="3"/>
  <c r="E1425" i="3" s="1"/>
  <c r="D1426" i="3"/>
  <c r="E1426" i="3" s="1"/>
  <c r="D1427" i="3"/>
  <c r="E1427" i="3"/>
  <c r="D1428" i="3"/>
  <c r="E1428" i="3" s="1"/>
  <c r="D1429" i="3"/>
  <c r="E1429" i="3" s="1"/>
  <c r="D1430" i="3"/>
  <c r="E1430" i="3" s="1"/>
  <c r="D1431" i="3"/>
  <c r="E1431" i="3" s="1"/>
  <c r="D1432" i="3"/>
  <c r="E1432" i="3" s="1"/>
  <c r="D1433" i="3"/>
  <c r="E1433" i="3" s="1"/>
  <c r="D1434" i="3"/>
  <c r="E1434" i="3" s="1"/>
  <c r="D1435" i="3"/>
  <c r="E1435" i="3" s="1"/>
  <c r="D1436" i="3"/>
  <c r="E1436" i="3" s="1"/>
  <c r="D1437" i="3"/>
  <c r="E1437" i="3" s="1"/>
  <c r="D1438" i="3"/>
  <c r="E1438" i="3" s="1"/>
  <c r="D1439" i="3"/>
  <c r="E1439" i="3" s="1"/>
  <c r="D1440" i="3"/>
  <c r="E1440" i="3" s="1"/>
  <c r="D1441" i="3"/>
  <c r="E1441" i="3" s="1"/>
  <c r="D1442" i="3"/>
  <c r="E1442" i="3" s="1"/>
  <c r="D1443" i="3"/>
  <c r="E1443" i="3" s="1"/>
  <c r="D1444" i="3"/>
  <c r="E1444" i="3" s="1"/>
  <c r="D1445" i="3"/>
  <c r="E1445" i="3" s="1"/>
  <c r="D1446" i="3"/>
  <c r="E1446" i="3" s="1"/>
  <c r="D1447" i="3"/>
  <c r="E1447" i="3" s="1"/>
  <c r="D1448" i="3"/>
  <c r="E1448" i="3" s="1"/>
  <c r="D1449" i="3"/>
  <c r="E1449" i="3" s="1"/>
  <c r="D1450" i="3"/>
  <c r="E1450" i="3" s="1"/>
  <c r="D1451" i="3"/>
  <c r="E1451" i="3" s="1"/>
  <c r="D1452" i="3"/>
  <c r="E1452" i="3" s="1"/>
  <c r="D1453" i="3"/>
  <c r="E1453" i="3" s="1"/>
  <c r="D1454" i="3"/>
  <c r="E1454" i="3" s="1"/>
  <c r="D1455" i="3"/>
  <c r="E1455" i="3" s="1"/>
  <c r="D1456" i="3"/>
  <c r="E1456" i="3" s="1"/>
  <c r="D1457" i="3"/>
  <c r="E1457" i="3" s="1"/>
  <c r="D1458" i="3"/>
  <c r="E1458" i="3" s="1"/>
  <c r="D1459" i="3"/>
  <c r="E1459" i="3" s="1"/>
  <c r="D1460" i="3"/>
  <c r="E1460" i="3" s="1"/>
  <c r="D1461" i="3"/>
  <c r="E1461" i="3" s="1"/>
  <c r="D1462" i="3"/>
  <c r="E1462" i="3" s="1"/>
  <c r="D1463" i="3"/>
  <c r="E1463" i="3" s="1"/>
  <c r="D1464" i="3"/>
  <c r="E1464" i="3" s="1"/>
  <c r="D1465" i="3"/>
  <c r="E1465" i="3" s="1"/>
  <c r="D1466" i="3"/>
  <c r="E1466" i="3" s="1"/>
  <c r="D1467" i="3"/>
  <c r="E1467" i="3" s="1"/>
  <c r="D1468" i="3"/>
  <c r="E1468" i="3" s="1"/>
  <c r="D1469" i="3"/>
  <c r="E1469" i="3" s="1"/>
  <c r="D1470" i="3"/>
  <c r="E1470" i="3" s="1"/>
  <c r="D1471" i="3"/>
  <c r="E1471" i="3" s="1"/>
  <c r="D1472" i="3"/>
  <c r="E1472" i="3" s="1"/>
  <c r="D1473" i="3"/>
  <c r="E1473" i="3" s="1"/>
  <c r="D1474" i="3"/>
  <c r="E1474" i="3" s="1"/>
  <c r="D1475" i="3"/>
  <c r="E1475" i="3" s="1"/>
  <c r="D1476" i="3"/>
  <c r="E1476" i="3" s="1"/>
  <c r="D1477" i="3"/>
  <c r="E1477" i="3" s="1"/>
  <c r="D1478" i="3"/>
  <c r="E1478" i="3" s="1"/>
  <c r="D1479" i="3"/>
  <c r="E1479" i="3" s="1"/>
  <c r="D1480" i="3"/>
  <c r="E1480" i="3" s="1"/>
  <c r="D1481" i="3"/>
  <c r="E1481" i="3" s="1"/>
  <c r="D1482" i="3"/>
  <c r="E1482" i="3" s="1"/>
  <c r="D1483" i="3"/>
  <c r="E1483" i="3" s="1"/>
  <c r="D1484" i="3"/>
  <c r="E1484" i="3" s="1"/>
  <c r="D1485" i="3"/>
  <c r="E1485" i="3" s="1"/>
  <c r="D1486" i="3"/>
  <c r="E1486" i="3" s="1"/>
  <c r="D1487" i="3"/>
  <c r="E1487" i="3"/>
  <c r="D1488" i="3"/>
  <c r="E1488" i="3" s="1"/>
  <c r="D1489" i="3"/>
  <c r="E1489" i="3" s="1"/>
  <c r="D1490" i="3"/>
  <c r="E1490" i="3" s="1"/>
  <c r="D1491" i="3"/>
  <c r="E1491" i="3" s="1"/>
  <c r="D1492" i="3"/>
  <c r="E1492" i="3" s="1"/>
  <c r="D1493" i="3"/>
  <c r="E1493" i="3" s="1"/>
  <c r="D1494" i="3"/>
  <c r="E1494" i="3" s="1"/>
  <c r="D1495" i="3"/>
  <c r="E1495" i="3" s="1"/>
  <c r="D1496" i="3"/>
  <c r="E1496" i="3" s="1"/>
  <c r="D1497" i="3"/>
  <c r="E1497" i="3" s="1"/>
  <c r="D1499" i="3"/>
  <c r="E1499" i="3" s="1"/>
  <c r="D1500" i="3"/>
  <c r="E1500" i="3" s="1"/>
  <c r="D1501" i="3"/>
  <c r="E1501" i="3" s="1"/>
  <c r="D1502" i="3"/>
  <c r="E1502" i="3" s="1"/>
  <c r="D1503" i="3"/>
  <c r="E1503" i="3" s="1"/>
  <c r="D1504" i="3"/>
  <c r="E1504" i="3" s="1"/>
  <c r="D1505" i="3"/>
  <c r="E1505" i="3" s="1"/>
  <c r="D1506" i="3"/>
  <c r="E1506" i="3" s="1"/>
  <c r="D1507" i="3"/>
  <c r="E1507" i="3" s="1"/>
  <c r="D1508" i="3"/>
  <c r="E1508" i="3" s="1"/>
  <c r="D1509" i="3"/>
  <c r="E1509" i="3" s="1"/>
  <c r="D1510" i="3"/>
  <c r="E1510" i="3" s="1"/>
  <c r="D1511" i="3"/>
  <c r="E1511" i="3" s="1"/>
  <c r="D1512" i="3"/>
  <c r="E1512" i="3" s="1"/>
  <c r="D1513" i="3"/>
  <c r="E1513" i="3" s="1"/>
  <c r="D1514" i="3"/>
  <c r="E1514" i="3" s="1"/>
  <c r="D1515" i="3"/>
  <c r="E1515" i="3" s="1"/>
  <c r="D1516" i="3"/>
  <c r="E1516" i="3" s="1"/>
  <c r="D1517" i="3"/>
  <c r="E1517" i="3" s="1"/>
  <c r="D1518" i="3"/>
  <c r="E1518" i="3" s="1"/>
  <c r="D1519" i="3"/>
  <c r="E1519" i="3" s="1"/>
  <c r="D1520" i="3"/>
  <c r="E1520" i="3" s="1"/>
  <c r="D1521" i="3"/>
  <c r="E1521" i="3" s="1"/>
  <c r="D1522" i="3"/>
  <c r="E1522" i="3" s="1"/>
  <c r="D1523" i="3"/>
  <c r="E1523" i="3" s="1"/>
  <c r="D1524" i="3"/>
  <c r="E1524" i="3" s="1"/>
  <c r="D1525" i="3"/>
  <c r="E1525" i="3" s="1"/>
  <c r="D1526" i="3"/>
  <c r="E1526" i="3"/>
  <c r="D1527" i="3"/>
  <c r="E1527" i="3" s="1"/>
  <c r="D1528" i="3"/>
  <c r="E1528" i="3" s="1"/>
  <c r="D1529" i="3"/>
  <c r="E1529" i="3" s="1"/>
  <c r="D1530" i="3"/>
  <c r="E1530" i="3" s="1"/>
  <c r="D1531" i="3"/>
  <c r="E1531" i="3" s="1"/>
  <c r="D1532" i="3"/>
  <c r="E1532" i="3" s="1"/>
  <c r="D1533" i="3"/>
  <c r="E1533" i="3" s="1"/>
  <c r="D1534" i="3"/>
  <c r="E1534" i="3" s="1"/>
  <c r="D1535" i="3"/>
  <c r="E1535" i="3" s="1"/>
  <c r="D1536" i="3"/>
  <c r="E1536" i="3" s="1"/>
  <c r="D1537" i="3"/>
  <c r="E1537" i="3" s="1"/>
  <c r="D1538" i="3"/>
  <c r="E1538" i="3" s="1"/>
  <c r="D1539" i="3"/>
  <c r="E1539" i="3" s="1"/>
  <c r="D1540" i="3"/>
  <c r="E1540" i="3" s="1"/>
  <c r="D1541" i="3"/>
  <c r="E1541" i="3" s="1"/>
  <c r="D1542" i="3"/>
  <c r="E1542" i="3" s="1"/>
  <c r="D1543" i="3"/>
  <c r="E1543" i="3" s="1"/>
  <c r="D1544" i="3"/>
  <c r="E1544" i="3" s="1"/>
  <c r="D1545" i="3"/>
  <c r="E1545" i="3" s="1"/>
  <c r="D1546" i="3"/>
  <c r="E1546" i="3" s="1"/>
  <c r="D1547" i="3"/>
  <c r="E1547" i="3" s="1"/>
  <c r="D1548" i="3"/>
  <c r="E1548" i="3" s="1"/>
  <c r="D1549" i="3"/>
  <c r="E1549" i="3" s="1"/>
  <c r="D1550" i="3"/>
  <c r="E1550" i="3" s="1"/>
  <c r="D1551" i="3"/>
  <c r="E1551" i="3" s="1"/>
  <c r="D1552" i="3"/>
  <c r="E1552" i="3" s="1"/>
  <c r="D1553" i="3"/>
  <c r="E1553" i="3" s="1"/>
  <c r="D1554" i="3"/>
  <c r="E1554" i="3" s="1"/>
  <c r="D1555" i="3"/>
  <c r="E1555" i="3" s="1"/>
  <c r="D1556" i="3"/>
  <c r="E1556" i="3" s="1"/>
  <c r="D1557" i="3"/>
  <c r="E1557" i="3" s="1"/>
  <c r="D1558" i="3"/>
  <c r="E1558" i="3" s="1"/>
  <c r="D1559" i="3"/>
  <c r="E1559" i="3" s="1"/>
  <c r="D1560" i="3"/>
  <c r="E1560" i="3" s="1"/>
  <c r="D1561" i="3"/>
  <c r="E1561" i="3" s="1"/>
  <c r="D1562" i="3"/>
  <c r="E1562" i="3" s="1"/>
  <c r="D1563" i="3"/>
  <c r="E1563" i="3" s="1"/>
  <c r="D1564" i="3"/>
  <c r="E1564" i="3" s="1"/>
  <c r="D1565" i="3"/>
  <c r="E1565" i="3" s="1"/>
  <c r="D1566" i="3"/>
  <c r="E1566" i="3" s="1"/>
  <c r="D1567" i="3"/>
  <c r="E1567" i="3" s="1"/>
  <c r="D1568" i="3"/>
  <c r="E1568" i="3" s="1"/>
  <c r="D1569" i="3"/>
  <c r="E1569" i="3" s="1"/>
  <c r="D1570" i="3"/>
  <c r="E1570" i="3" s="1"/>
  <c r="D1571" i="3"/>
  <c r="E1571" i="3" s="1"/>
  <c r="D1572" i="3"/>
  <c r="E1572" i="3" s="1"/>
  <c r="D1573" i="3"/>
  <c r="E1573" i="3" s="1"/>
  <c r="D1574" i="3"/>
  <c r="E1574" i="3" s="1"/>
  <c r="D1575" i="3"/>
  <c r="E1575" i="3" s="1"/>
  <c r="D1576" i="3"/>
  <c r="E1576" i="3" s="1"/>
  <c r="D1577" i="3"/>
  <c r="E1577" i="3" s="1"/>
  <c r="D1578" i="3"/>
  <c r="E1578" i="3" s="1"/>
  <c r="D1579" i="3"/>
  <c r="E1579" i="3" s="1"/>
  <c r="D1580" i="3"/>
  <c r="E1580" i="3" s="1"/>
  <c r="D1581" i="3"/>
  <c r="E1581" i="3" s="1"/>
  <c r="D1582" i="3"/>
  <c r="E1582" i="3" s="1"/>
  <c r="D1583" i="3"/>
  <c r="E1583" i="3" s="1"/>
  <c r="D1584" i="3"/>
  <c r="E1584" i="3" s="1"/>
  <c r="D1585" i="3"/>
  <c r="E1585" i="3" s="1"/>
  <c r="D1586" i="3"/>
  <c r="E1586" i="3" s="1"/>
  <c r="D1587" i="3"/>
  <c r="E1587" i="3" s="1"/>
  <c r="D1588" i="3"/>
  <c r="E1588" i="3" s="1"/>
  <c r="D1589" i="3"/>
  <c r="E1589" i="3" s="1"/>
  <c r="D1590" i="3"/>
  <c r="E1590" i="3" s="1"/>
  <c r="D1591" i="3"/>
  <c r="E1591" i="3" s="1"/>
  <c r="D1592" i="3"/>
  <c r="E1592" i="3" s="1"/>
  <c r="D1593" i="3"/>
  <c r="E1593" i="3" s="1"/>
  <c r="D1594" i="3"/>
  <c r="E1594" i="3" s="1"/>
  <c r="D1595" i="3"/>
  <c r="E1595" i="3" s="1"/>
  <c r="D1596" i="3"/>
  <c r="E1596" i="3"/>
  <c r="D1597" i="3"/>
  <c r="E1597" i="3" s="1"/>
  <c r="D1598" i="3"/>
  <c r="E1598" i="3" s="1"/>
  <c r="D1599" i="3"/>
  <c r="E1599" i="3" s="1"/>
  <c r="D1600" i="3"/>
  <c r="E1600" i="3" s="1"/>
  <c r="D1601" i="3"/>
  <c r="E1601" i="3"/>
  <c r="D1602" i="3"/>
  <c r="E1602" i="3"/>
  <c r="D1603" i="3"/>
  <c r="E1603" i="3" s="1"/>
  <c r="D1604" i="3"/>
  <c r="E1604" i="3" s="1"/>
  <c r="D1605" i="3"/>
  <c r="E1605" i="3" s="1"/>
  <c r="D1606" i="3"/>
  <c r="E1606" i="3" s="1"/>
  <c r="D1607" i="3"/>
  <c r="E1607" i="3" s="1"/>
  <c r="D1608" i="3"/>
  <c r="E1608" i="3" s="1"/>
  <c r="D1609" i="3"/>
  <c r="E1609" i="3" s="1"/>
  <c r="D1610" i="3"/>
  <c r="E1610" i="3" s="1"/>
  <c r="D1611" i="3"/>
  <c r="E1611" i="3" s="1"/>
  <c r="D1612" i="3"/>
  <c r="E1612" i="3" s="1"/>
  <c r="D1613" i="3"/>
  <c r="E1613" i="3" s="1"/>
  <c r="D1614" i="3"/>
  <c r="E1614" i="3" s="1"/>
  <c r="D1615" i="3"/>
  <c r="E1615" i="3" s="1"/>
  <c r="D1616" i="3"/>
  <c r="E1616" i="3" s="1"/>
  <c r="D1617" i="3"/>
  <c r="E1617" i="3" s="1"/>
  <c r="D1618" i="3"/>
  <c r="E1618" i="3" s="1"/>
  <c r="D1619" i="3"/>
  <c r="E1619" i="3" s="1"/>
  <c r="D1620" i="3"/>
  <c r="E1620" i="3" s="1"/>
  <c r="D1621" i="3"/>
  <c r="E1621" i="3" s="1"/>
  <c r="D1622" i="3"/>
  <c r="E1622" i="3" s="1"/>
  <c r="D1623" i="3"/>
  <c r="E1623" i="3" s="1"/>
  <c r="D1624" i="3"/>
  <c r="E1624" i="3" s="1"/>
  <c r="D1625" i="3"/>
  <c r="E1625" i="3" s="1"/>
  <c r="D1626" i="3"/>
  <c r="E1626" i="3" s="1"/>
  <c r="D1627" i="3"/>
  <c r="E1627" i="3" s="1"/>
  <c r="D1628" i="3"/>
  <c r="E1628" i="3" s="1"/>
  <c r="D1629" i="3"/>
  <c r="E1629" i="3" s="1"/>
  <c r="D1630" i="3"/>
  <c r="E1630" i="3" s="1"/>
  <c r="D1631" i="3"/>
  <c r="E1631" i="3" s="1"/>
  <c r="D1632" i="3"/>
  <c r="E1632" i="3" s="1"/>
  <c r="D1633" i="3"/>
  <c r="E1633" i="3" s="1"/>
  <c r="D1634" i="3"/>
  <c r="E1634" i="3" s="1"/>
  <c r="D1635" i="3"/>
  <c r="E1635" i="3" s="1"/>
  <c r="D1636" i="3"/>
  <c r="E1636" i="3" s="1"/>
  <c r="D1637" i="3"/>
  <c r="E1637" i="3" s="1"/>
  <c r="D1638" i="3"/>
  <c r="E1638" i="3" s="1"/>
  <c r="D1639" i="3"/>
  <c r="E1639" i="3" s="1"/>
  <c r="D1640" i="3"/>
  <c r="E1640" i="3" s="1"/>
  <c r="D1641" i="3"/>
  <c r="E1641" i="3" s="1"/>
  <c r="D1642" i="3"/>
  <c r="E1642" i="3" s="1"/>
  <c r="D1643" i="3"/>
  <c r="E1643" i="3" s="1"/>
  <c r="D1644" i="3"/>
  <c r="E1644" i="3" s="1"/>
  <c r="D1645" i="3"/>
  <c r="E1645" i="3" s="1"/>
  <c r="D1646" i="3"/>
  <c r="E1646" i="3"/>
  <c r="D1647" i="3"/>
  <c r="E1647" i="3" s="1"/>
  <c r="D1648" i="3"/>
  <c r="E1648" i="3" s="1"/>
  <c r="D1649" i="3"/>
  <c r="E1649" i="3" s="1"/>
  <c r="D1650" i="3"/>
  <c r="E1650" i="3" s="1"/>
  <c r="D1651" i="3"/>
  <c r="E1651" i="3" s="1"/>
  <c r="D1652" i="3"/>
  <c r="E1652" i="3" s="1"/>
  <c r="D1653" i="3"/>
  <c r="E1653" i="3" s="1"/>
  <c r="D1654" i="3"/>
  <c r="E1654" i="3" s="1"/>
  <c r="D1655" i="3"/>
  <c r="E1655" i="3" s="1"/>
  <c r="D1656" i="3"/>
  <c r="E1656" i="3" s="1"/>
  <c r="D1657" i="3"/>
  <c r="E1657" i="3" s="1"/>
  <c r="D1658" i="3"/>
  <c r="E1658" i="3" s="1"/>
  <c r="D1659" i="3"/>
  <c r="E1659" i="3" s="1"/>
  <c r="D1660" i="3"/>
  <c r="E1660" i="3"/>
  <c r="D1661" i="3"/>
  <c r="E1661" i="3" s="1"/>
  <c r="D1662" i="3"/>
  <c r="E1662" i="3" s="1"/>
  <c r="D1663" i="3"/>
  <c r="E1663" i="3" s="1"/>
  <c r="D1664" i="3"/>
  <c r="E1664" i="3" s="1"/>
  <c r="D1665" i="3"/>
  <c r="E1665" i="3" s="1"/>
  <c r="D1666" i="3"/>
  <c r="E1666" i="3" s="1"/>
  <c r="D1667" i="3"/>
  <c r="E1667" i="3" s="1"/>
  <c r="D1668" i="3"/>
  <c r="E1668" i="3" s="1"/>
  <c r="D1669" i="3"/>
  <c r="E1669" i="3" s="1"/>
  <c r="D1670" i="3"/>
  <c r="E1670" i="3"/>
  <c r="D1671" i="3"/>
  <c r="E1671" i="3" s="1"/>
  <c r="D1672" i="3"/>
  <c r="E1672" i="3" s="1"/>
  <c r="D1673" i="3"/>
  <c r="E1673" i="3" s="1"/>
  <c r="D1674" i="3"/>
  <c r="E1674" i="3" s="1"/>
  <c r="D1675" i="3"/>
  <c r="E1675" i="3" s="1"/>
  <c r="D1676" i="3"/>
  <c r="E1676" i="3" s="1"/>
  <c r="D1677" i="3"/>
  <c r="E1677" i="3" s="1"/>
  <c r="D1678" i="3"/>
  <c r="E1678" i="3" s="1"/>
  <c r="D1679" i="3"/>
  <c r="E1679" i="3" s="1"/>
  <c r="D1680" i="3"/>
  <c r="E1680" i="3" s="1"/>
  <c r="D1681" i="3"/>
  <c r="E1681" i="3" s="1"/>
  <c r="D1682" i="3"/>
  <c r="E1682" i="3" s="1"/>
  <c r="D1683" i="3"/>
  <c r="E1683" i="3" s="1"/>
  <c r="D1684" i="3"/>
  <c r="E1684" i="3" s="1"/>
  <c r="D1685" i="3"/>
  <c r="E1685" i="3" s="1"/>
  <c r="D1686" i="3"/>
  <c r="E1686" i="3" s="1"/>
  <c r="D1687" i="3"/>
  <c r="E1687" i="3" s="1"/>
  <c r="D1688" i="3"/>
  <c r="E1688" i="3" s="1"/>
  <c r="D1689" i="3"/>
  <c r="E1689" i="3" s="1"/>
  <c r="D1690" i="3"/>
  <c r="E1690" i="3" s="1"/>
  <c r="D1691" i="3"/>
  <c r="E1691" i="3" s="1"/>
  <c r="D1692" i="3"/>
  <c r="E1692" i="3"/>
  <c r="D1693" i="3"/>
  <c r="E1693" i="3"/>
  <c r="D1694" i="3"/>
  <c r="E1694" i="3" s="1"/>
  <c r="D1695" i="3"/>
  <c r="E1695" i="3" s="1"/>
  <c r="D1696" i="3"/>
  <c r="E1696" i="3" s="1"/>
  <c r="D1697" i="3"/>
  <c r="E1697" i="3" s="1"/>
  <c r="D1698" i="3"/>
  <c r="E1698" i="3" s="1"/>
  <c r="D1699" i="3"/>
  <c r="E1699" i="3" s="1"/>
  <c r="D1700" i="3"/>
  <c r="E1700" i="3"/>
  <c r="D1701" i="3"/>
  <c r="E1701" i="3"/>
  <c r="D1702" i="3"/>
  <c r="E1702" i="3" s="1"/>
  <c r="D1703" i="3"/>
  <c r="E1703" i="3" s="1"/>
  <c r="D1704" i="3"/>
  <c r="E1704" i="3"/>
  <c r="D1705" i="3"/>
  <c r="E1705" i="3" s="1"/>
  <c r="D1706" i="3"/>
  <c r="E1706" i="3" s="1"/>
  <c r="D1707" i="3"/>
  <c r="E1707" i="3" s="1"/>
  <c r="D1708" i="3"/>
  <c r="E1708" i="3" s="1"/>
  <c r="D1709" i="3"/>
  <c r="E1709" i="3" s="1"/>
  <c r="D1710" i="3"/>
  <c r="E1710" i="3" s="1"/>
  <c r="D1711" i="3"/>
  <c r="E1711" i="3" s="1"/>
  <c r="D1712" i="3"/>
  <c r="E1712" i="3" s="1"/>
  <c r="D1713" i="3"/>
  <c r="E1713" i="3" s="1"/>
  <c r="D1714" i="3"/>
  <c r="E1714" i="3" s="1"/>
  <c r="D1715" i="3"/>
  <c r="E1715" i="3" s="1"/>
  <c r="D1716" i="3"/>
  <c r="E1716" i="3" s="1"/>
  <c r="D1717" i="3"/>
  <c r="E1717" i="3" s="1"/>
  <c r="D1718" i="3"/>
  <c r="E1718" i="3" s="1"/>
  <c r="D1719" i="3"/>
  <c r="E1719" i="3" s="1"/>
  <c r="D1720" i="3"/>
  <c r="E1720" i="3" s="1"/>
  <c r="D1721" i="3"/>
  <c r="E1721" i="3" s="1"/>
  <c r="D1722" i="3"/>
  <c r="E1722" i="3" s="1"/>
  <c r="D1723" i="3"/>
  <c r="E1723" i="3" s="1"/>
  <c r="D1724" i="3"/>
  <c r="E1724" i="3" s="1"/>
  <c r="D1725" i="3"/>
  <c r="E1725" i="3" s="1"/>
  <c r="D1726" i="3"/>
  <c r="E1726" i="3" s="1"/>
  <c r="D1727" i="3"/>
  <c r="E1727" i="3" s="1"/>
  <c r="D1728" i="3"/>
  <c r="E1728" i="3" s="1"/>
  <c r="D1729" i="3"/>
  <c r="E1729" i="3" s="1"/>
  <c r="D1730" i="3"/>
  <c r="E1730" i="3" s="1"/>
  <c r="D1731" i="3"/>
  <c r="E1731" i="3" s="1"/>
  <c r="D1732" i="3"/>
  <c r="E1732" i="3" s="1"/>
  <c r="D1733" i="3"/>
  <c r="E1733" i="3" s="1"/>
  <c r="D1734" i="3"/>
  <c r="E1734" i="3" s="1"/>
  <c r="D1735" i="3"/>
  <c r="E1735" i="3" s="1"/>
  <c r="D1736" i="3"/>
  <c r="E1736" i="3" s="1"/>
  <c r="D1737" i="3"/>
  <c r="E1737" i="3" s="1"/>
  <c r="D1738" i="3"/>
  <c r="E1738" i="3" s="1"/>
  <c r="D1739" i="3"/>
  <c r="E1739" i="3" s="1"/>
  <c r="D1740" i="3"/>
  <c r="E1740" i="3" s="1"/>
  <c r="D1741" i="3"/>
  <c r="E1741" i="3" s="1"/>
  <c r="D1742" i="3"/>
  <c r="E1742" i="3" s="1"/>
  <c r="D1743" i="3"/>
  <c r="E1743" i="3" s="1"/>
  <c r="D1744" i="3"/>
  <c r="E1744" i="3" s="1"/>
  <c r="D1745" i="3"/>
  <c r="E1745" i="3" s="1"/>
  <c r="D1746" i="3"/>
  <c r="E1746" i="3" s="1"/>
  <c r="D1747" i="3"/>
  <c r="E1747" i="3" s="1"/>
  <c r="D1748" i="3"/>
  <c r="E1748" i="3" s="1"/>
  <c r="D1749" i="3"/>
  <c r="E1749" i="3" s="1"/>
  <c r="D1750" i="3"/>
  <c r="E1750" i="3" s="1"/>
  <c r="D1751" i="3"/>
  <c r="E1751" i="3" s="1"/>
  <c r="D1752" i="3"/>
  <c r="E1752" i="3" s="1"/>
  <c r="D1753" i="3"/>
  <c r="E1753" i="3" s="1"/>
  <c r="D1754" i="3"/>
  <c r="E1754" i="3" s="1"/>
  <c r="D1755" i="3"/>
  <c r="E1755" i="3" s="1"/>
  <c r="D1756" i="3"/>
  <c r="E1756" i="3" s="1"/>
  <c r="D1757" i="3"/>
  <c r="E1757" i="3" s="1"/>
  <c r="D1758" i="3"/>
  <c r="E1758" i="3" s="1"/>
  <c r="D1759" i="3"/>
  <c r="E1759" i="3" s="1"/>
  <c r="D1760" i="3"/>
  <c r="E1760" i="3" s="1"/>
  <c r="D1761" i="3"/>
  <c r="E1761" i="3" s="1"/>
  <c r="D1762" i="3"/>
  <c r="E1762" i="3" s="1"/>
  <c r="D1763" i="3"/>
  <c r="E1763" i="3" s="1"/>
  <c r="D1764" i="3"/>
  <c r="E1764" i="3"/>
  <c r="D1765" i="3"/>
  <c r="E1765" i="3" s="1"/>
  <c r="D1766" i="3"/>
  <c r="E1766" i="3" s="1"/>
  <c r="D1767" i="3"/>
  <c r="E1767" i="3" s="1"/>
  <c r="D1768" i="3"/>
  <c r="E1768" i="3" s="1"/>
  <c r="D1769" i="3"/>
  <c r="E1769" i="3" s="1"/>
  <c r="D1770" i="3"/>
  <c r="E1770" i="3"/>
  <c r="D1771" i="3"/>
  <c r="E1771" i="3" s="1"/>
  <c r="D1772" i="3"/>
  <c r="E1772" i="3" s="1"/>
  <c r="D1773" i="3"/>
  <c r="E1773" i="3" s="1"/>
  <c r="D1774" i="3"/>
  <c r="E1774" i="3" s="1"/>
  <c r="D1775" i="3"/>
  <c r="E1775" i="3" s="1"/>
  <c r="D1776" i="3"/>
  <c r="E1776" i="3" s="1"/>
  <c r="D1777" i="3"/>
  <c r="E1777" i="3" s="1"/>
  <c r="D1778" i="3"/>
  <c r="E1778" i="3" s="1"/>
  <c r="D1779" i="3"/>
  <c r="E1779" i="3" s="1"/>
  <c r="D1780" i="3"/>
  <c r="E1780" i="3" s="1"/>
  <c r="D1781" i="3"/>
  <c r="E1781" i="3" s="1"/>
  <c r="D1782" i="3"/>
  <c r="E1782" i="3" s="1"/>
  <c r="D1783" i="3"/>
  <c r="E1783" i="3" s="1"/>
  <c r="D1784" i="3"/>
  <c r="E1784" i="3" s="1"/>
  <c r="D1785" i="3"/>
  <c r="E1785" i="3" s="1"/>
  <c r="D1786" i="3"/>
  <c r="E1786" i="3" s="1"/>
  <c r="D1787" i="3"/>
  <c r="E1787" i="3" s="1"/>
  <c r="D1788" i="3"/>
  <c r="E1788" i="3" s="1"/>
  <c r="D1789" i="3"/>
  <c r="E1789" i="3" s="1"/>
  <c r="D1790" i="3"/>
  <c r="E1790" i="3" s="1"/>
  <c r="D1791" i="3"/>
  <c r="E1791" i="3" s="1"/>
  <c r="D1792" i="3"/>
  <c r="E1792" i="3" s="1"/>
  <c r="D1793" i="3"/>
  <c r="E1793" i="3" s="1"/>
  <c r="D1794" i="3"/>
  <c r="E1794" i="3" s="1"/>
  <c r="D1795" i="3"/>
  <c r="E1795" i="3" s="1"/>
  <c r="D1796" i="3"/>
  <c r="E1796" i="3"/>
  <c r="D1797" i="3"/>
  <c r="E1797" i="3"/>
  <c r="D1798" i="3"/>
  <c r="E1798" i="3"/>
  <c r="D1799" i="3"/>
  <c r="E1799" i="3" s="1"/>
  <c r="D1800" i="3"/>
  <c r="E1800" i="3" s="1"/>
  <c r="D1801" i="3"/>
  <c r="E1801" i="3" s="1"/>
  <c r="D1802" i="3"/>
  <c r="E1802" i="3" s="1"/>
  <c r="D1803" i="3"/>
  <c r="E1803" i="3" s="1"/>
  <c r="D1804" i="3"/>
  <c r="E1804" i="3" s="1"/>
  <c r="D1806" i="3"/>
  <c r="E1806" i="3" s="1"/>
  <c r="D1807" i="3"/>
  <c r="E1807" i="3" s="1"/>
  <c r="D1808" i="3"/>
  <c r="E1808" i="3" s="1"/>
  <c r="D1809" i="3"/>
  <c r="E1809" i="3" s="1"/>
  <c r="D1810" i="3"/>
  <c r="E1810" i="3" s="1"/>
  <c r="D1811" i="3"/>
  <c r="E1811" i="3" s="1"/>
  <c r="D1812" i="3"/>
  <c r="E1812" i="3" s="1"/>
  <c r="D1813" i="3"/>
  <c r="E1813" i="3" s="1"/>
  <c r="D1814" i="3"/>
  <c r="E1814" i="3" s="1"/>
  <c r="D1815" i="3"/>
  <c r="E1815" i="3" s="1"/>
  <c r="D1816" i="3"/>
  <c r="E1816" i="3"/>
  <c r="D1817" i="3"/>
  <c r="E1817" i="3" s="1"/>
  <c r="D1818" i="3"/>
  <c r="E1818" i="3" s="1"/>
  <c r="D1819" i="3"/>
  <c r="E1819" i="3" s="1"/>
  <c r="D1820" i="3"/>
  <c r="E1820" i="3" s="1"/>
  <c r="D1821" i="3"/>
  <c r="E1821" i="3" s="1"/>
  <c r="D1822" i="3"/>
  <c r="E1822" i="3" s="1"/>
  <c r="D1823" i="3"/>
  <c r="E1823" i="3"/>
  <c r="D1824" i="3"/>
  <c r="E1824" i="3" s="1"/>
  <c r="D1825" i="3"/>
  <c r="E1825" i="3" s="1"/>
  <c r="D1826" i="3"/>
  <c r="E1826" i="3"/>
  <c r="D1827" i="3"/>
  <c r="E1827" i="3" s="1"/>
  <c r="D1828" i="3"/>
  <c r="E1828" i="3" s="1"/>
  <c r="D1829" i="3"/>
  <c r="E1829" i="3" s="1"/>
  <c r="D1830" i="3"/>
  <c r="E1830" i="3" s="1"/>
  <c r="D1831" i="3"/>
  <c r="E1831" i="3" s="1"/>
  <c r="D1832" i="3"/>
  <c r="E1832" i="3" s="1"/>
  <c r="D1833" i="3"/>
  <c r="E1833" i="3" s="1"/>
  <c r="D1834" i="3"/>
  <c r="E1834" i="3"/>
  <c r="D1835" i="3"/>
  <c r="E1835" i="3" s="1"/>
  <c r="D1836" i="3"/>
  <c r="E1836" i="3" s="1"/>
  <c r="D1837" i="3"/>
  <c r="E1837" i="3" s="1"/>
  <c r="D1838" i="3"/>
  <c r="E1838" i="3" s="1"/>
  <c r="D1839" i="3"/>
  <c r="E1839" i="3" s="1"/>
  <c r="D1840" i="3"/>
  <c r="E1840" i="3" s="1"/>
  <c r="D1841" i="3"/>
  <c r="E1841" i="3" s="1"/>
  <c r="D1842" i="3"/>
  <c r="E1842" i="3" s="1"/>
  <c r="D1843" i="3"/>
  <c r="E1843" i="3" s="1"/>
  <c r="D1844" i="3"/>
  <c r="E1844" i="3" s="1"/>
  <c r="D1845" i="3"/>
  <c r="E1845" i="3" s="1"/>
  <c r="D1846" i="3"/>
  <c r="E1846" i="3" s="1"/>
  <c r="D1847" i="3"/>
  <c r="E1847" i="3"/>
  <c r="D1848" i="3"/>
  <c r="E1848" i="3" s="1"/>
  <c r="D1849" i="3"/>
  <c r="E1849" i="3" s="1"/>
  <c r="D1850" i="3"/>
  <c r="E1850" i="3" s="1"/>
  <c r="D1851" i="3"/>
  <c r="E1851" i="3" s="1"/>
  <c r="D1852" i="3"/>
  <c r="E1852" i="3" s="1"/>
  <c r="D1853" i="3"/>
  <c r="E1853" i="3" s="1"/>
  <c r="D1854" i="3"/>
  <c r="E1854" i="3"/>
  <c r="D1855" i="3"/>
  <c r="E1855" i="3" s="1"/>
  <c r="D1856" i="3"/>
  <c r="E1856" i="3" s="1"/>
  <c r="D1857" i="3"/>
  <c r="E1857" i="3" s="1"/>
  <c r="D1858" i="3"/>
  <c r="E1858" i="3" s="1"/>
  <c r="D1859" i="3"/>
  <c r="E1859" i="3" s="1"/>
  <c r="D1860" i="3"/>
  <c r="E1860" i="3" s="1"/>
  <c r="D1861" i="3"/>
  <c r="E1861" i="3" s="1"/>
  <c r="D1862" i="3"/>
  <c r="E1862" i="3" s="1"/>
  <c r="D1863" i="3"/>
  <c r="E1863" i="3" s="1"/>
  <c r="D1864" i="3"/>
  <c r="E1864" i="3" s="1"/>
  <c r="D1865" i="3"/>
  <c r="E1865" i="3" s="1"/>
  <c r="D1866" i="3"/>
  <c r="E1866" i="3" s="1"/>
  <c r="D1867" i="3"/>
  <c r="E1867" i="3"/>
  <c r="D1868" i="3"/>
  <c r="E1868" i="3" s="1"/>
  <c r="D1869" i="3"/>
  <c r="E1869" i="3" s="1"/>
  <c r="D1870" i="3"/>
  <c r="E1870" i="3"/>
  <c r="D1871" i="3"/>
  <c r="E1871" i="3" s="1"/>
  <c r="D1872" i="3"/>
  <c r="E1872" i="3" s="1"/>
  <c r="D1874" i="3"/>
  <c r="E1874" i="3" s="1"/>
  <c r="D1875" i="3"/>
  <c r="E1875" i="3" s="1"/>
  <c r="D1876" i="3"/>
  <c r="E1876" i="3"/>
  <c r="D1877" i="3"/>
  <c r="E1877" i="3" s="1"/>
  <c r="D1878" i="3"/>
  <c r="E1878" i="3" s="1"/>
  <c r="D1879" i="3"/>
  <c r="E1879" i="3"/>
  <c r="D1880" i="3"/>
  <c r="E1880" i="3" s="1"/>
  <c r="D1881" i="3"/>
  <c r="E1881" i="3" s="1"/>
  <c r="D1882" i="3"/>
  <c r="E1882" i="3" s="1"/>
  <c r="D1883" i="3"/>
  <c r="E1883" i="3" s="1"/>
  <c r="D1884" i="3"/>
  <c r="E1884" i="3" s="1"/>
  <c r="D1885" i="3"/>
  <c r="E1885" i="3" s="1"/>
  <c r="D1886" i="3"/>
  <c r="E1886" i="3" s="1"/>
  <c r="D1887" i="3"/>
  <c r="E1887" i="3" s="1"/>
  <c r="D1889" i="3"/>
  <c r="E1889" i="3" s="1"/>
  <c r="D1890" i="3"/>
  <c r="E1890" i="3" s="1"/>
  <c r="D1891" i="3"/>
  <c r="E1891" i="3" s="1"/>
  <c r="D1892" i="3"/>
  <c r="E1892" i="3" s="1"/>
  <c r="D1893" i="3"/>
  <c r="E1893" i="3" s="1"/>
  <c r="D1894" i="3"/>
  <c r="E1894" i="3"/>
  <c r="D1895" i="3"/>
  <c r="E1895" i="3" s="1"/>
  <c r="D1896" i="3"/>
  <c r="E1896" i="3" s="1"/>
  <c r="D1897" i="3"/>
  <c r="E1897" i="3" s="1"/>
  <c r="D1898" i="3"/>
  <c r="E1898" i="3" s="1"/>
  <c r="D1899" i="3"/>
  <c r="E1899" i="3" s="1"/>
  <c r="D1900" i="3"/>
  <c r="E1900" i="3" s="1"/>
  <c r="D1901" i="3"/>
  <c r="E1901" i="3" s="1"/>
  <c r="D1902" i="3"/>
  <c r="E1902" i="3" s="1"/>
  <c r="D1903" i="3"/>
  <c r="E1903" i="3" s="1"/>
  <c r="D1904" i="3"/>
  <c r="E1904" i="3"/>
  <c r="D1905" i="3"/>
  <c r="E1905" i="3"/>
  <c r="D1906" i="3"/>
  <c r="E1906" i="3" s="1"/>
  <c r="D1907" i="3"/>
  <c r="E1907" i="3" s="1"/>
  <c r="D1908" i="3"/>
  <c r="E1908" i="3" s="1"/>
  <c r="D1909" i="3"/>
  <c r="E1909" i="3" s="1"/>
  <c r="D1910" i="3"/>
  <c r="E1910" i="3" s="1"/>
  <c r="D1911" i="3"/>
  <c r="E1911" i="3" s="1"/>
  <c r="D1912" i="3"/>
  <c r="E1912" i="3"/>
  <c r="D1913" i="3"/>
  <c r="E1913" i="3" s="1"/>
  <c r="D1914" i="3"/>
  <c r="E1914" i="3" s="1"/>
  <c r="D1915" i="3"/>
  <c r="E1915" i="3" s="1"/>
  <c r="D1916" i="3"/>
  <c r="E1916" i="3" s="1"/>
  <c r="D1917" i="3"/>
  <c r="E1917" i="3" s="1"/>
  <c r="D1918" i="3"/>
  <c r="E1918" i="3" s="1"/>
  <c r="D1919" i="3"/>
  <c r="E1919" i="3" s="1"/>
  <c r="D1920" i="3"/>
  <c r="E1920" i="3" s="1"/>
  <c r="D1921" i="3"/>
  <c r="E1921" i="3" s="1"/>
  <c r="D1922" i="3"/>
  <c r="E1922" i="3" s="1"/>
  <c r="D1923" i="3"/>
  <c r="E1923" i="3" s="1"/>
  <c r="D1924" i="3"/>
  <c r="E1924" i="3" s="1"/>
  <c r="D1926" i="3"/>
  <c r="E1926" i="3" s="1"/>
  <c r="D1927" i="3"/>
  <c r="E1927" i="3" s="1"/>
  <c r="D1928" i="3"/>
  <c r="E1928" i="3" s="1"/>
  <c r="D1929" i="3"/>
  <c r="E1929" i="3" s="1"/>
  <c r="D89" i="3"/>
  <c r="E89" i="3" s="1"/>
  <c r="E75" i="3"/>
  <c r="E76" i="3"/>
  <c r="E77" i="3"/>
  <c r="E78" i="3"/>
  <c r="E79" i="3"/>
  <c r="E80" i="3"/>
  <c r="E81" i="3"/>
  <c r="E82" i="3"/>
  <c r="E83" i="3"/>
  <c r="E84" i="3"/>
  <c r="E85" i="3"/>
  <c r="E86" i="3"/>
  <c r="E87" i="3"/>
  <c r="E88" i="3"/>
  <c r="E74" i="3"/>
  <c r="G1726" i="3"/>
  <c r="G1830" i="3"/>
  <c r="G1813" i="3"/>
  <c r="G1685" i="3"/>
  <c r="G1692" i="3"/>
  <c r="G1893" i="3"/>
  <c r="G1885" i="3"/>
  <c r="G1925" i="3"/>
  <c r="G1499" i="3"/>
  <c r="G1906" i="3"/>
  <c r="G1897" i="3"/>
  <c r="G1928" i="3"/>
  <c r="G1888" i="3"/>
  <c r="G1768" i="3"/>
  <c r="G1712" i="3"/>
  <c r="G1783" i="3"/>
  <c r="G1711" i="3"/>
  <c r="D1498" i="3"/>
  <c r="E1498" i="3" s="1"/>
  <c r="C33" i="1" a="1"/>
  <c r="C1120" i="1" s="1"/>
  <c r="L19" i="4"/>
  <c r="L3" i="4" a="1"/>
  <c r="O3" i="4" s="1"/>
  <c r="L5" i="4" a="1"/>
  <c r="N7" i="4" s="1"/>
  <c r="R8" i="4"/>
  <c r="O10" i="4"/>
  <c r="O6" i="4"/>
  <c r="Q8" i="4"/>
  <c r="G1728" i="3" l="1"/>
  <c r="G1721" i="3"/>
  <c r="G1875" i="3"/>
  <c r="G1694" i="3"/>
  <c r="G1805" i="3"/>
  <c r="A1941" i="3" a="1"/>
  <c r="A1941" i="3" s="1"/>
  <c r="Q9" i="4"/>
  <c r="E1918" i="8"/>
  <c r="R15" i="4"/>
  <c r="M9" i="4"/>
  <c r="Q7" i="4"/>
  <c r="L6" i="4"/>
  <c r="N9" i="4"/>
  <c r="R9" i="4"/>
  <c r="Q10" i="4"/>
  <c r="M10" i="4"/>
  <c r="P8" i="4"/>
  <c r="O11" i="4"/>
  <c r="L10" i="4"/>
  <c r="P10" i="4"/>
  <c r="P7" i="4"/>
  <c r="R7" i="4"/>
  <c r="L7" i="4"/>
  <c r="M6" i="4"/>
  <c r="P6" i="4"/>
  <c r="M7" i="4"/>
  <c r="L8" i="4"/>
  <c r="O7" i="4"/>
  <c r="N10" i="4"/>
  <c r="D968" i="8"/>
  <c r="B968" i="9" s="1"/>
  <c r="D968" i="9" s="1"/>
  <c r="M8" i="4"/>
  <c r="G1677" i="3"/>
  <c r="G1498" i="3"/>
  <c r="G1848" i="3"/>
  <c r="G1845" i="3"/>
  <c r="G1905" i="3"/>
  <c r="G1868" i="3"/>
  <c r="G1915" i="3"/>
  <c r="G1742" i="3"/>
  <c r="G1762" i="3"/>
  <c r="G1883" i="3"/>
  <c r="G1871" i="3"/>
  <c r="G1804" i="3"/>
  <c r="G1887" i="3"/>
  <c r="G1788" i="3"/>
  <c r="G1784" i="3"/>
  <c r="Q11" i="4"/>
  <c r="R11" i="4"/>
  <c r="G1683" i="3"/>
  <c r="D966" i="8"/>
  <c r="B966" i="9" s="1"/>
  <c r="D966" i="9" s="1"/>
  <c r="B1704" i="11"/>
  <c r="D1704" i="11" s="1"/>
  <c r="E1704" i="11" s="1"/>
  <c r="E1704" i="10"/>
  <c r="E1921" i="8"/>
  <c r="G1758" i="3"/>
  <c r="A1979" i="3" s="1" a="1"/>
  <c r="G1903" i="3"/>
  <c r="G1872" i="3"/>
  <c r="G1666" i="3"/>
  <c r="G1853" i="3"/>
  <c r="G1733" i="3"/>
  <c r="D1702" i="9"/>
  <c r="B1703" i="10" s="1"/>
  <c r="B1935" i="10"/>
  <c r="E1934" i="9"/>
  <c r="B80" i="8"/>
  <c r="D80" i="8" s="1"/>
  <c r="B80" i="9" s="1"/>
  <c r="D80" i="9" s="1"/>
  <c r="B80" i="10" s="1"/>
  <c r="G1870" i="3"/>
  <c r="G1873" i="3"/>
  <c r="G1778" i="3"/>
  <c r="G1924" i="3"/>
  <c r="G1869" i="3"/>
  <c r="G1748" i="3"/>
  <c r="D970" i="8"/>
  <c r="B970" i="9" s="1"/>
  <c r="D970" i="9" s="1"/>
  <c r="B1932" i="10"/>
  <c r="D1932" i="10" s="1"/>
  <c r="E1931" i="9"/>
  <c r="E571" i="10"/>
  <c r="D972" i="8"/>
  <c r="B972" i="9" s="1"/>
  <c r="D972" i="9" s="1"/>
  <c r="G1926" i="3"/>
  <c r="G1696" i="3"/>
  <c r="G1896" i="3"/>
  <c r="G1898" i="3"/>
  <c r="G1901" i="3"/>
  <c r="G1684" i="3"/>
  <c r="D1707" i="9"/>
  <c r="B1708" i="10" s="1"/>
  <c r="D1708" i="10" s="1"/>
  <c r="B1471" i="8"/>
  <c r="D1471" i="8" s="1"/>
  <c r="B1480" i="9" s="1"/>
  <c r="D1480" i="9" s="1"/>
  <c r="B1481" i="10" s="1"/>
  <c r="D1481" i="10" s="1"/>
  <c r="E1703" i="9"/>
  <c r="C1547" i="1"/>
  <c r="C2008" i="1"/>
  <c r="C2245" i="1"/>
  <c r="C2385" i="1"/>
  <c r="C2461" i="1"/>
  <c r="C2528" i="1"/>
  <c r="C2584" i="1"/>
  <c r="C2442" i="1"/>
  <c r="C1249" i="1"/>
  <c r="C2288" i="1"/>
  <c r="C1480" i="1"/>
  <c r="C1691" i="1"/>
  <c r="C2201" i="1"/>
  <c r="C2431" i="1"/>
  <c r="C2577" i="1"/>
  <c r="C1744" i="1"/>
  <c r="C2353" i="1"/>
  <c r="C1917" i="1"/>
  <c r="C2573" i="1"/>
  <c r="C2406" i="1"/>
  <c r="C2071" i="1"/>
  <c r="C2170" i="1"/>
  <c r="C2441" i="1"/>
  <c r="C2605" i="1"/>
  <c r="C2018" i="1"/>
  <c r="C2389" i="1"/>
  <c r="C2616" i="1"/>
  <c r="C2591" i="1"/>
  <c r="C2565" i="1"/>
  <c r="C2537" i="1"/>
  <c r="C2506" i="1"/>
  <c r="C2471" i="1"/>
  <c r="C2438" i="1"/>
  <c r="C2401" i="1"/>
  <c r="C2348" i="1"/>
  <c r="C2252" i="1"/>
  <c r="C2094" i="1"/>
  <c r="C1892" i="1"/>
  <c r="C1594" i="1"/>
  <c r="C435" i="1"/>
  <c r="C145" i="1"/>
  <c r="C337" i="1"/>
  <c r="C497" i="1"/>
  <c r="C657" i="1"/>
  <c r="C189" i="1"/>
  <c r="C372" i="1"/>
  <c r="C555" i="1"/>
  <c r="C766" i="1"/>
  <c r="C190" i="1"/>
  <c r="C373" i="1"/>
  <c r="C592" i="1"/>
  <c r="C75" i="1"/>
  <c r="C258" i="1"/>
  <c r="C477" i="1"/>
  <c r="C660" i="1"/>
  <c r="C78" i="1"/>
  <c r="C475" i="1"/>
  <c r="C787" i="1"/>
  <c r="C964" i="1"/>
  <c r="C338" i="1"/>
  <c r="C720" i="1"/>
  <c r="C950" i="1"/>
  <c r="C150" i="1"/>
  <c r="C594" i="1"/>
  <c r="C909" i="1"/>
  <c r="C1166" i="1"/>
  <c r="C411" i="1"/>
  <c r="C843" i="1"/>
  <c r="C238" i="1"/>
  <c r="C736" i="1"/>
  <c r="C1025" i="1"/>
  <c r="C1345" i="1"/>
  <c r="C1919" i="1"/>
  <c r="C2195" i="1"/>
  <c r="C2356" i="1"/>
  <c r="C2445" i="1"/>
  <c r="C2511" i="1"/>
  <c r="C2570" i="1"/>
  <c r="C2526" i="1"/>
  <c r="C1886" i="1"/>
  <c r="C2409" i="1"/>
  <c r="C1778" i="1"/>
  <c r="C1401" i="1"/>
  <c r="C2104" i="1"/>
  <c r="C2394" i="1"/>
  <c r="C2541" i="1"/>
  <c r="C1428" i="1"/>
  <c r="C2407" i="1"/>
  <c r="C2077" i="1"/>
  <c r="C2611" i="1"/>
  <c r="C2447" i="1"/>
  <c r="C2192" i="1"/>
  <c r="C1309" i="1"/>
  <c r="C2399" i="1"/>
  <c r="C2566" i="1"/>
  <c r="C1840" i="1"/>
  <c r="C2326" i="1"/>
  <c r="C2516" i="1"/>
  <c r="C2598" i="1"/>
  <c r="C2572" i="1"/>
  <c r="C2544" i="1"/>
  <c r="C2512" i="1"/>
  <c r="C2480" i="1"/>
  <c r="C2446" i="1"/>
  <c r="C2412" i="1"/>
  <c r="C2361" i="1"/>
  <c r="C2272" i="1"/>
  <c r="C2150" i="1"/>
  <c r="C1945" i="1"/>
  <c r="C1669" i="1"/>
  <c r="C1118" i="1"/>
  <c r="N6" i="4"/>
  <c r="O15" i="4"/>
  <c r="R13" i="4"/>
  <c r="M11" i="4"/>
  <c r="P9" i="4"/>
  <c r="R6" i="4"/>
  <c r="L16" i="4"/>
  <c r="M12" i="4"/>
  <c r="O9" i="4"/>
  <c r="R5" i="4"/>
  <c r="L15" i="4"/>
  <c r="N12" i="4"/>
  <c r="O8" i="4"/>
  <c r="Q5" i="4"/>
  <c r="R14" i="4"/>
  <c r="L11" i="4"/>
  <c r="N8" i="4"/>
  <c r="P5" i="4"/>
  <c r="Q14" i="4"/>
  <c r="L12" i="4"/>
  <c r="C113" i="1"/>
  <c r="C273" i="1"/>
  <c r="C465" i="1"/>
  <c r="C625" i="1"/>
  <c r="C116" i="1"/>
  <c r="C335" i="1"/>
  <c r="C518" i="1"/>
  <c r="C701" i="1"/>
  <c r="C154" i="1"/>
  <c r="C336" i="1"/>
  <c r="C519" i="1"/>
  <c r="C38" i="1"/>
  <c r="C221" i="1"/>
  <c r="C404" i="1"/>
  <c r="C623" i="1"/>
  <c r="C794" i="1"/>
  <c r="C342" i="1"/>
  <c r="C733" i="1"/>
  <c r="C932" i="1"/>
  <c r="C187" i="1"/>
  <c r="C639" i="1"/>
  <c r="C904" i="1"/>
  <c r="C1105" i="1"/>
  <c r="C496" i="1"/>
  <c r="C856" i="1"/>
  <c r="C1090" i="1"/>
  <c r="C301" i="1"/>
  <c r="C781" i="1"/>
  <c r="C42" i="1"/>
  <c r="C653" i="1"/>
  <c r="C965" i="1"/>
  <c r="C1203" i="1"/>
  <c r="C209" i="1"/>
  <c r="C369" i="1"/>
  <c r="C529" i="1"/>
  <c r="C43" i="1"/>
  <c r="C226" i="1"/>
  <c r="C408" i="1"/>
  <c r="C628" i="1"/>
  <c r="C44" i="1"/>
  <c r="C227" i="1"/>
  <c r="C446" i="1"/>
  <c r="C629" i="1"/>
  <c r="C111" i="1"/>
  <c r="C331" i="1"/>
  <c r="C514" i="1"/>
  <c r="C696" i="1"/>
  <c r="C196" i="1"/>
  <c r="C533" i="1"/>
  <c r="C820" i="1"/>
  <c r="C37" i="1"/>
  <c r="C405" i="1"/>
  <c r="C771" i="1"/>
  <c r="C1032" i="1"/>
  <c r="C247" i="1"/>
  <c r="C668" i="1"/>
  <c r="C1002" i="1"/>
  <c r="C1206" i="1"/>
  <c r="C520" i="1"/>
  <c r="C952" i="1"/>
  <c r="C348" i="1"/>
  <c r="C809" i="1"/>
  <c r="C1244" i="1"/>
  <c r="C1078" i="1"/>
  <c r="C857" i="1"/>
  <c r="C543" i="1"/>
  <c r="C149" i="1"/>
  <c r="C891" i="1"/>
  <c r="C607" i="1"/>
  <c r="C214" i="1"/>
  <c r="C1134" i="1"/>
  <c r="C951" i="1"/>
  <c r="C752" i="1"/>
  <c r="C420" i="1"/>
  <c r="C58" i="1"/>
  <c r="C986" i="1"/>
  <c r="C822" i="1"/>
  <c r="C571" i="1"/>
  <c r="C252" i="1"/>
  <c r="C1004" i="1"/>
  <c r="C860" i="1"/>
  <c r="C663" i="1"/>
  <c r="C402" i="1"/>
  <c r="C138" i="1"/>
  <c r="C730" i="1"/>
  <c r="C587" i="1"/>
  <c r="C440" i="1"/>
  <c r="C294" i="1"/>
  <c r="C148" i="1"/>
  <c r="C702" i="1"/>
  <c r="C556" i="1"/>
  <c r="C410" i="1"/>
  <c r="C263" i="1"/>
  <c r="C117" i="1"/>
  <c r="C734" i="1"/>
  <c r="C591" i="1"/>
  <c r="C445" i="1"/>
  <c r="C299" i="1"/>
  <c r="C152" i="1"/>
  <c r="C689" i="1"/>
  <c r="C561" i="1"/>
  <c r="C433" i="1"/>
  <c r="C305" i="1"/>
  <c r="C177" i="1"/>
  <c r="C49" i="1"/>
  <c r="C853" i="1"/>
  <c r="C1499" i="1"/>
  <c r="C1799" i="1"/>
  <c r="C1982" i="1"/>
  <c r="C2124" i="1"/>
  <c r="C2230" i="1"/>
  <c r="C2310" i="1"/>
  <c r="C197" i="1"/>
  <c r="C1716" i="1"/>
  <c r="C2087" i="1"/>
  <c r="C2284" i="1"/>
  <c r="C2408" i="1"/>
  <c r="C2478" i="1"/>
  <c r="C2543" i="1"/>
  <c r="C2597" i="1"/>
  <c r="C2345" i="1"/>
  <c r="C2576" i="1"/>
  <c r="C2120" i="1"/>
  <c r="C790" i="1"/>
  <c r="C1862" i="1"/>
  <c r="C2278" i="1"/>
  <c r="C2468" i="1"/>
  <c r="C2610" i="1"/>
  <c r="C1899" i="1"/>
  <c r="C2282" i="1"/>
  <c r="C1707" i="1"/>
  <c r="C2530" i="1"/>
  <c r="C2352" i="1"/>
  <c r="C1916" i="1"/>
  <c r="C2268" i="1"/>
  <c r="C2482" i="1"/>
  <c r="C1060" i="1"/>
  <c r="C2149" i="1"/>
  <c r="C2432" i="1"/>
  <c r="C2609" i="1"/>
  <c r="C2585" i="1"/>
  <c r="C2558" i="1"/>
  <c r="C2529" i="1"/>
  <c r="C2497" i="1"/>
  <c r="C2464" i="1"/>
  <c r="C2429" i="1"/>
  <c r="C2390" i="1"/>
  <c r="C2332" i="1"/>
  <c r="C2206" i="1"/>
  <c r="C2061" i="1"/>
  <c r="C1849" i="1"/>
  <c r="C1382" i="1"/>
  <c r="L3" i="4"/>
  <c r="M5" i="4"/>
  <c r="M15" i="4"/>
  <c r="P15" i="4"/>
  <c r="L5" i="4"/>
  <c r="N15" i="4"/>
  <c r="R16" i="4"/>
  <c r="O5" i="4"/>
  <c r="N16" i="4"/>
  <c r="Q16" i="4"/>
  <c r="N5" i="4"/>
  <c r="O16" i="4"/>
  <c r="Q15" i="4"/>
  <c r="M16" i="4"/>
  <c r="M13" i="4"/>
  <c r="P13" i="4"/>
  <c r="C1009" i="1"/>
  <c r="C1830" i="1"/>
  <c r="C2141" i="1"/>
  <c r="C2322" i="1"/>
  <c r="C2428" i="1"/>
  <c r="C2496" i="1"/>
  <c r="C2557" i="1"/>
  <c r="C2608" i="1"/>
  <c r="C2177" i="1"/>
  <c r="C2493" i="1"/>
  <c r="C1977" i="1"/>
  <c r="C883" i="1"/>
  <c r="C1994" i="1"/>
  <c r="C2344" i="1"/>
  <c r="C2504" i="1"/>
  <c r="C926" i="1"/>
  <c r="C2028" i="1"/>
  <c r="C2193" i="1"/>
  <c r="C1342" i="1"/>
  <c r="C2489" i="1"/>
  <c r="C2280" i="1"/>
  <c r="C1700" i="1"/>
  <c r="C2342" i="1"/>
  <c r="C2525" i="1"/>
  <c r="C1577" i="1"/>
  <c r="C2250" i="1"/>
  <c r="C2473" i="1"/>
  <c r="C2604" i="1"/>
  <c r="C2580" i="1"/>
  <c r="C2551" i="1"/>
  <c r="C2521" i="1"/>
  <c r="C2488" i="1"/>
  <c r="C2455" i="1"/>
  <c r="C2423" i="1"/>
  <c r="C2376" i="1"/>
  <c r="C2290" i="1"/>
  <c r="C2179" i="1"/>
  <c r="C2019" i="1"/>
  <c r="C1731" i="1"/>
  <c r="C1267" i="1"/>
  <c r="N14" i="4"/>
  <c r="O12" i="4"/>
  <c r="R12" i="4"/>
  <c r="N13" i="4"/>
  <c r="P12" i="4"/>
  <c r="L13" i="4"/>
  <c r="P14" i="4"/>
  <c r="Q12" i="4"/>
  <c r="L14" i="4"/>
  <c r="O14" i="4"/>
  <c r="Q13" i="4"/>
  <c r="M14" i="4"/>
  <c r="O13" i="4"/>
  <c r="P11" i="4"/>
  <c r="R10" i="4"/>
  <c r="L9" i="4"/>
  <c r="C81" i="1"/>
  <c r="C241" i="1"/>
  <c r="C401" i="1"/>
  <c r="C593" i="1"/>
  <c r="C79" i="1"/>
  <c r="C262" i="1"/>
  <c r="C482" i="1"/>
  <c r="C664" i="1"/>
  <c r="C80" i="1"/>
  <c r="C300" i="1"/>
  <c r="C483" i="1"/>
  <c r="C666" i="1"/>
  <c r="C184" i="1"/>
  <c r="C367" i="1"/>
  <c r="C550" i="1"/>
  <c r="C762" i="1"/>
  <c r="C269" i="1"/>
  <c r="C606" i="1"/>
  <c r="C892" i="1"/>
  <c r="C103" i="1"/>
  <c r="C487" i="1"/>
  <c r="C858" i="1"/>
  <c r="C1065" i="1"/>
  <c r="C324" i="1"/>
  <c r="C815" i="1"/>
  <c r="C1044" i="1"/>
  <c r="C104" i="1"/>
  <c r="C715" i="1"/>
  <c r="C1010" i="1"/>
  <c r="C434" i="1"/>
  <c r="C917" i="1"/>
  <c r="C1167" i="1"/>
  <c r="E1071" i="7"/>
  <c r="B1047" i="8"/>
  <c r="E227" i="7"/>
  <c r="B210" i="8"/>
  <c r="E308" i="7"/>
  <c r="B291" i="8"/>
  <c r="E366" i="7"/>
  <c r="B349" i="8"/>
  <c r="E388" i="7"/>
  <c r="B371" i="8"/>
  <c r="E412" i="7"/>
  <c r="B395" i="8"/>
  <c r="E476" i="7"/>
  <c r="B459" i="8"/>
  <c r="E556" i="7"/>
  <c r="B539" i="8"/>
  <c r="E612" i="7"/>
  <c r="B595" i="8"/>
  <c r="E788" i="7"/>
  <c r="B771" i="8"/>
  <c r="E893" i="7"/>
  <c r="B871" i="8"/>
  <c r="E938" i="7"/>
  <c r="B916" i="8"/>
  <c r="E974" i="7"/>
  <c r="B952" i="8"/>
  <c r="E1018" i="7"/>
  <c r="B994" i="8"/>
  <c r="E1154" i="7"/>
  <c r="B1132" i="8"/>
  <c r="E1232" i="7"/>
  <c r="B1210" i="8"/>
  <c r="E1262" i="7"/>
  <c r="B1240" i="8"/>
  <c r="E1282" i="7"/>
  <c r="B1260" i="8"/>
  <c r="E1308" i="7"/>
  <c r="B1285" i="8"/>
  <c r="E1333" i="7"/>
  <c r="B1310" i="8"/>
  <c r="E1396" i="7"/>
  <c r="B1371" i="8"/>
  <c r="E1771" i="7"/>
  <c r="B1746" i="8"/>
  <c r="E1799" i="7"/>
  <c r="B1774" i="8"/>
  <c r="E1936" i="7"/>
  <c r="B1914" i="8"/>
  <c r="E1518" i="7"/>
  <c r="B1493" i="8"/>
  <c r="E1534" i="7"/>
  <c r="B1509" i="8"/>
  <c r="E1550" i="7"/>
  <c r="B1525" i="8"/>
  <c r="E1566" i="7"/>
  <c r="B1541" i="8"/>
  <c r="E1584" i="7"/>
  <c r="B1559" i="8"/>
  <c r="E1600" i="7"/>
  <c r="B1575" i="8"/>
  <c r="D1575" i="8" s="1"/>
  <c r="B1584" i="9" s="1"/>
  <c r="D1584" i="9" s="1"/>
  <c r="B1585" i="10" s="1"/>
  <c r="D1585" i="10" s="1"/>
  <c r="E1616" i="7"/>
  <c r="B1591" i="8"/>
  <c r="E1632" i="7"/>
  <c r="B1607" i="8"/>
  <c r="E1648" i="7"/>
  <c r="B1623" i="8"/>
  <c r="E1666" i="7"/>
  <c r="B1641" i="8"/>
  <c r="E1682" i="7"/>
  <c r="B1657" i="8"/>
  <c r="E1698" i="7"/>
  <c r="B1673" i="8"/>
  <c r="E1716" i="7"/>
  <c r="B1691" i="8"/>
  <c r="E1732" i="7"/>
  <c r="B1707" i="8"/>
  <c r="E1750" i="7"/>
  <c r="B1725" i="8"/>
  <c r="E918" i="7"/>
  <c r="B896" i="8"/>
  <c r="E230" i="7"/>
  <c r="B213" i="8"/>
  <c r="E250" i="7"/>
  <c r="B233" i="8"/>
  <c r="E310" i="7"/>
  <c r="B293" i="8"/>
  <c r="E357" i="7"/>
  <c r="B340" i="8"/>
  <c r="E367" i="7"/>
  <c r="B350" i="8"/>
  <c r="E377" i="7"/>
  <c r="B360" i="8"/>
  <c r="E389" i="7"/>
  <c r="B372" i="8"/>
  <c r="E399" i="7"/>
  <c r="B382" i="8"/>
  <c r="E413" i="7"/>
  <c r="B396" i="8"/>
  <c r="E423" i="7"/>
  <c r="B406" i="8"/>
  <c r="E477" i="7"/>
  <c r="B460" i="8"/>
  <c r="E502" i="7"/>
  <c r="B485" i="8"/>
  <c r="E559" i="7"/>
  <c r="B542" i="8"/>
  <c r="E597" i="7"/>
  <c r="B580" i="8"/>
  <c r="E614" i="7"/>
  <c r="B597" i="8"/>
  <c r="E684" i="7"/>
  <c r="B667" i="8"/>
  <c r="E792" i="7"/>
  <c r="B775" i="8"/>
  <c r="E866" i="7"/>
  <c r="B844" i="8"/>
  <c r="E897" i="7"/>
  <c r="B875" i="8"/>
  <c r="E923" i="7"/>
  <c r="B901" i="8"/>
  <c r="E942" i="7"/>
  <c r="B920" i="8"/>
  <c r="E960" i="7"/>
  <c r="B938" i="8"/>
  <c r="E976" i="7"/>
  <c r="B954" i="8"/>
  <c r="E1002" i="7"/>
  <c r="B978" i="8"/>
  <c r="E1053" i="7"/>
  <c r="B1029" i="8"/>
  <c r="E1099" i="7"/>
  <c r="B1078" i="8"/>
  <c r="E1155" i="7"/>
  <c r="B1133" i="8"/>
  <c r="E1178" i="7"/>
  <c r="B1156" i="8"/>
  <c r="E1233" i="7"/>
  <c r="B1211" i="8"/>
  <c r="E1250" i="7"/>
  <c r="B1228" i="8"/>
  <c r="E1263" i="7"/>
  <c r="B1241" i="8"/>
  <c r="E1275" i="7"/>
  <c r="B1253" i="8"/>
  <c r="E1283" i="7"/>
  <c r="B1261" i="8"/>
  <c r="E1297" i="7"/>
  <c r="B1275" i="8"/>
  <c r="E1309" i="7"/>
  <c r="B1286" i="8"/>
  <c r="E1317" i="7"/>
  <c r="B1294" i="8"/>
  <c r="E1334" i="7"/>
  <c r="B1311" i="8"/>
  <c r="E1350" i="7"/>
  <c r="B1327" i="8"/>
  <c r="E1397" i="7"/>
  <c r="B1372" i="8"/>
  <c r="E1433" i="7"/>
  <c r="B1408" i="8"/>
  <c r="E1496" i="7"/>
  <c r="E1784" i="7"/>
  <c r="B1759" i="8"/>
  <c r="E1800" i="7"/>
  <c r="B1775" i="8"/>
  <c r="E1897" i="7"/>
  <c r="B1875" i="8"/>
  <c r="E1503" i="7"/>
  <c r="B1478" i="8"/>
  <c r="E1511" i="7"/>
  <c r="B1486" i="8"/>
  <c r="E1519" i="7"/>
  <c r="B1494" i="8"/>
  <c r="E1527" i="7"/>
  <c r="B1502" i="8"/>
  <c r="E1535" i="7"/>
  <c r="B1510" i="8"/>
  <c r="E1543" i="7"/>
  <c r="B1518" i="8"/>
  <c r="E1551" i="7"/>
  <c r="B1526" i="8"/>
  <c r="E1559" i="7"/>
  <c r="B1534" i="8"/>
  <c r="E1567" i="7"/>
  <c r="B1542" i="8"/>
  <c r="E1575" i="7"/>
  <c r="B1550" i="8"/>
  <c r="E1585" i="7"/>
  <c r="B1560" i="8"/>
  <c r="E1593" i="7"/>
  <c r="B1568" i="8"/>
  <c r="D1568" i="8" s="1"/>
  <c r="B1577" i="9" s="1"/>
  <c r="D1577" i="9" s="1"/>
  <c r="B1578" i="10" s="1"/>
  <c r="D1578" i="10" s="1"/>
  <c r="E1601" i="7"/>
  <c r="B1576" i="8"/>
  <c r="D1576" i="8" s="1"/>
  <c r="B1585" i="9" s="1"/>
  <c r="D1585" i="9" s="1"/>
  <c r="B1586" i="10" s="1"/>
  <c r="D1586" i="10" s="1"/>
  <c r="E1609" i="7"/>
  <c r="B1584" i="8"/>
  <c r="E1617" i="7"/>
  <c r="B1592" i="8"/>
  <c r="E1625" i="7"/>
  <c r="B1600" i="8"/>
  <c r="E1633" i="7"/>
  <c r="B1608" i="8"/>
  <c r="E1641" i="7"/>
  <c r="B1616" i="8"/>
  <c r="E1649" i="7"/>
  <c r="B1624" i="8"/>
  <c r="E1657" i="7"/>
  <c r="B1632" i="8"/>
  <c r="E1667" i="7"/>
  <c r="B1642" i="8"/>
  <c r="E1675" i="7"/>
  <c r="B1650" i="8"/>
  <c r="E1683" i="7"/>
  <c r="B1658" i="8"/>
  <c r="E1691" i="7"/>
  <c r="B1666" i="8"/>
  <c r="E1699" i="7"/>
  <c r="B1674" i="8"/>
  <c r="E1709" i="7"/>
  <c r="B1684" i="8"/>
  <c r="E1717" i="7"/>
  <c r="B1692" i="8"/>
  <c r="E1733" i="7"/>
  <c r="B1708" i="8"/>
  <c r="E1741" i="7"/>
  <c r="B1716" i="8"/>
  <c r="E1751" i="7"/>
  <c r="B1726" i="8"/>
  <c r="E1761" i="7"/>
  <c r="B1736" i="8"/>
  <c r="E630" i="7"/>
  <c r="B613" i="8"/>
  <c r="E296" i="7"/>
  <c r="B279" i="8"/>
  <c r="E836" i="7"/>
  <c r="B816" i="8"/>
  <c r="E521" i="7"/>
  <c r="B504" i="8"/>
  <c r="E1414" i="7"/>
  <c r="B1389" i="8"/>
  <c r="E247" i="7"/>
  <c r="B230" i="8"/>
  <c r="E356" i="7"/>
  <c r="B339" i="8"/>
  <c r="E376" i="7"/>
  <c r="B359" i="8"/>
  <c r="E398" i="7"/>
  <c r="B381" i="8"/>
  <c r="E422" i="7"/>
  <c r="B405" i="8"/>
  <c r="E493" i="7"/>
  <c r="B476" i="8"/>
  <c r="E596" i="7"/>
  <c r="B579" i="8"/>
  <c r="E681" i="7"/>
  <c r="B664" i="8"/>
  <c r="E864" i="7"/>
  <c r="B842" i="8"/>
  <c r="E922" i="7"/>
  <c r="B900" i="8"/>
  <c r="E956" i="7"/>
  <c r="B934" i="8"/>
  <c r="E1000" i="7"/>
  <c r="B976" i="8"/>
  <c r="E1097" i="7"/>
  <c r="B1076" i="8"/>
  <c r="E1177" i="7"/>
  <c r="B1155" i="8"/>
  <c r="E1249" i="7"/>
  <c r="B1227" i="8"/>
  <c r="E1274" i="7"/>
  <c r="B1252" i="8"/>
  <c r="E1296" i="7"/>
  <c r="B1274" i="8"/>
  <c r="E1316" i="7"/>
  <c r="B1293" i="8"/>
  <c r="E1349" i="7"/>
  <c r="B1326" i="8"/>
  <c r="E1432" i="7"/>
  <c r="B1407" i="8"/>
  <c r="E1783" i="7"/>
  <c r="B1758" i="8"/>
  <c r="E1896" i="7"/>
  <c r="B1874" i="8"/>
  <c r="E1510" i="7"/>
  <c r="B1485" i="8"/>
  <c r="E1526" i="7"/>
  <c r="B1501" i="8"/>
  <c r="E1542" i="7"/>
  <c r="B1517" i="8"/>
  <c r="E1558" i="7"/>
  <c r="B1533" i="8"/>
  <c r="E1574" i="7"/>
  <c r="B1549" i="8"/>
  <c r="E1592" i="7"/>
  <c r="B1567" i="8"/>
  <c r="E1608" i="7"/>
  <c r="B1583" i="8"/>
  <c r="E1624" i="7"/>
  <c r="B1599" i="8"/>
  <c r="E1640" i="7"/>
  <c r="B1615" i="8"/>
  <c r="E1656" i="7"/>
  <c r="B1631" i="8"/>
  <c r="E1674" i="7"/>
  <c r="B1649" i="8"/>
  <c r="E1690" i="7"/>
  <c r="B1665" i="8"/>
  <c r="E1708" i="7"/>
  <c r="B1683" i="8"/>
  <c r="D1683" i="8" s="1"/>
  <c r="B1692" i="9" s="1"/>
  <c r="D1692" i="9" s="1"/>
  <c r="B1693" i="10" s="1"/>
  <c r="D1693" i="10" s="1"/>
  <c r="E1724" i="7"/>
  <c r="B1699" i="8"/>
  <c r="E1740" i="7"/>
  <c r="B1715" i="8"/>
  <c r="E1760" i="7"/>
  <c r="B1735" i="8"/>
  <c r="E1089" i="7"/>
  <c r="E833" i="7"/>
  <c r="B814" i="8"/>
  <c r="E514" i="7"/>
  <c r="B497" i="8"/>
  <c r="E1415" i="7"/>
  <c r="B1390" i="8"/>
  <c r="E88" i="7"/>
  <c r="B71" i="8"/>
  <c r="E232" i="7"/>
  <c r="B215" i="8"/>
  <c r="E252" i="7"/>
  <c r="B235" i="8"/>
  <c r="E313" i="7"/>
  <c r="B296" i="8"/>
  <c r="E358" i="7"/>
  <c r="B341" i="8"/>
  <c r="E368" i="7"/>
  <c r="B351" i="8"/>
  <c r="E378" i="7"/>
  <c r="B361" i="8"/>
  <c r="E390" i="7"/>
  <c r="B373" i="8"/>
  <c r="E400" i="7"/>
  <c r="B383" i="8"/>
  <c r="E414" i="7"/>
  <c r="B397" i="8"/>
  <c r="E424" i="7"/>
  <c r="B407" i="8"/>
  <c r="E480" i="7"/>
  <c r="B463" i="8"/>
  <c r="E503" i="7"/>
  <c r="B486" i="8"/>
  <c r="E561" i="7"/>
  <c r="B544" i="8"/>
  <c r="E598" i="7"/>
  <c r="B581" i="8"/>
  <c r="E615" i="7"/>
  <c r="B598" i="8"/>
  <c r="E688" i="7"/>
  <c r="B671" i="8"/>
  <c r="E793" i="7"/>
  <c r="B776" i="8"/>
  <c r="E868" i="7"/>
  <c r="B846" i="8"/>
  <c r="E901" i="7"/>
  <c r="B879" i="8"/>
  <c r="E925" i="7"/>
  <c r="B903" i="8"/>
  <c r="E944" i="7"/>
  <c r="B922" i="8"/>
  <c r="E962" i="7"/>
  <c r="B940" i="8"/>
  <c r="E978" i="7"/>
  <c r="B956" i="8"/>
  <c r="E1006" i="7"/>
  <c r="B982" i="8"/>
  <c r="E1059" i="7"/>
  <c r="B1035" i="8"/>
  <c r="E1100" i="7"/>
  <c r="B1079" i="8"/>
  <c r="E1156" i="7"/>
  <c r="B1134" i="8"/>
  <c r="E1182" i="7"/>
  <c r="B1160" i="8"/>
  <c r="E1234" i="7"/>
  <c r="B1212" i="8"/>
  <c r="E1256" i="7"/>
  <c r="B1234" i="8"/>
  <c r="E1264" i="7"/>
  <c r="B1242" i="8"/>
  <c r="E1276" i="7"/>
  <c r="B1254" i="8"/>
  <c r="E1290" i="7"/>
  <c r="B1268" i="8"/>
  <c r="E1298" i="7"/>
  <c r="B1276" i="8"/>
  <c r="E1310" i="7"/>
  <c r="B1287" i="8"/>
  <c r="E1324" i="7"/>
  <c r="B1301" i="8"/>
  <c r="E1340" i="7"/>
  <c r="B1317" i="8"/>
  <c r="E1375" i="7"/>
  <c r="B1352" i="8"/>
  <c r="E1398" i="7"/>
  <c r="B1373" i="8"/>
  <c r="E1490" i="7"/>
  <c r="B1465" i="8"/>
  <c r="E1497" i="7"/>
  <c r="B1472" i="8"/>
  <c r="E1785" i="7"/>
  <c r="B1760" i="8"/>
  <c r="E1881" i="7"/>
  <c r="B1856" i="8"/>
  <c r="E1900" i="7"/>
  <c r="B1878" i="8"/>
  <c r="E1504" i="7"/>
  <c r="B1479" i="8"/>
  <c r="E1512" i="7"/>
  <c r="B1487" i="8"/>
  <c r="E1528" i="7"/>
  <c r="B1503" i="8"/>
  <c r="E1536" i="7"/>
  <c r="B1511" i="8"/>
  <c r="E1544" i="7"/>
  <c r="B1519" i="8"/>
  <c r="E1552" i="7"/>
  <c r="B1527" i="8"/>
  <c r="E1560" i="7"/>
  <c r="B1535" i="8"/>
  <c r="E1568" i="7"/>
  <c r="B1543" i="8"/>
  <c r="E1576" i="7"/>
  <c r="B1551" i="8"/>
  <c r="E1586" i="7"/>
  <c r="B1561" i="8"/>
  <c r="E1594" i="7"/>
  <c r="B1569" i="8"/>
  <c r="D1569" i="8" s="1"/>
  <c r="B1578" i="9" s="1"/>
  <c r="D1578" i="9" s="1"/>
  <c r="B1579" i="10" s="1"/>
  <c r="D1579" i="10" s="1"/>
  <c r="E1602" i="7"/>
  <c r="B1577" i="8"/>
  <c r="E1610" i="7"/>
  <c r="B1585" i="8"/>
  <c r="E1618" i="7"/>
  <c r="B1593" i="8"/>
  <c r="E1626" i="7"/>
  <c r="B1601" i="8"/>
  <c r="E1634" i="7"/>
  <c r="B1609" i="8"/>
  <c r="E1642" i="7"/>
  <c r="B1617" i="8"/>
  <c r="E1650" i="7"/>
  <c r="B1625" i="8"/>
  <c r="E1658" i="7"/>
  <c r="B1633" i="8"/>
  <c r="E1668" i="7"/>
  <c r="B1643" i="8"/>
  <c r="E1676" i="7"/>
  <c r="B1651" i="8"/>
  <c r="E1684" i="7"/>
  <c r="B1659" i="8"/>
  <c r="E1692" i="7"/>
  <c r="B1667" i="8"/>
  <c r="E1700" i="7"/>
  <c r="B1675" i="8"/>
  <c r="E1718" i="7"/>
  <c r="B1693" i="8"/>
  <c r="E1726" i="7"/>
  <c r="B1701" i="8"/>
  <c r="E1734" i="7"/>
  <c r="B1709" i="8"/>
  <c r="E1742" i="7"/>
  <c r="B1717" i="8"/>
  <c r="E1752" i="7"/>
  <c r="B1727" i="8"/>
  <c r="E637" i="7"/>
  <c r="B620" i="8"/>
  <c r="E299" i="7"/>
  <c r="B282" i="8"/>
  <c r="E840" i="7"/>
  <c r="B819" i="8"/>
  <c r="E520" i="7"/>
  <c r="B503" i="8"/>
  <c r="E1404" i="7"/>
  <c r="B1379" i="8"/>
  <c r="E235" i="7"/>
  <c r="B218" i="8"/>
  <c r="E315" i="7"/>
  <c r="B298" i="8"/>
  <c r="E369" i="7"/>
  <c r="B352" i="8"/>
  <c r="E391" i="7"/>
  <c r="B374" i="8"/>
  <c r="E415" i="7"/>
  <c r="B398" i="8"/>
  <c r="E481" i="7"/>
  <c r="B464" i="8"/>
  <c r="E564" i="7"/>
  <c r="B547" i="8"/>
  <c r="E617" i="7"/>
  <c r="B600" i="8"/>
  <c r="E796" i="7"/>
  <c r="B779" i="8"/>
  <c r="E903" i="7"/>
  <c r="B881" i="8"/>
  <c r="E946" i="7"/>
  <c r="B924" i="8"/>
  <c r="E980" i="7"/>
  <c r="B958" i="8"/>
  <c r="E1067" i="7"/>
  <c r="B1043" i="8"/>
  <c r="E1183" i="7"/>
  <c r="B1161" i="8"/>
  <c r="E1299" i="7"/>
  <c r="B1277" i="8"/>
  <c r="E1407" i="7"/>
  <c r="B1382" i="8"/>
  <c r="E1562" i="7"/>
  <c r="B1537" i="8"/>
  <c r="E141" i="7"/>
  <c r="B124" i="8"/>
  <c r="E240" i="7"/>
  <c r="B223" i="8"/>
  <c r="E288" i="7"/>
  <c r="B271" i="8"/>
  <c r="E353" i="7"/>
  <c r="B336" i="8"/>
  <c r="E363" i="7"/>
  <c r="B346" i="8"/>
  <c r="E371" i="7"/>
  <c r="B354" i="8"/>
  <c r="E385" i="7"/>
  <c r="B368" i="8"/>
  <c r="E393" i="7"/>
  <c r="B376" i="8"/>
  <c r="E409" i="7"/>
  <c r="B392" i="8"/>
  <c r="E419" i="7"/>
  <c r="B402" i="8"/>
  <c r="E471" i="7"/>
  <c r="B454" i="8"/>
  <c r="E485" i="7"/>
  <c r="B468" i="8"/>
  <c r="E549" i="7"/>
  <c r="B532" i="8"/>
  <c r="E569" i="7"/>
  <c r="B552" i="8"/>
  <c r="E604" i="7"/>
  <c r="B587" i="8"/>
  <c r="E620" i="7"/>
  <c r="B603" i="8"/>
  <c r="E737" i="7"/>
  <c r="B720" i="8"/>
  <c r="E813" i="7"/>
  <c r="B796" i="8"/>
  <c r="E878" i="7"/>
  <c r="B856" i="8"/>
  <c r="E913" i="7"/>
  <c r="B891" i="8"/>
  <c r="E932" i="7"/>
  <c r="B910" i="8"/>
  <c r="E950" i="7"/>
  <c r="B928" i="8"/>
  <c r="E968" i="7"/>
  <c r="B946" i="8"/>
  <c r="E984" i="7"/>
  <c r="B962" i="8"/>
  <c r="E1012" i="7"/>
  <c r="B988" i="8"/>
  <c r="E1085" i="7"/>
  <c r="B1064" i="8"/>
  <c r="E1114" i="7"/>
  <c r="B1088" i="8"/>
  <c r="E1174" i="7"/>
  <c r="B1152" i="8"/>
  <c r="E1208" i="7"/>
  <c r="B1186" i="8"/>
  <c r="E1237" i="7"/>
  <c r="B1215" i="8"/>
  <c r="E1259" i="7"/>
  <c r="B1237" i="8"/>
  <c r="E1267" i="7"/>
  <c r="B1245" i="8"/>
  <c r="E1279" i="7"/>
  <c r="B1257" i="8"/>
  <c r="E1293" i="7"/>
  <c r="B1271" i="8"/>
  <c r="E1301" i="7"/>
  <c r="B1279" i="8"/>
  <c r="E1313" i="7"/>
  <c r="B1290" i="8"/>
  <c r="E1327" i="7"/>
  <c r="B1304" i="8"/>
  <c r="E1343" i="7"/>
  <c r="B1320" i="8"/>
  <c r="E1390" i="7"/>
  <c r="B1366" i="8"/>
  <c r="E1422" i="7"/>
  <c r="B1397" i="8"/>
  <c r="E1493" i="7"/>
  <c r="B1468" i="8"/>
  <c r="E1775" i="7"/>
  <c r="B1750" i="8"/>
  <c r="E1795" i="7"/>
  <c r="B1770" i="8"/>
  <c r="E1886" i="7"/>
  <c r="B1862" i="8"/>
  <c r="E1905" i="7"/>
  <c r="B1883" i="8"/>
  <c r="E1507" i="7"/>
  <c r="B1482" i="8"/>
  <c r="E1515" i="7"/>
  <c r="B1490" i="8"/>
  <c r="E1523" i="7"/>
  <c r="B1498" i="8"/>
  <c r="E1531" i="7"/>
  <c r="B1506" i="8"/>
  <c r="E1539" i="7"/>
  <c r="B1514" i="8"/>
  <c r="E1547" i="7"/>
  <c r="B1522" i="8"/>
  <c r="E1555" i="7"/>
  <c r="B1530" i="8"/>
  <c r="E1563" i="7"/>
  <c r="B1538" i="8"/>
  <c r="E1571" i="7"/>
  <c r="B1546" i="8"/>
  <c r="E1579" i="7"/>
  <c r="B1554" i="8"/>
  <c r="E1589" i="7"/>
  <c r="B1564" i="8"/>
  <c r="E1597" i="7"/>
  <c r="B1572" i="8"/>
  <c r="D1572" i="8" s="1"/>
  <c r="B1581" i="9" s="1"/>
  <c r="D1581" i="9" s="1"/>
  <c r="B1582" i="10" s="1"/>
  <c r="D1582" i="10" s="1"/>
  <c r="E1605" i="7"/>
  <c r="B1580" i="8"/>
  <c r="E1613" i="7"/>
  <c r="B1588" i="8"/>
  <c r="E1621" i="7"/>
  <c r="B1596" i="8"/>
  <c r="E1629" i="7"/>
  <c r="B1604" i="8"/>
  <c r="E1637" i="7"/>
  <c r="B1612" i="8"/>
  <c r="E1645" i="7"/>
  <c r="B1620" i="8"/>
  <c r="E1653" i="7"/>
  <c r="B1628" i="8"/>
  <c r="E1663" i="7"/>
  <c r="B1638" i="8"/>
  <c r="E1671" i="7"/>
  <c r="B1646" i="8"/>
  <c r="E1679" i="7"/>
  <c r="B1654" i="8"/>
  <c r="E1687" i="7"/>
  <c r="B1662" i="8"/>
  <c r="E1695" i="7"/>
  <c r="B1670" i="8"/>
  <c r="E1705" i="7"/>
  <c r="B1680" i="8"/>
  <c r="E1713" i="7"/>
  <c r="B1688" i="8"/>
  <c r="E1721" i="7"/>
  <c r="B1696" i="8"/>
  <c r="E1729" i="7"/>
  <c r="B1704" i="8"/>
  <c r="E1737" i="7"/>
  <c r="B1712" i="8"/>
  <c r="E1747" i="7"/>
  <c r="B1722" i="8"/>
  <c r="E1755" i="7"/>
  <c r="B1730" i="8"/>
  <c r="E1765" i="7"/>
  <c r="B1740" i="8"/>
  <c r="E644" i="7"/>
  <c r="B627" i="8"/>
  <c r="E525" i="7"/>
  <c r="B508" i="8"/>
  <c r="E526" i="7"/>
  <c r="B509" i="8"/>
  <c r="E1040" i="7"/>
  <c r="B1016" i="8"/>
  <c r="E1910" i="7"/>
  <c r="B1888" i="8"/>
  <c r="E97" i="7"/>
  <c r="E80" i="8"/>
  <c r="E255" i="7"/>
  <c r="B238" i="8"/>
  <c r="E359" i="7"/>
  <c r="B342" i="8"/>
  <c r="E379" i="7"/>
  <c r="B362" i="8"/>
  <c r="E407" i="7"/>
  <c r="B390" i="8"/>
  <c r="E425" i="7"/>
  <c r="B408" i="8"/>
  <c r="E515" i="7"/>
  <c r="B498" i="8"/>
  <c r="E602" i="7"/>
  <c r="B585" i="8"/>
  <c r="E735" i="7"/>
  <c r="B718" i="8"/>
  <c r="E870" i="7"/>
  <c r="B848" i="8"/>
  <c r="E926" i="7"/>
  <c r="B904" i="8"/>
  <c r="E964" i="7"/>
  <c r="B942" i="8"/>
  <c r="E1008" i="7"/>
  <c r="B984" i="8"/>
  <c r="E1101" i="7"/>
  <c r="B1080" i="8"/>
  <c r="E1157" i="7"/>
  <c r="B1135" i="8"/>
  <c r="E1235" i="7"/>
  <c r="B1213" i="8"/>
  <c r="E1257" i="7"/>
  <c r="B1235" i="8"/>
  <c r="E1265" i="7"/>
  <c r="B1243" i="8"/>
  <c r="E1277" i="7"/>
  <c r="B1255" i="8"/>
  <c r="E1291" i="7"/>
  <c r="B1269" i="8"/>
  <c r="E1311" i="7"/>
  <c r="B1288" i="8"/>
  <c r="E1325" i="7"/>
  <c r="B1302" i="8"/>
  <c r="E1341" i="7"/>
  <c r="B1318" i="8"/>
  <c r="E1383" i="7"/>
  <c r="B1360" i="8"/>
  <c r="E1399" i="7"/>
  <c r="B1374" i="8"/>
  <c r="E1491" i="7"/>
  <c r="B1466" i="8"/>
  <c r="E1498" i="7"/>
  <c r="B1473" i="8"/>
  <c r="E1786" i="7"/>
  <c r="B1761" i="8"/>
  <c r="E1882" i="7"/>
  <c r="B1857" i="8"/>
  <c r="E1901" i="7"/>
  <c r="B1879" i="8"/>
  <c r="E1505" i="7"/>
  <c r="B1480" i="8"/>
  <c r="E1513" i="7"/>
  <c r="B1488" i="8"/>
  <c r="E1521" i="7"/>
  <c r="B1496" i="8"/>
  <c r="E1529" i="7"/>
  <c r="B1504" i="8"/>
  <c r="E1537" i="7"/>
  <c r="B1512" i="8"/>
  <c r="E1545" i="7"/>
  <c r="B1520" i="8"/>
  <c r="E1553" i="7"/>
  <c r="B1528" i="8"/>
  <c r="E1561" i="7"/>
  <c r="B1536" i="8"/>
  <c r="E1569" i="7"/>
  <c r="B1544" i="8"/>
  <c r="E1577" i="7"/>
  <c r="B1552" i="8"/>
  <c r="E1587" i="7"/>
  <c r="B1562" i="8"/>
  <c r="E1595" i="7"/>
  <c r="B1570" i="8"/>
  <c r="D1570" i="8" s="1"/>
  <c r="B1579" i="9" s="1"/>
  <c r="D1579" i="9" s="1"/>
  <c r="B1580" i="10" s="1"/>
  <c r="D1580" i="10" s="1"/>
  <c r="E1603" i="7"/>
  <c r="B1578" i="8"/>
  <c r="E1611" i="7"/>
  <c r="B1586" i="8"/>
  <c r="E1619" i="7"/>
  <c r="B1594" i="8"/>
  <c r="E1627" i="7"/>
  <c r="B1602" i="8"/>
  <c r="E1635" i="7"/>
  <c r="B1610" i="8"/>
  <c r="E1643" i="7"/>
  <c r="B1618" i="8"/>
  <c r="E1651" i="7"/>
  <c r="B1626" i="8"/>
  <c r="E1661" i="7"/>
  <c r="B1636" i="8"/>
  <c r="E1669" i="7"/>
  <c r="B1644" i="8"/>
  <c r="E1677" i="7"/>
  <c r="B1652" i="8"/>
  <c r="E1685" i="7"/>
  <c r="B1660" i="8"/>
  <c r="E1693" i="7"/>
  <c r="B1668" i="8"/>
  <c r="E1701" i="7"/>
  <c r="B1676" i="8"/>
  <c r="E1711" i="7"/>
  <c r="B1686" i="8"/>
  <c r="E1719" i="7"/>
  <c r="B1694" i="8"/>
  <c r="E1727" i="7"/>
  <c r="B1702" i="8"/>
  <c r="E1735" i="7"/>
  <c r="B1710" i="8"/>
  <c r="E1743" i="7"/>
  <c r="B1718" i="8"/>
  <c r="E1753" i="7"/>
  <c r="B1728" i="8"/>
  <c r="E1763" i="7"/>
  <c r="B1738" i="8"/>
  <c r="E641" i="7"/>
  <c r="B624" i="8"/>
  <c r="E519" i="7"/>
  <c r="B502" i="8"/>
  <c r="E139" i="7"/>
  <c r="B122" i="8"/>
  <c r="E237" i="7"/>
  <c r="B220" i="8"/>
  <c r="E257" i="7"/>
  <c r="B240" i="8"/>
  <c r="E352" i="7"/>
  <c r="B335" i="8"/>
  <c r="E360" i="7"/>
  <c r="B343" i="8"/>
  <c r="E370" i="7"/>
  <c r="B353" i="8"/>
  <c r="E380" i="7"/>
  <c r="B363" i="8"/>
  <c r="E392" i="7"/>
  <c r="B375" i="8"/>
  <c r="E408" i="7"/>
  <c r="B391" i="8"/>
  <c r="E418" i="7"/>
  <c r="B401" i="8"/>
  <c r="E426" i="7"/>
  <c r="B409" i="8"/>
  <c r="E484" i="7"/>
  <c r="B467" i="8"/>
  <c r="E516" i="7"/>
  <c r="B499" i="8"/>
  <c r="E566" i="7"/>
  <c r="B549" i="8"/>
  <c r="E603" i="7"/>
  <c r="B586" i="8"/>
  <c r="E618" i="7"/>
  <c r="B601" i="8"/>
  <c r="E736" i="7"/>
  <c r="B719" i="8"/>
  <c r="E797" i="7"/>
  <c r="B780" i="8"/>
  <c r="E872" i="7"/>
  <c r="B850" i="8"/>
  <c r="E912" i="7"/>
  <c r="B890" i="8"/>
  <c r="E930" i="7"/>
  <c r="B908" i="8"/>
  <c r="E948" i="7"/>
  <c r="B926" i="8"/>
  <c r="E966" i="7"/>
  <c r="B944" i="8"/>
  <c r="E982" i="7"/>
  <c r="B960" i="8"/>
  <c r="E1010" i="7"/>
  <c r="B986" i="8"/>
  <c r="E1083" i="7"/>
  <c r="B1062" i="8"/>
  <c r="E1103" i="7"/>
  <c r="B1082" i="8"/>
  <c r="E1158" i="7"/>
  <c r="B1136" i="8"/>
  <c r="E1199" i="7"/>
  <c r="B1177" i="8"/>
  <c r="E1236" i="7"/>
  <c r="B1214" i="8"/>
  <c r="E1258" i="7"/>
  <c r="B1236" i="8"/>
  <c r="E1266" i="7"/>
  <c r="B1244" i="8"/>
  <c r="E1278" i="7"/>
  <c r="B1256" i="8"/>
  <c r="E1292" i="7"/>
  <c r="B1270" i="8"/>
  <c r="E1300" i="7"/>
  <c r="B1278" i="8"/>
  <c r="E1312" i="7"/>
  <c r="B1289" i="8"/>
  <c r="E1326" i="7"/>
  <c r="B1303" i="8"/>
  <c r="E1342" i="7"/>
  <c r="B1319" i="8"/>
  <c r="E1389" i="7"/>
  <c r="B1365" i="8"/>
  <c r="E1421" i="7"/>
  <c r="B1396" i="8"/>
  <c r="E1492" i="7"/>
  <c r="B1467" i="8"/>
  <c r="E1499" i="7"/>
  <c r="B1474" i="8"/>
  <c r="E1474" i="8" s="1"/>
  <c r="E1794" i="7"/>
  <c r="B1769" i="8"/>
  <c r="E1885" i="7"/>
  <c r="B1861" i="8"/>
  <c r="E1904" i="7"/>
  <c r="B1882" i="8"/>
  <c r="E1506" i="7"/>
  <c r="B1481" i="8"/>
  <c r="E1514" i="7"/>
  <c r="B1489" i="8"/>
  <c r="E1522" i="7"/>
  <c r="B1497" i="8"/>
  <c r="E1530" i="7"/>
  <c r="B1505" i="8"/>
  <c r="E1538" i="7"/>
  <c r="B1513" i="8"/>
  <c r="E1546" i="7"/>
  <c r="B1521" i="8"/>
  <c r="E1554" i="7"/>
  <c r="B1529" i="8"/>
  <c r="E1570" i="7"/>
  <c r="B1545" i="8"/>
  <c r="E1578" i="7"/>
  <c r="B1553" i="8"/>
  <c r="E1588" i="7"/>
  <c r="B1563" i="8"/>
  <c r="E1596" i="7"/>
  <c r="B1571" i="8"/>
  <c r="D1571" i="8" s="1"/>
  <c r="B1580" i="9" s="1"/>
  <c r="D1580" i="9" s="1"/>
  <c r="B1581" i="10" s="1"/>
  <c r="D1581" i="10" s="1"/>
  <c r="E1604" i="7"/>
  <c r="B1579" i="8"/>
  <c r="E1612" i="7"/>
  <c r="B1587" i="8"/>
  <c r="E1620" i="7"/>
  <c r="B1595" i="8"/>
  <c r="E1628" i="7"/>
  <c r="B1603" i="8"/>
  <c r="E1636" i="7"/>
  <c r="B1611" i="8"/>
  <c r="E1644" i="7"/>
  <c r="B1619" i="8"/>
  <c r="E1652" i="7"/>
  <c r="B1627" i="8"/>
  <c r="E1662" i="7"/>
  <c r="B1637" i="8"/>
  <c r="E1670" i="7"/>
  <c r="B1645" i="8"/>
  <c r="E1678" i="7"/>
  <c r="B1653" i="8"/>
  <c r="E1686" i="7"/>
  <c r="B1661" i="8"/>
  <c r="E1694" i="7"/>
  <c r="B1669" i="8"/>
  <c r="E1704" i="7"/>
  <c r="B1679" i="8"/>
  <c r="E1712" i="7"/>
  <c r="B1687" i="8"/>
  <c r="E1720" i="7"/>
  <c r="B1695" i="8"/>
  <c r="E1728" i="7"/>
  <c r="B1703" i="8"/>
  <c r="E1736" i="7"/>
  <c r="B1711" i="8"/>
  <c r="E1744" i="7"/>
  <c r="B1719" i="8"/>
  <c r="E1754" i="7"/>
  <c r="B1729" i="8"/>
  <c r="E1764" i="7"/>
  <c r="B1739" i="8"/>
  <c r="E638" i="7"/>
  <c r="B621" i="8"/>
  <c r="E524" i="7"/>
  <c r="B507" i="8"/>
  <c r="E1159" i="7"/>
  <c r="B1137" i="8"/>
  <c r="E773" i="7"/>
  <c r="B756" i="8"/>
  <c r="E1909" i="7"/>
  <c r="B1887" i="8"/>
  <c r="E143" i="7"/>
  <c r="B126" i="8"/>
  <c r="E242" i="7"/>
  <c r="B225" i="8"/>
  <c r="E305" i="7"/>
  <c r="B288" i="8"/>
  <c r="E354" i="7"/>
  <c r="B337" i="8"/>
  <c r="E364" i="7"/>
  <c r="B347" i="8"/>
  <c r="E374" i="7"/>
  <c r="B357" i="8"/>
  <c r="E386" i="7"/>
  <c r="B369" i="8"/>
  <c r="E396" i="7"/>
  <c r="B379" i="8"/>
  <c r="E410" i="7"/>
  <c r="B393" i="8"/>
  <c r="E420" i="7"/>
  <c r="B403" i="8"/>
  <c r="E472" i="7"/>
  <c r="B455" i="8"/>
  <c r="E487" i="7"/>
  <c r="B470" i="8"/>
  <c r="E551" i="7"/>
  <c r="B534" i="8"/>
  <c r="E571" i="7"/>
  <c r="B554" i="8"/>
  <c r="E605" i="7"/>
  <c r="B588" i="8"/>
  <c r="E621" i="7"/>
  <c r="B604" i="8"/>
  <c r="E785" i="7"/>
  <c r="B768" i="8"/>
  <c r="E815" i="7"/>
  <c r="B798" i="8"/>
  <c r="E886" i="7"/>
  <c r="B864" i="8"/>
  <c r="E914" i="7"/>
  <c r="B892" i="8"/>
  <c r="E934" i="7"/>
  <c r="B912" i="8"/>
  <c r="E952" i="7"/>
  <c r="B930" i="8"/>
  <c r="E970" i="7"/>
  <c r="B948" i="8"/>
  <c r="E986" i="7"/>
  <c r="B964" i="8"/>
  <c r="E1014" i="7"/>
  <c r="B990" i="8"/>
  <c r="E1087" i="7"/>
  <c r="B1066" i="8"/>
  <c r="E1117" i="7"/>
  <c r="B1095" i="8"/>
  <c r="E1175" i="7"/>
  <c r="B1153" i="8"/>
  <c r="E1217" i="7"/>
  <c r="B1195" i="8"/>
  <c r="E1244" i="7"/>
  <c r="B1222" i="8"/>
  <c r="E1260" i="7"/>
  <c r="B1238" i="8"/>
  <c r="E1272" i="7"/>
  <c r="B1250" i="8"/>
  <c r="E1280" i="7"/>
  <c r="B1258" i="8"/>
  <c r="E1294" i="7"/>
  <c r="B1272" i="8"/>
  <c r="E1306" i="7"/>
  <c r="B1283" i="8"/>
  <c r="E1314" i="7"/>
  <c r="B1291" i="8"/>
  <c r="E1331" i="7"/>
  <c r="B1308" i="8"/>
  <c r="E1347" i="7"/>
  <c r="B1324" i="8"/>
  <c r="E1391" i="7"/>
  <c r="B1367" i="8"/>
  <c r="E1423" i="7"/>
  <c r="B1398" i="8"/>
  <c r="E1769" i="7"/>
  <c r="B1744" i="8"/>
  <c r="D1744" i="8" s="1"/>
  <c r="E1776" i="7"/>
  <c r="B1751" i="8"/>
  <c r="E1793" i="7"/>
  <c r="B1768" i="8"/>
  <c r="E1889" i="7"/>
  <c r="B1867" i="8"/>
  <c r="E1923" i="7"/>
  <c r="B1901" i="8"/>
  <c r="E1508" i="7"/>
  <c r="B1483" i="8"/>
  <c r="E1516" i="7"/>
  <c r="B1491" i="8"/>
  <c r="E1524" i="7"/>
  <c r="B1499" i="8"/>
  <c r="E1532" i="7"/>
  <c r="B1507" i="8"/>
  <c r="E1540" i="7"/>
  <c r="B1515" i="8"/>
  <c r="E1548" i="7"/>
  <c r="B1523" i="8"/>
  <c r="E1556" i="7"/>
  <c r="B1531" i="8"/>
  <c r="E1564" i="7"/>
  <c r="B1539" i="8"/>
  <c r="E1572" i="7"/>
  <c r="B1547" i="8"/>
  <c r="E1582" i="7"/>
  <c r="B1557" i="8"/>
  <c r="E1590" i="7"/>
  <c r="B1565" i="8"/>
  <c r="E1598" i="7"/>
  <c r="B1573" i="8"/>
  <c r="D1573" i="8" s="1"/>
  <c r="B1582" i="9" s="1"/>
  <c r="D1582" i="9" s="1"/>
  <c r="B1583" i="10" s="1"/>
  <c r="D1583" i="10" s="1"/>
  <c r="E1606" i="7"/>
  <c r="B1581" i="8"/>
  <c r="E1614" i="7"/>
  <c r="B1589" i="8"/>
  <c r="E1622" i="7"/>
  <c r="B1597" i="8"/>
  <c r="E1630" i="7"/>
  <c r="B1605" i="8"/>
  <c r="E1638" i="7"/>
  <c r="B1613" i="8"/>
  <c r="E1646" i="7"/>
  <c r="B1621" i="8"/>
  <c r="E1654" i="7"/>
  <c r="B1629" i="8"/>
  <c r="E1664" i="7"/>
  <c r="B1639" i="8"/>
  <c r="E1672" i="7"/>
  <c r="B1647" i="8"/>
  <c r="E1680" i="7"/>
  <c r="B1655" i="8"/>
  <c r="E1688" i="7"/>
  <c r="B1663" i="8"/>
  <c r="E1696" i="7"/>
  <c r="B1671" i="8"/>
  <c r="E1706" i="7"/>
  <c r="B1681" i="8"/>
  <c r="E1714" i="7"/>
  <c r="B1689" i="8"/>
  <c r="E1722" i="7"/>
  <c r="B1697" i="8"/>
  <c r="E1730" i="7"/>
  <c r="B1705" i="8"/>
  <c r="E1738" i="7"/>
  <c r="B1713" i="8"/>
  <c r="E1748" i="7"/>
  <c r="B1723" i="8"/>
  <c r="E1758" i="7"/>
  <c r="B1733" i="8"/>
  <c r="E1766" i="7"/>
  <c r="B1741" i="8"/>
  <c r="E645" i="7"/>
  <c r="B628" i="8"/>
  <c r="E527" i="7"/>
  <c r="B510" i="8"/>
  <c r="E452" i="7"/>
  <c r="B435" i="8"/>
  <c r="E1060" i="7"/>
  <c r="B1036" i="8"/>
  <c r="E225" i="7"/>
  <c r="B208" i="8"/>
  <c r="E245" i="7"/>
  <c r="B228" i="8"/>
  <c r="E306" i="7"/>
  <c r="B289" i="8"/>
  <c r="E355" i="7"/>
  <c r="B338" i="8"/>
  <c r="E365" i="7"/>
  <c r="B348" i="8"/>
  <c r="E375" i="7"/>
  <c r="B358" i="8"/>
  <c r="E387" i="7"/>
  <c r="B370" i="8"/>
  <c r="E397" i="7"/>
  <c r="B380" i="8"/>
  <c r="E411" i="7"/>
  <c r="B394" i="8"/>
  <c r="E421" i="7"/>
  <c r="B404" i="8"/>
  <c r="E475" i="7"/>
  <c r="B458" i="8"/>
  <c r="E492" i="7"/>
  <c r="B475" i="8"/>
  <c r="E554" i="7"/>
  <c r="B537" i="8"/>
  <c r="E595" i="7"/>
  <c r="B578" i="8"/>
  <c r="E611" i="7"/>
  <c r="B594" i="8"/>
  <c r="E627" i="7"/>
  <c r="B610" i="8"/>
  <c r="E786" i="7"/>
  <c r="B769" i="8"/>
  <c r="E817" i="7"/>
  <c r="B800" i="8"/>
  <c r="E889" i="7"/>
  <c r="B867" i="8"/>
  <c r="E916" i="7"/>
  <c r="B894" i="8"/>
  <c r="E936" i="7"/>
  <c r="B914" i="8"/>
  <c r="E954" i="7"/>
  <c r="B932" i="8"/>
  <c r="E972" i="7"/>
  <c r="B950" i="8"/>
  <c r="E997" i="7"/>
  <c r="B974" i="8"/>
  <c r="E1016" i="7"/>
  <c r="B992" i="8"/>
  <c r="E1096" i="7"/>
  <c r="B1075" i="8"/>
  <c r="E1153" i="7"/>
  <c r="B1131" i="8"/>
  <c r="E1176" i="7"/>
  <c r="B1154" i="8"/>
  <c r="E1226" i="7"/>
  <c r="B1204" i="8"/>
  <c r="E1245" i="7"/>
  <c r="B1223" i="8"/>
  <c r="E1261" i="7"/>
  <c r="B1239" i="8"/>
  <c r="E1273" i="7"/>
  <c r="B1251" i="8"/>
  <c r="E1281" i="7"/>
  <c r="B1259" i="8"/>
  <c r="E1295" i="7"/>
  <c r="B1273" i="8"/>
  <c r="E1307" i="7"/>
  <c r="B1284" i="8"/>
  <c r="E1315" i="7"/>
  <c r="B1292" i="8"/>
  <c r="E1332" i="7"/>
  <c r="B1309" i="8"/>
  <c r="E1348" i="7"/>
  <c r="B1325" i="8"/>
  <c r="E1392" i="7"/>
  <c r="B1368" i="8"/>
  <c r="E1431" i="7"/>
  <c r="B1406" i="8"/>
  <c r="E1770" i="7"/>
  <c r="B1745" i="8"/>
  <c r="D1745" i="8" s="1"/>
  <c r="E1777" i="7"/>
  <c r="B1752" i="8"/>
  <c r="D1752" i="8" s="1"/>
  <c r="B1761" i="9" s="1"/>
  <c r="D1761" i="9" s="1"/>
  <c r="B1762" i="10" s="1"/>
  <c r="D1762" i="10" s="1"/>
  <c r="E1798" i="7"/>
  <c r="B1773" i="8"/>
  <c r="E1890" i="7"/>
  <c r="B1868" i="8"/>
  <c r="E1934" i="7"/>
  <c r="B1912" i="8"/>
  <c r="E1509" i="7"/>
  <c r="B1484" i="8"/>
  <c r="E1517" i="7"/>
  <c r="B1492" i="8"/>
  <c r="E1525" i="7"/>
  <c r="B1500" i="8"/>
  <c r="E1533" i="7"/>
  <c r="B1508" i="8"/>
  <c r="E1541" i="7"/>
  <c r="B1516" i="8"/>
  <c r="E1549" i="7"/>
  <c r="B1524" i="8"/>
  <c r="E1557" i="7"/>
  <c r="B1532" i="8"/>
  <c r="E1565" i="7"/>
  <c r="B1540" i="8"/>
  <c r="E1573" i="7"/>
  <c r="B1548" i="8"/>
  <c r="E1583" i="7"/>
  <c r="B1558" i="8"/>
  <c r="E1591" i="7"/>
  <c r="B1566" i="8"/>
  <c r="E1607" i="7"/>
  <c r="B1582" i="8"/>
  <c r="E1615" i="7"/>
  <c r="B1590" i="8"/>
  <c r="E1623" i="7"/>
  <c r="B1598" i="8"/>
  <c r="E1631" i="7"/>
  <c r="B1606" i="8"/>
  <c r="E1639" i="7"/>
  <c r="B1614" i="8"/>
  <c r="E1647" i="7"/>
  <c r="B1622" i="8"/>
  <c r="E1655" i="7"/>
  <c r="B1630" i="8"/>
  <c r="E1665" i="7"/>
  <c r="B1640" i="8"/>
  <c r="E1673" i="7"/>
  <c r="B1648" i="8"/>
  <c r="E1681" i="7"/>
  <c r="B1656" i="8"/>
  <c r="E1689" i="7"/>
  <c r="B1664" i="8"/>
  <c r="E1697" i="7"/>
  <c r="B1672" i="8"/>
  <c r="E1707" i="7"/>
  <c r="B1682" i="8"/>
  <c r="E1715" i="7"/>
  <c r="B1690" i="8"/>
  <c r="E1723" i="7"/>
  <c r="B1698" i="8"/>
  <c r="E1731" i="7"/>
  <c r="B1706" i="8"/>
  <c r="E1739" i="7"/>
  <c r="B1714" i="8"/>
  <c r="E1749" i="7"/>
  <c r="B1724" i="8"/>
  <c r="E1759" i="7"/>
  <c r="B1734" i="8"/>
  <c r="E1081" i="7"/>
  <c r="E801" i="7"/>
  <c r="B784" i="8"/>
  <c r="E830" i="7"/>
  <c r="B811" i="8"/>
  <c r="E453" i="7"/>
  <c r="B436" i="8"/>
  <c r="E1416" i="7"/>
  <c r="B1391" i="8"/>
  <c r="C462" i="1"/>
  <c r="C1510" i="1"/>
  <c r="C1987" i="1"/>
  <c r="C2068" i="1"/>
  <c r="C2293" i="1"/>
  <c r="C2392" i="1"/>
  <c r="C2456" i="1"/>
  <c r="C2524" i="1"/>
  <c r="C2538" i="1"/>
  <c r="C2599" i="1"/>
  <c r="C2421" i="1"/>
  <c r="C1481" i="1"/>
  <c r="C2325" i="1"/>
  <c r="C2147" i="1"/>
  <c r="C33" i="1"/>
  <c r="C1735" i="1"/>
  <c r="C2178" i="1"/>
  <c r="C2422" i="1"/>
  <c r="C2458" i="1"/>
  <c r="C2618" i="1"/>
  <c r="C1785" i="1"/>
  <c r="C2368" i="1"/>
  <c r="C1959" i="1"/>
  <c r="C1764" i="1"/>
  <c r="C2520" i="1"/>
  <c r="C2396" i="1"/>
  <c r="C2109" i="1"/>
  <c r="C531" i="1"/>
  <c r="C2375" i="1"/>
  <c r="C2359" i="1"/>
  <c r="C2343" i="1"/>
  <c r="C2292" i="1"/>
  <c r="C2270" i="1"/>
  <c r="C2249" i="1"/>
  <c r="C2196" i="1"/>
  <c r="C2152" i="1"/>
  <c r="C2091" i="1"/>
  <c r="C2057" i="1"/>
  <c r="C2003" i="1"/>
  <c r="C1925" i="1"/>
  <c r="C1878" i="1"/>
  <c r="C1832" i="1"/>
  <c r="C1696" i="1"/>
  <c r="C1626" i="1"/>
  <c r="C1448" i="1"/>
  <c r="C1269" i="1"/>
  <c r="C1136" i="1"/>
  <c r="C530" i="1"/>
  <c r="C2579" i="1"/>
  <c r="C2539" i="1"/>
  <c r="C2523" i="1"/>
  <c r="C2507" i="1"/>
  <c r="C2467" i="1"/>
  <c r="C2451" i="1"/>
  <c r="C2435" i="1"/>
  <c r="C2403" i="1"/>
  <c r="C2379" i="1"/>
  <c r="C2347" i="1"/>
  <c r="C2329" i="1"/>
  <c r="C2297" i="1"/>
  <c r="C2254" i="1"/>
  <c r="C2229" i="1"/>
  <c r="C2204" i="1"/>
  <c r="C2131" i="1"/>
  <c r="C2099" i="1"/>
  <c r="C2031" i="1"/>
  <c r="C1976" i="1"/>
  <c r="C1934" i="1"/>
  <c r="C1848" i="1"/>
  <c r="C1796" i="1"/>
  <c r="C1643" i="1"/>
  <c r="C1566" i="1"/>
  <c r="C1467" i="1"/>
  <c r="C1163" i="1"/>
  <c r="C960" i="1"/>
  <c r="C636" i="1"/>
  <c r="C2378" i="1"/>
  <c r="C2354" i="1"/>
  <c r="C2317" i="1"/>
  <c r="C2296" i="1"/>
  <c r="C2264" i="1"/>
  <c r="C2214" i="1"/>
  <c r="C2187" i="1"/>
  <c r="C2158" i="1"/>
  <c r="C2080" i="1"/>
  <c r="C2047" i="1"/>
  <c r="C1971" i="1"/>
  <c r="C1911" i="1"/>
  <c r="C1865" i="1"/>
  <c r="C1767" i="1"/>
  <c r="C1708" i="1"/>
  <c r="C1513" i="1"/>
  <c r="C1414" i="1"/>
  <c r="C1291" i="1"/>
  <c r="C802" i="1"/>
  <c r="C359" i="1"/>
  <c r="C2331" i="1"/>
  <c r="C2299" i="1"/>
  <c r="C2275" i="1"/>
  <c r="C2243" i="1"/>
  <c r="C2227" i="1"/>
  <c r="C2203" i="1"/>
  <c r="C2166" i="1"/>
  <c r="C2148" i="1"/>
  <c r="C2130" i="1"/>
  <c r="C2079" i="1"/>
  <c r="C2059" i="1"/>
  <c r="C2014" i="1"/>
  <c r="C1978" i="1"/>
  <c r="C1955" i="1"/>
  <c r="C1901" i="1"/>
  <c r="C1874" i="1"/>
  <c r="C1797" i="1"/>
  <c r="C1765" i="1"/>
  <c r="C1728" i="1"/>
  <c r="C1623" i="1"/>
  <c r="C1571" i="1"/>
  <c r="C1514" i="1"/>
  <c r="C1387" i="1"/>
  <c r="C1277" i="1"/>
  <c r="C1095" i="1"/>
  <c r="C955" i="1"/>
  <c r="C634" i="1"/>
  <c r="C2248" i="1"/>
  <c r="C2232" i="1"/>
  <c r="C2216" i="1"/>
  <c r="C2172" i="1"/>
  <c r="C2154" i="1"/>
  <c r="C2117" i="1"/>
  <c r="C2086" i="1"/>
  <c r="C2065" i="1"/>
  <c r="C2022" i="1"/>
  <c r="C1999" i="1"/>
  <c r="C1937" i="1"/>
  <c r="C1909" i="1"/>
  <c r="C1882" i="1"/>
  <c r="C1807" i="1"/>
  <c r="C1776" i="1"/>
  <c r="C1739" i="1"/>
  <c r="C1662" i="1"/>
  <c r="C1586" i="1"/>
  <c r="C1473" i="1"/>
  <c r="C1407" i="1"/>
  <c r="C1300" i="1"/>
  <c r="C1135" i="1"/>
  <c r="C1003" i="1"/>
  <c r="C830" i="1"/>
  <c r="C110" i="1"/>
  <c r="C2327" i="1"/>
  <c r="C2295" i="1"/>
  <c r="C2271" i="1"/>
  <c r="C2255" i="1"/>
  <c r="C2223" i="1"/>
  <c r="C2207" i="1"/>
  <c r="C2162" i="1"/>
  <c r="C2144" i="1"/>
  <c r="C2125" i="1"/>
  <c r="C2075" i="1"/>
  <c r="C2053" i="1"/>
  <c r="C2032" i="1"/>
  <c r="C1984" i="1"/>
  <c r="C1948" i="1"/>
  <c r="C1893" i="1"/>
  <c r="C1866" i="1"/>
  <c r="C1821" i="1"/>
  <c r="C1755" i="1"/>
  <c r="C1721" i="1"/>
  <c r="C1683" i="1"/>
  <c r="C1557" i="1"/>
  <c r="C1500" i="1"/>
  <c r="C1367" i="1"/>
  <c r="C1256" i="1"/>
  <c r="C1170" i="1"/>
  <c r="C901" i="1"/>
  <c r="C717" i="1"/>
  <c r="C1671" i="1"/>
  <c r="C1637" i="1"/>
  <c r="C1599" i="1"/>
  <c r="C1498" i="1"/>
  <c r="C1449" i="1"/>
  <c r="C1396" i="1"/>
  <c r="C1290" i="1"/>
  <c r="C1193" i="1"/>
  <c r="C1045" i="1"/>
  <c r="C937" i="1"/>
  <c r="C779" i="1"/>
  <c r="C416" i="1"/>
  <c r="C222" i="1"/>
  <c r="C1074" i="1"/>
  <c r="C817" i="1"/>
  <c r="C670" i="1"/>
  <c r="C283" i="1"/>
  <c r="C2199" i="1"/>
  <c r="C2183" i="1"/>
  <c r="C2151" i="1"/>
  <c r="C2135" i="1"/>
  <c r="C2092" i="1"/>
  <c r="C2073" i="1"/>
  <c r="C2055" i="1"/>
  <c r="C2006" i="1"/>
  <c r="C1985" i="1"/>
  <c r="C1964" i="1"/>
  <c r="C1918" i="1"/>
  <c r="C1883" i="1"/>
  <c r="C1831" i="1"/>
  <c r="C1804" i="1"/>
  <c r="C1763" i="1"/>
  <c r="C1698" i="1"/>
  <c r="C1664" i="1"/>
  <c r="C1627" i="1"/>
  <c r="C1530" i="1"/>
  <c r="C1483" i="1"/>
  <c r="C1383" i="1"/>
  <c r="C1304" i="1"/>
  <c r="C1245" i="1"/>
  <c r="C1107" i="1"/>
  <c r="C1018" i="1"/>
  <c r="C748" i="1"/>
  <c r="C557" i="1"/>
  <c r="C374" i="1"/>
  <c r="C2106" i="1"/>
  <c r="C2090" i="1"/>
  <c r="C2074" i="1"/>
  <c r="C2042" i="1"/>
  <c r="C2016" i="1"/>
  <c r="C1979" i="1"/>
  <c r="C1961" i="1"/>
  <c r="C1932" i="1"/>
  <c r="C1890" i="1"/>
  <c r="C1869" i="1"/>
  <c r="C1845" i="1"/>
  <c r="C1786" i="1"/>
  <c r="C1759" i="1"/>
  <c r="C1705" i="1"/>
  <c r="C1660" i="1"/>
  <c r="C1629" i="1"/>
  <c r="C1561" i="1"/>
  <c r="C1525" i="1"/>
  <c r="C1424" i="1"/>
  <c r="C1376" i="1"/>
  <c r="C1331" i="1"/>
  <c r="C1195" i="1"/>
  <c r="C1138" i="1"/>
  <c r="C1067" i="1"/>
  <c r="C890" i="1"/>
  <c r="C745" i="1"/>
  <c r="C414" i="1"/>
  <c r="C242" i="1"/>
  <c r="C2029" i="1"/>
  <c r="C1997" i="1"/>
  <c r="C1981" i="1"/>
  <c r="C1965" i="1"/>
  <c r="C1922" i="1"/>
  <c r="C1903" i="1"/>
  <c r="C1867" i="1"/>
  <c r="C1836" i="1"/>
  <c r="C1815" i="1"/>
  <c r="C1784" i="1"/>
  <c r="C1760" i="1"/>
  <c r="C1725" i="1"/>
  <c r="C1690" i="1"/>
  <c r="C1661" i="1"/>
  <c r="C1620" i="1"/>
  <c r="C1575" i="1"/>
  <c r="C1544" i="1"/>
  <c r="C1512" i="1"/>
  <c r="C1440" i="1"/>
  <c r="C1399" i="1"/>
  <c r="C1360" i="1"/>
  <c r="C1274" i="1"/>
  <c r="C1229" i="1"/>
  <c r="C1179" i="1"/>
  <c r="C1094" i="1"/>
  <c r="C984" i="1"/>
  <c r="C906" i="1"/>
  <c r="C789" i="1"/>
  <c r="C589" i="1"/>
  <c r="C429" i="1"/>
  <c r="C213" i="1"/>
  <c r="C68" i="1"/>
  <c r="C1928" i="1"/>
  <c r="C1904" i="1"/>
  <c r="C1888" i="1"/>
  <c r="C1864" i="1"/>
  <c r="C1837" i="1"/>
  <c r="C1818" i="1"/>
  <c r="C1800" i="1"/>
  <c r="C1762" i="1"/>
  <c r="C1740" i="1"/>
  <c r="C1720" i="1"/>
  <c r="C1675" i="1"/>
  <c r="C1652" i="1"/>
  <c r="C1628" i="1"/>
  <c r="C1605" i="1"/>
  <c r="C1549" i="1"/>
  <c r="C1522" i="1"/>
  <c r="C1490" i="1"/>
  <c r="C1427" i="1"/>
  <c r="C1391" i="1"/>
  <c r="C1355" i="1"/>
  <c r="C1303" i="1"/>
  <c r="C1241" i="1"/>
  <c r="C1199" i="1"/>
  <c r="C1129" i="1"/>
  <c r="C1048" i="1"/>
  <c r="C981" i="1"/>
  <c r="C874" i="1"/>
  <c r="C801" i="1"/>
  <c r="C640" i="1"/>
  <c r="C447" i="1"/>
  <c r="C319" i="1"/>
  <c r="C124" i="1"/>
  <c r="C1851" i="1"/>
  <c r="C1835" i="1"/>
  <c r="C1819" i="1"/>
  <c r="C1787" i="1"/>
  <c r="C1770" i="1"/>
  <c r="C1752" i="1"/>
  <c r="C1715" i="1"/>
  <c r="C1697" i="1"/>
  <c r="C1677" i="1"/>
  <c r="C1645" i="1"/>
  <c r="C1614" i="1"/>
  <c r="C1590" i="1"/>
  <c r="C1555" i="1"/>
  <c r="C1520" i="1"/>
  <c r="C1491" i="1"/>
  <c r="C1450" i="1"/>
  <c r="C1423" i="1"/>
  <c r="C1374" i="1"/>
  <c r="C1328" i="1"/>
  <c r="C1295" i="1"/>
  <c r="C1242" i="1"/>
  <c r="C1188" i="1"/>
  <c r="C1146" i="1"/>
  <c r="C1103" i="1"/>
  <c r="C997" i="1"/>
  <c r="C935" i="1"/>
  <c r="C873" i="1"/>
  <c r="C729" i="1"/>
  <c r="C626" i="1"/>
  <c r="C1749" i="1"/>
  <c r="C2233" i="1"/>
  <c r="C2402" i="1"/>
  <c r="C2533" i="1"/>
  <c r="C2463" i="1"/>
  <c r="C2556" i="1"/>
  <c r="C1552" i="1"/>
  <c r="C1824" i="1"/>
  <c r="C2440" i="1"/>
  <c r="C1695" i="1"/>
  <c r="C2262" i="1"/>
  <c r="C2583" i="1"/>
  <c r="C2366" i="1"/>
  <c r="C2367" i="1"/>
  <c r="C2334" i="1"/>
  <c r="C2260" i="1"/>
  <c r="C2168" i="1"/>
  <c r="C2072" i="1"/>
  <c r="C1946" i="1"/>
  <c r="C1856" i="1"/>
  <c r="C1668" i="1"/>
  <c r="C1388" i="1"/>
  <c r="C763" i="1"/>
  <c r="C2563" i="1"/>
  <c r="C2515" i="1"/>
  <c r="C2459" i="1"/>
  <c r="C2411" i="1"/>
  <c r="C2371" i="1"/>
  <c r="C2318" i="1"/>
  <c r="C2242" i="1"/>
  <c r="C2146" i="1"/>
  <c r="C2081" i="1"/>
  <c r="C1956" i="1"/>
  <c r="C1820" i="1"/>
  <c r="C1606" i="1"/>
  <c r="C1415" i="1"/>
  <c r="C842" i="1"/>
  <c r="C2362" i="1"/>
  <c r="C2306" i="1"/>
  <c r="C2228" i="1"/>
  <c r="C2173" i="1"/>
  <c r="C2062" i="1"/>
  <c r="C1953" i="1"/>
  <c r="C1793" i="1"/>
  <c r="C1642" i="1"/>
  <c r="C1353" i="1"/>
  <c r="C618" i="1"/>
  <c r="C2307" i="1"/>
  <c r="C2267" i="1"/>
  <c r="C2219" i="1"/>
  <c r="C2157" i="1"/>
  <c r="C2089" i="1"/>
  <c r="C2048" i="1"/>
  <c r="C1967" i="1"/>
  <c r="C1887" i="1"/>
  <c r="C1781" i="1"/>
  <c r="C1711" i="1"/>
  <c r="C1546" i="1"/>
  <c r="C1315" i="1"/>
  <c r="C1040" i="1"/>
  <c r="C164" i="1"/>
  <c r="C2224" i="1"/>
  <c r="C2163" i="1"/>
  <c r="C2107" i="1"/>
  <c r="C2033" i="1"/>
  <c r="C1974" i="1"/>
  <c r="C1897" i="1"/>
  <c r="C1792" i="1"/>
  <c r="C1684" i="1"/>
  <c r="C1565" i="1"/>
  <c r="C1371" i="1"/>
  <c r="C1082" i="1"/>
  <c r="C261" i="1"/>
  <c r="C2319" i="1"/>
  <c r="C2263" i="1"/>
  <c r="C2215" i="1"/>
  <c r="C2153" i="1"/>
  <c r="C2116" i="1"/>
  <c r="C2043" i="1"/>
  <c r="C1960" i="1"/>
  <c r="C1881" i="1"/>
  <c r="C1771" i="1"/>
  <c r="C1703" i="1"/>
  <c r="C1533" i="1"/>
  <c r="C1333" i="1"/>
  <c r="C993" i="1"/>
  <c r="C406" i="1"/>
  <c r="C1619" i="1"/>
  <c r="C1472" i="1"/>
  <c r="C1316" i="1"/>
  <c r="C1162" i="1"/>
  <c r="C885" i="1"/>
  <c r="C316" i="1"/>
  <c r="C865" i="1"/>
  <c r="C558" i="1"/>
  <c r="C2191" i="1"/>
  <c r="C2143" i="1"/>
  <c r="C2083" i="1"/>
  <c r="C2046" i="1"/>
  <c r="C1975" i="1"/>
  <c r="C1895" i="1"/>
  <c r="C1817" i="1"/>
  <c r="C1714" i="1"/>
  <c r="C1646" i="1"/>
  <c r="C1509" i="1"/>
  <c r="C1356" i="1"/>
  <c r="C1141" i="1"/>
  <c r="C921" i="1"/>
  <c r="C467" i="1"/>
  <c r="C2098" i="1"/>
  <c r="C2050" i="1"/>
  <c r="C2007" i="1"/>
  <c r="C1952" i="1"/>
  <c r="C1879" i="1"/>
  <c r="C1798" i="1"/>
  <c r="C1746" i="1"/>
  <c r="C1644" i="1"/>
  <c r="C1542" i="1"/>
  <c r="C1398" i="1"/>
  <c r="C1305" i="1"/>
  <c r="C1106" i="1"/>
  <c r="C795" i="1"/>
  <c r="C330" i="1"/>
  <c r="C2005" i="1"/>
  <c r="C1973" i="1"/>
  <c r="C1913" i="1"/>
  <c r="C1857" i="1"/>
  <c r="C1794" i="1"/>
  <c r="C1737" i="1"/>
  <c r="C1674" i="1"/>
  <c r="C1593" i="1"/>
  <c r="C1528" i="1"/>
  <c r="C1417" i="1"/>
  <c r="C1341" i="1"/>
  <c r="C1204" i="1"/>
  <c r="C1030" i="1"/>
  <c r="C864" i="1"/>
  <c r="C507" i="1"/>
  <c r="C141" i="1"/>
  <c r="C1920" i="1"/>
  <c r="C1880" i="1"/>
  <c r="C1828" i="1"/>
  <c r="C1782" i="1"/>
  <c r="C1730" i="1"/>
  <c r="C1663" i="1"/>
  <c r="C1616" i="1"/>
  <c r="C1535" i="1"/>
  <c r="C1459" i="1"/>
  <c r="C1372" i="1"/>
  <c r="C1264" i="1"/>
  <c r="C1153" i="1"/>
  <c r="C1017" i="1"/>
  <c r="C838" i="1"/>
  <c r="C516" i="1"/>
  <c r="C256" i="1"/>
  <c r="C1843" i="1"/>
  <c r="C1795" i="1"/>
  <c r="C1761" i="1"/>
  <c r="C1706" i="1"/>
  <c r="C1666" i="1"/>
  <c r="C1603" i="1"/>
  <c r="C1543" i="1"/>
  <c r="C1477" i="1"/>
  <c r="C1389" i="1"/>
  <c r="C1312" i="1"/>
  <c r="C1226" i="1"/>
  <c r="C1124" i="1"/>
  <c r="C962" i="1"/>
  <c r="C839" i="1"/>
  <c r="C560" i="1"/>
  <c r="C461" i="1"/>
  <c r="C228" i="1"/>
  <c r="C115" i="1"/>
  <c r="C1774" i="1"/>
  <c r="C1750" i="1"/>
  <c r="C1726" i="1"/>
  <c r="C1710" i="1"/>
  <c r="C1685" i="1"/>
  <c r="C1658" i="1"/>
  <c r="C1639" i="1"/>
  <c r="C1612" i="1"/>
  <c r="C1592" i="1"/>
  <c r="C1560" i="1"/>
  <c r="C1529" i="1"/>
  <c r="C1505" i="1"/>
  <c r="C1470" i="1"/>
  <c r="C1435" i="1"/>
  <c r="C1406" i="1"/>
  <c r="C1379" i="1"/>
  <c r="C1324" i="1"/>
  <c r="C1297" i="1"/>
  <c r="C1266" i="1"/>
  <c r="C1202" i="1"/>
  <c r="C1168" i="1"/>
  <c r="C1132" i="1"/>
  <c r="C1092" i="1"/>
  <c r="C998" i="1"/>
  <c r="C945" i="1"/>
  <c r="C887" i="1"/>
  <c r="C775" i="1"/>
  <c r="C699" i="1"/>
  <c r="C598" i="1"/>
  <c r="C451" i="1"/>
  <c r="C295" i="1"/>
  <c r="C202" i="1"/>
  <c r="C55" i="1"/>
  <c r="C1673" i="1"/>
  <c r="C1657" i="1"/>
  <c r="C1633" i="1"/>
  <c r="C1617" i="1"/>
  <c r="C1591" i="1"/>
  <c r="C1563" i="1"/>
  <c r="C1545" i="1"/>
  <c r="C1517" i="1"/>
  <c r="C1485" i="1"/>
  <c r="C1465" i="1"/>
  <c r="C1444" i="1"/>
  <c r="C1397" i="1"/>
  <c r="C1373" i="1"/>
  <c r="C1350" i="1"/>
  <c r="C1301" i="1"/>
  <c r="C1275" i="1"/>
  <c r="C1247" i="1"/>
  <c r="C1205" i="1"/>
  <c r="C1160" i="1"/>
  <c r="C1128" i="1"/>
  <c r="C1076" i="1"/>
  <c r="C1015" i="1"/>
  <c r="C966" i="1"/>
  <c r="C896" i="1"/>
  <c r="C848" i="1"/>
  <c r="C772" i="1"/>
  <c r="C661" i="1"/>
  <c r="C570" i="1"/>
  <c r="C442" i="1"/>
  <c r="C310" i="1"/>
  <c r="C223" i="1"/>
  <c r="C140" i="1"/>
  <c r="C1596" i="1"/>
  <c r="C1580" i="1"/>
  <c r="C1564" i="1"/>
  <c r="C1532" i="1"/>
  <c r="C1515" i="1"/>
  <c r="C1497" i="1"/>
  <c r="C1478" i="1"/>
  <c r="C1442" i="1"/>
  <c r="C1422" i="1"/>
  <c r="C1400" i="1"/>
  <c r="C1359" i="1"/>
  <c r="C1337" i="1"/>
  <c r="C1317" i="1"/>
  <c r="C1285" i="1"/>
  <c r="C1248" i="1"/>
  <c r="C1224" i="1"/>
  <c r="C1187" i="1"/>
  <c r="C1145" i="1"/>
  <c r="C1116" i="1"/>
  <c r="C1069" i="1"/>
  <c r="C1033" i="1"/>
  <c r="C974" i="1"/>
  <c r="C911" i="1"/>
  <c r="C871" i="1"/>
  <c r="C807" i="1"/>
  <c r="C728" i="1"/>
  <c r="C659" i="1"/>
  <c r="C580" i="1"/>
  <c r="C426" i="1"/>
  <c r="C351" i="1"/>
  <c r="C274" i="1"/>
  <c r="C122" i="1"/>
  <c r="C48" i="1"/>
  <c r="C1511" i="1"/>
  <c r="C1487" i="1"/>
  <c r="C1463" i="1"/>
  <c r="C1447" i="1"/>
  <c r="C1421" i="1"/>
  <c r="C1393" i="1"/>
  <c r="C1375" i="1"/>
  <c r="C1348" i="1"/>
  <c r="C1329" i="1"/>
  <c r="C1302" i="1"/>
  <c r="C1272" i="1"/>
  <c r="C1250" i="1"/>
  <c r="C1219" i="1"/>
  <c r="C1184" i="1"/>
  <c r="C1161" i="1"/>
  <c r="C1137" i="1"/>
  <c r="C1084" i="1"/>
  <c r="C1056" i="1"/>
  <c r="C1026" i="1"/>
  <c r="C949" i="1"/>
  <c r="C914" i="1"/>
  <c r="C879" i="1"/>
  <c r="C841" i="1"/>
  <c r="C761" i="1"/>
  <c r="C709" i="1"/>
  <c r="C643" i="1"/>
  <c r="C511" i="1"/>
  <c r="C443" i="1"/>
  <c r="C378" i="1"/>
  <c r="C277" i="1"/>
  <c r="C178" i="1"/>
  <c r="C112" i="1"/>
  <c r="C1434" i="1"/>
  <c r="C1410" i="1"/>
  <c r="C1394" i="1"/>
  <c r="C1370" i="1"/>
  <c r="C1354" i="1"/>
  <c r="C1330" i="1"/>
  <c r="C1306" i="1"/>
  <c r="C1289" i="1"/>
  <c r="C1262" i="1"/>
  <c r="C1234" i="1"/>
  <c r="C1216" i="1"/>
  <c r="C1196" i="1"/>
  <c r="C1154" i="1"/>
  <c r="C1133" i="1"/>
  <c r="C1111" i="1"/>
  <c r="C1063" i="1"/>
  <c r="C1038" i="1"/>
  <c r="C1006" i="1"/>
  <c r="C957" i="1"/>
  <c r="C925" i="1"/>
  <c r="C894" i="1"/>
  <c r="C862" i="1"/>
  <c r="C814" i="1"/>
  <c r="C777" i="1"/>
  <c r="C737" i="1"/>
  <c r="C658" i="1"/>
  <c r="C597" i="1"/>
  <c r="C535" i="1"/>
  <c r="C480" i="1"/>
  <c r="C394" i="1"/>
  <c r="C333" i="1"/>
  <c r="C275" i="1"/>
  <c r="C186" i="1"/>
  <c r="C131" i="1"/>
  <c r="C72" i="1"/>
  <c r="C1292" i="1"/>
  <c r="C1268" i="1"/>
  <c r="C1252" i="1"/>
  <c r="C1236" i="1"/>
  <c r="C1212" i="1"/>
  <c r="C1194" i="1"/>
  <c r="C1176" i="1"/>
  <c r="C1157" i="1"/>
  <c r="C1130" i="1"/>
  <c r="C1110" i="1"/>
  <c r="C1088" i="1"/>
  <c r="C1058" i="1"/>
  <c r="C1037" i="1"/>
  <c r="C1011" i="1"/>
  <c r="C989" i="1"/>
  <c r="C953" i="1"/>
  <c r="C928" i="1"/>
  <c r="C905" i="1"/>
  <c r="C870" i="1"/>
  <c r="C845" i="1"/>
  <c r="C821" i="1"/>
  <c r="C798" i="1"/>
  <c r="C751" i="1"/>
  <c r="C716" i="1"/>
  <c r="C676" i="1"/>
  <c r="C608" i="1"/>
  <c r="C566" i="1"/>
  <c r="C524" i="1"/>
  <c r="C479" i="1"/>
  <c r="C412" i="1"/>
  <c r="C368" i="1"/>
  <c r="C325" i="1"/>
  <c r="C260" i="1"/>
  <c r="C215" i="1"/>
  <c r="C174" i="1"/>
  <c r="C128" i="1"/>
  <c r="C63" i="1"/>
  <c r="C1046" i="1"/>
  <c r="C1022" i="1"/>
  <c r="C987" i="1"/>
  <c r="C963" i="1"/>
  <c r="C938" i="1"/>
  <c r="C915" i="1"/>
  <c r="C880" i="1"/>
  <c r="C855" i="1"/>
  <c r="C832" i="1"/>
  <c r="C797" i="1"/>
  <c r="C764" i="1"/>
  <c r="C732" i="1"/>
  <c r="C695" i="1"/>
  <c r="C627" i="1"/>
  <c r="C584" i="1"/>
  <c r="C542" i="1"/>
  <c r="C476" i="1"/>
  <c r="C432" i="1"/>
  <c r="C389" i="1"/>
  <c r="C347" i="1"/>
  <c r="C278" i="1"/>
  <c r="C234" i="1"/>
  <c r="C192" i="1"/>
  <c r="C127" i="1"/>
  <c r="C83" i="1"/>
  <c r="C40" i="1"/>
  <c r="C1198" i="1"/>
  <c r="C1174" i="1"/>
  <c r="C1158" i="1"/>
  <c r="C1142" i="1"/>
  <c r="C1117" i="1"/>
  <c r="C1099" i="1"/>
  <c r="C1080" i="1"/>
  <c r="C1062" i="1"/>
  <c r="C1034" i="1"/>
  <c r="C1013" i="1"/>
  <c r="C992" i="1"/>
  <c r="C961" i="1"/>
  <c r="C939" i="1"/>
  <c r="C919" i="1"/>
  <c r="C898" i="1"/>
  <c r="C866" i="1"/>
  <c r="C846" i="1"/>
  <c r="C825" i="1"/>
  <c r="C792" i="1"/>
  <c r="C767" i="1"/>
  <c r="C739" i="1"/>
  <c r="C707" i="1"/>
  <c r="C648" i="1"/>
  <c r="C612" i="1"/>
  <c r="C572" i="1"/>
  <c r="C515" i="1"/>
  <c r="C478" i="1"/>
  <c r="C439" i="1"/>
  <c r="C398" i="1"/>
  <c r="C343" i="1"/>
  <c r="C306" i="1"/>
  <c r="C266" i="1"/>
  <c r="C210" i="1"/>
  <c r="C173" i="1"/>
  <c r="C132" i="1"/>
  <c r="C95" i="1"/>
  <c r="C39" i="1"/>
  <c r="C1113" i="1"/>
  <c r="C1097" i="1"/>
  <c r="C1073" i="1"/>
  <c r="C1057" i="1"/>
  <c r="C1041" i="1"/>
  <c r="C1023" i="1"/>
  <c r="C995" i="1"/>
  <c r="C977" i="1"/>
  <c r="C959" i="1"/>
  <c r="C931" i="1"/>
  <c r="C913" i="1"/>
  <c r="C895" i="1"/>
  <c r="C877" i="1"/>
  <c r="C849" i="1"/>
  <c r="C831" i="1"/>
  <c r="C813" i="1"/>
  <c r="C783" i="1"/>
  <c r="C759" i="1"/>
  <c r="C735" i="1"/>
  <c r="C704" i="1"/>
  <c r="C654" i="1"/>
  <c r="C622" i="1"/>
  <c r="C588" i="1"/>
  <c r="C539" i="1"/>
  <c r="C506" i="1"/>
  <c r="C470" i="1"/>
  <c r="C438" i="1"/>
  <c r="C388" i="1"/>
  <c r="C352" i="1"/>
  <c r="C320" i="1"/>
  <c r="C270" i="1"/>
  <c r="C237" i="1"/>
  <c r="C204" i="1"/>
  <c r="C170" i="1"/>
  <c r="C119" i="1"/>
  <c r="C86" i="1"/>
  <c r="C54" i="1"/>
  <c r="C1028" i="1"/>
  <c r="C1012" i="1"/>
  <c r="C996" i="1"/>
  <c r="C980" i="1"/>
  <c r="C956" i="1"/>
  <c r="C940" i="1"/>
  <c r="C924" i="1"/>
  <c r="C900" i="1"/>
  <c r="C884" i="1"/>
  <c r="C868" i="1"/>
  <c r="C852" i="1"/>
  <c r="C828" i="1"/>
  <c r="C812" i="1"/>
  <c r="C796" i="1"/>
  <c r="C765" i="1"/>
  <c r="C744" i="1"/>
  <c r="C721" i="1"/>
  <c r="C694" i="1"/>
  <c r="C650" i="1"/>
  <c r="C621" i="1"/>
  <c r="C590" i="1"/>
  <c r="C548" i="1"/>
  <c r="C517" i="1"/>
  <c r="C488" i="1"/>
  <c r="C460" i="1"/>
  <c r="C415" i="1"/>
  <c r="C387" i="1"/>
  <c r="C357" i="1"/>
  <c r="C314" i="1"/>
  <c r="C284" i="1"/>
  <c r="C255" i="1"/>
  <c r="C224" i="1"/>
  <c r="C182" i="1"/>
  <c r="C151" i="1"/>
  <c r="C123" i="1"/>
  <c r="C94" i="1"/>
  <c r="C64" i="1"/>
  <c r="C36" i="1"/>
  <c r="C786" i="1"/>
  <c r="C770" i="1"/>
  <c r="C754" i="1"/>
  <c r="C738" i="1"/>
  <c r="C722" i="1"/>
  <c r="C706" i="1"/>
  <c r="C687" i="1"/>
  <c r="C669" i="1"/>
  <c r="C651" i="1"/>
  <c r="C632" i="1"/>
  <c r="C614" i="1"/>
  <c r="C596" i="1"/>
  <c r="C578" i="1"/>
  <c r="C559" i="1"/>
  <c r="C541" i="1"/>
  <c r="C523" i="1"/>
  <c r="C504" i="1"/>
  <c r="C486" i="1"/>
  <c r="C468" i="1"/>
  <c r="C450" i="1"/>
  <c r="C431" i="1"/>
  <c r="C413" i="1"/>
  <c r="C395" i="1"/>
  <c r="C376" i="1"/>
  <c r="C358" i="1"/>
  <c r="C340" i="1"/>
  <c r="C322" i="1"/>
  <c r="C303" i="1"/>
  <c r="C285" i="1"/>
  <c r="C267" i="1"/>
  <c r="C248" i="1"/>
  <c r="C230" i="1"/>
  <c r="C212" i="1"/>
  <c r="C194" i="1"/>
  <c r="C175" i="1"/>
  <c r="C157" i="1"/>
  <c r="C139" i="1"/>
  <c r="C120" i="1"/>
  <c r="C102" i="1"/>
  <c r="C84" i="1"/>
  <c r="C66" i="1"/>
  <c r="C47" i="1"/>
  <c r="C727" i="1"/>
  <c r="C711" i="1"/>
  <c r="C693" i="1"/>
  <c r="C675" i="1"/>
  <c r="C656" i="1"/>
  <c r="C638" i="1"/>
  <c r="C620" i="1"/>
  <c r="C602" i="1"/>
  <c r="C583" i="1"/>
  <c r="C565" i="1"/>
  <c r="C547" i="1"/>
  <c r="C528" i="1"/>
  <c r="C510" i="1"/>
  <c r="C492" i="1"/>
  <c r="C474" i="1"/>
  <c r="C455" i="1"/>
  <c r="C437" i="1"/>
  <c r="C419" i="1"/>
  <c r="C400" i="1"/>
  <c r="C382" i="1"/>
  <c r="C364" i="1"/>
  <c r="C346" i="1"/>
  <c r="C327" i="1"/>
  <c r="C309" i="1"/>
  <c r="C291" i="1"/>
  <c r="C272" i="1"/>
  <c r="C254" i="1"/>
  <c r="C236" i="1"/>
  <c r="C218" i="1"/>
  <c r="C199" i="1"/>
  <c r="C181" i="1"/>
  <c r="C163" i="1"/>
  <c r="C144" i="1"/>
  <c r="C126" i="1"/>
  <c r="C108" i="1"/>
  <c r="C90" i="1"/>
  <c r="C71" i="1"/>
  <c r="C53" i="1"/>
  <c r="C35" i="1"/>
  <c r="C774" i="1"/>
  <c r="C758" i="1"/>
  <c r="C742" i="1"/>
  <c r="C726" i="1"/>
  <c r="C710" i="1"/>
  <c r="C692" i="1"/>
  <c r="C674" i="1"/>
  <c r="C655" i="1"/>
  <c r="C637" i="1"/>
  <c r="C619" i="1"/>
  <c r="C600" i="1"/>
  <c r="C582" i="1"/>
  <c r="C564" i="1"/>
  <c r="C546" i="1"/>
  <c r="C527" i="1"/>
  <c r="C509" i="1"/>
  <c r="C491" i="1"/>
  <c r="C472" i="1"/>
  <c r="C454" i="1"/>
  <c r="C436" i="1"/>
  <c r="C418" i="1"/>
  <c r="C399" i="1"/>
  <c r="C381" i="1"/>
  <c r="C363" i="1"/>
  <c r="C344" i="1"/>
  <c r="C326" i="1"/>
  <c r="C308" i="1"/>
  <c r="C290" i="1"/>
  <c r="C271" i="1"/>
  <c r="C253" i="1"/>
  <c r="C235" i="1"/>
  <c r="C216" i="1"/>
  <c r="C198" i="1"/>
  <c r="C180" i="1"/>
  <c r="C162" i="1"/>
  <c r="C143" i="1"/>
  <c r="C125" i="1"/>
  <c r="C107" i="1"/>
  <c r="C88" i="1"/>
  <c r="C70" i="1"/>
  <c r="C52" i="1"/>
  <c r="C34" i="1"/>
  <c r="C697" i="1"/>
  <c r="C681" i="1"/>
  <c r="C665" i="1"/>
  <c r="C649" i="1"/>
  <c r="C633" i="1"/>
  <c r="C617" i="1"/>
  <c r="C601" i="1"/>
  <c r="C585" i="1"/>
  <c r="C569" i="1"/>
  <c r="C553" i="1"/>
  <c r="C537" i="1"/>
  <c r="C521" i="1"/>
  <c r="C505" i="1"/>
  <c r="C489" i="1"/>
  <c r="C473" i="1"/>
  <c r="C457" i="1"/>
  <c r="C441" i="1"/>
  <c r="C425" i="1"/>
  <c r="C409" i="1"/>
  <c r="C393" i="1"/>
  <c r="C377" i="1"/>
  <c r="C361" i="1"/>
  <c r="C345" i="1"/>
  <c r="C329" i="1"/>
  <c r="C313" i="1"/>
  <c r="C297" i="1"/>
  <c r="C281" i="1"/>
  <c r="C265" i="1"/>
  <c r="C249" i="1"/>
  <c r="C233" i="1"/>
  <c r="C217" i="1"/>
  <c r="C201" i="1"/>
  <c r="C185" i="1"/>
  <c r="C169" i="1"/>
  <c r="C153" i="1"/>
  <c r="C137" i="1"/>
  <c r="C121" i="1"/>
  <c r="C105" i="1"/>
  <c r="C89" i="1"/>
  <c r="C73" i="1"/>
  <c r="C57" i="1"/>
  <c r="C41" i="1"/>
  <c r="C731" i="1"/>
  <c r="C1201" i="1"/>
  <c r="C1456" i="1"/>
  <c r="C1651" i="1"/>
  <c r="C1769" i="1"/>
  <c r="C1877" i="1"/>
  <c r="C1969" i="1"/>
  <c r="C2045" i="1"/>
  <c r="C2118" i="1"/>
  <c r="C2169" i="1"/>
  <c r="C2220" i="1"/>
  <c r="C2266" i="1"/>
  <c r="C2304" i="1"/>
  <c r="C2341" i="1"/>
  <c r="C2372" i="1"/>
  <c r="C2398" i="1"/>
  <c r="C2418" i="1"/>
  <c r="C2436" i="1"/>
  <c r="C2454" i="1"/>
  <c r="C2470" i="1"/>
  <c r="C2487" i="1"/>
  <c r="C2502" i="1"/>
  <c r="C2519" i="1"/>
  <c r="C2536" i="1"/>
  <c r="C2549" i="1"/>
  <c r="C2564" i="1"/>
  <c r="C2578" i="1"/>
  <c r="C2590" i="1"/>
  <c r="C2603" i="1"/>
  <c r="C2615" i="1"/>
  <c r="C2484" i="1"/>
  <c r="C2400" i="1"/>
  <c r="C2269" i="1"/>
  <c r="C2060" i="1"/>
  <c r="C1656" i="1"/>
  <c r="C2614" i="1"/>
  <c r="C2535" i="1"/>
  <c r="C2452" i="1"/>
  <c r="C2358" i="1"/>
  <c r="C2197" i="1"/>
  <c r="C2051" i="1"/>
  <c r="C1884" i="1"/>
  <c r="C1653" i="1"/>
  <c r="C1246" i="1"/>
  <c r="C205" i="1"/>
  <c r="C1211" i="1"/>
  <c r="C1568" i="1"/>
  <c r="C1780" i="1"/>
  <c r="C1929" i="1"/>
  <c r="C2052" i="1"/>
  <c r="C2155" i="1"/>
  <c r="C2244" i="1"/>
  <c r="C2312" i="1"/>
  <c r="C2369" i="1"/>
  <c r="C2413" i="1"/>
  <c r="C2449" i="1"/>
  <c r="C2486" i="1"/>
  <c r="C2522" i="1"/>
  <c r="C2559" i="1"/>
  <c r="C2594" i="1"/>
  <c r="C231" i="1"/>
  <c r="C1223" i="1"/>
  <c r="C1632" i="1"/>
  <c r="C1826" i="1"/>
  <c r="C1968" i="1"/>
  <c r="C2084" i="1"/>
  <c r="C2384" i="1"/>
  <c r="C2321" i="1"/>
  <c r="C2238" i="1"/>
  <c r="C2140" i="1"/>
  <c r="C2004" i="1"/>
  <c r="C1814" i="1"/>
  <c r="C1537" i="1"/>
  <c r="C1008" i="1"/>
  <c r="C2592" i="1"/>
  <c r="C2552" i="1"/>
  <c r="C2510" i="1"/>
  <c r="C2469" i="1"/>
  <c r="C2426" i="1"/>
  <c r="C2381" i="1"/>
  <c r="C2320" i="1"/>
  <c r="C2237" i="1"/>
  <c r="C2137" i="1"/>
  <c r="C2001" i="1"/>
  <c r="C1812" i="1"/>
  <c r="C1526" i="1"/>
  <c r="C979" i="1"/>
  <c r="C2225" i="1"/>
  <c r="C2305" i="1"/>
  <c r="C2373" i="1"/>
  <c r="C2420" i="1"/>
  <c r="C2462" i="1"/>
  <c r="C2503" i="1"/>
  <c r="C2545" i="1"/>
  <c r="C2587" i="1"/>
  <c r="C339" i="1"/>
  <c r="C1377" i="1"/>
  <c r="C1723" i="1"/>
  <c r="C1939" i="1"/>
  <c r="C2093" i="1"/>
  <c r="C2205" i="1"/>
  <c r="C2289" i="1"/>
  <c r="C2360" i="1"/>
  <c r="C2410" i="1"/>
  <c r="C2453" i="1"/>
  <c r="C2494" i="1"/>
  <c r="C2619" i="1"/>
  <c r="C2613" i="1"/>
  <c r="C2607" i="1"/>
  <c r="C2600" i="1"/>
  <c r="C2595" i="1"/>
  <c r="C2589" i="1"/>
  <c r="C2582" i="1"/>
  <c r="C2575" i="1"/>
  <c r="C2569" i="1"/>
  <c r="C2561" i="1"/>
  <c r="C2554" i="1"/>
  <c r="C2548" i="1"/>
  <c r="C2540" i="1"/>
  <c r="C2534" i="1"/>
  <c r="C2527" i="1"/>
  <c r="C2518" i="1"/>
  <c r="C2509" i="1"/>
  <c r="C2501" i="1"/>
  <c r="C2492" i="1"/>
  <c r="C2485" i="1"/>
  <c r="C2476" i="1"/>
  <c r="C2466" i="1"/>
  <c r="C2460" i="1"/>
  <c r="C2450" i="1"/>
  <c r="C2444" i="1"/>
  <c r="C2434" i="1"/>
  <c r="C2425" i="1"/>
  <c r="C2415" i="1"/>
  <c r="C2405" i="1"/>
  <c r="C2393" i="1"/>
  <c r="C2380" i="1"/>
  <c r="C2365" i="1"/>
  <c r="C2350" i="1"/>
  <c r="C2336" i="1"/>
  <c r="C2316" i="1"/>
  <c r="C2298" i="1"/>
  <c r="C2277" i="1"/>
  <c r="C2257" i="1"/>
  <c r="C2234" i="1"/>
  <c r="C2212" i="1"/>
  <c r="C2186" i="1"/>
  <c r="C2161" i="1"/>
  <c r="C2133" i="1"/>
  <c r="C2103" i="1"/>
  <c r="C2070" i="1"/>
  <c r="C2036" i="1"/>
  <c r="C1990" i="1"/>
  <c r="C1951" i="1"/>
  <c r="C1906" i="1"/>
  <c r="C1854" i="1"/>
  <c r="C1802" i="1"/>
  <c r="C1753" i="1"/>
  <c r="C1686" i="1"/>
  <c r="C1608" i="1"/>
  <c r="C1523" i="1"/>
  <c r="C1429" i="1"/>
  <c r="C1287" i="1"/>
  <c r="C1155" i="1"/>
  <c r="C930" i="1"/>
  <c r="C493" i="1"/>
  <c r="C296" i="1"/>
  <c r="P16" i="4"/>
  <c r="Q6" i="4"/>
  <c r="N11" i="4"/>
  <c r="C65" i="1"/>
  <c r="C97" i="1"/>
  <c r="C129" i="1"/>
  <c r="C161" i="1"/>
  <c r="C193" i="1"/>
  <c r="C225" i="1"/>
  <c r="C257" i="1"/>
  <c r="C289" i="1"/>
  <c r="C321" i="1"/>
  <c r="C353" i="1"/>
  <c r="C385" i="1"/>
  <c r="C417" i="1"/>
  <c r="C449" i="1"/>
  <c r="C481" i="1"/>
  <c r="C513" i="1"/>
  <c r="C545" i="1"/>
  <c r="C577" i="1"/>
  <c r="C609" i="1"/>
  <c r="C641" i="1"/>
  <c r="C673" i="1"/>
  <c r="C705" i="1"/>
  <c r="C61" i="1"/>
  <c r="C98" i="1"/>
  <c r="C134" i="1"/>
  <c r="C171" i="1"/>
  <c r="C207" i="1"/>
  <c r="C244" i="1"/>
  <c r="C280" i="1"/>
  <c r="C317" i="1"/>
  <c r="C354" i="1"/>
  <c r="C390" i="1"/>
  <c r="C427" i="1"/>
  <c r="C463" i="1"/>
  <c r="C500" i="1"/>
  <c r="C536" i="1"/>
  <c r="C573" i="1"/>
  <c r="C610" i="1"/>
  <c r="C646" i="1"/>
  <c r="C683" i="1"/>
  <c r="C718" i="1"/>
  <c r="C750" i="1"/>
  <c r="C782" i="1"/>
  <c r="C62" i="1"/>
  <c r="C99" i="1"/>
  <c r="C135" i="1"/>
  <c r="C172" i="1"/>
  <c r="C208" i="1"/>
  <c r="C245" i="1"/>
  <c r="C282" i="1"/>
  <c r="C318" i="1"/>
  <c r="C355" i="1"/>
  <c r="C391" i="1"/>
  <c r="C428" i="1"/>
  <c r="C464" i="1"/>
  <c r="C501" i="1"/>
  <c r="C538" i="1"/>
  <c r="C574" i="1"/>
  <c r="C611" i="1"/>
  <c r="C647" i="1"/>
  <c r="C684" i="1"/>
  <c r="C719" i="1"/>
  <c r="C56" i="1"/>
  <c r="C93" i="1"/>
  <c r="C130" i="1"/>
  <c r="C166" i="1"/>
  <c r="C203" i="1"/>
  <c r="C239" i="1"/>
  <c r="C276" i="1"/>
  <c r="C312" i="1"/>
  <c r="C349" i="1"/>
  <c r="C386" i="1"/>
  <c r="C422" i="1"/>
  <c r="C459" i="1"/>
  <c r="C495" i="1"/>
  <c r="C532" i="1"/>
  <c r="C568" i="1"/>
  <c r="C605" i="1"/>
  <c r="C642" i="1"/>
  <c r="C678" i="1"/>
  <c r="C714" i="1"/>
  <c r="C746" i="1"/>
  <c r="C778" i="1"/>
  <c r="C50" i="1"/>
  <c r="C109" i="1"/>
  <c r="C167" i="1"/>
  <c r="C240" i="1"/>
  <c r="C298" i="1"/>
  <c r="C371" i="1"/>
  <c r="C430" i="1"/>
  <c r="C503" i="1"/>
  <c r="C576" i="1"/>
  <c r="C635" i="1"/>
  <c r="C708" i="1"/>
  <c r="C755" i="1"/>
  <c r="C804" i="1"/>
  <c r="C836" i="1"/>
  <c r="C876" i="1"/>
  <c r="C916" i="1"/>
  <c r="C948" i="1"/>
  <c r="C988" i="1"/>
  <c r="C1020" i="1"/>
  <c r="C69" i="1"/>
  <c r="C136" i="1"/>
  <c r="C220" i="1"/>
  <c r="C304" i="1"/>
  <c r="C370" i="1"/>
  <c r="C453" i="1"/>
  <c r="C522" i="1"/>
  <c r="C604" i="1"/>
  <c r="C671" i="1"/>
  <c r="C747" i="1"/>
  <c r="C803" i="1"/>
  <c r="C840" i="1"/>
  <c r="C886" i="1"/>
  <c r="C922" i="1"/>
  <c r="C968" i="1"/>
  <c r="C1005" i="1"/>
  <c r="C1049" i="1"/>
  <c r="C1089" i="1"/>
  <c r="C1121" i="1"/>
  <c r="C114" i="1"/>
  <c r="C191" i="1"/>
  <c r="C286" i="1"/>
  <c r="C362" i="1"/>
  <c r="C458" i="1"/>
  <c r="C552" i="1"/>
  <c r="C630" i="1"/>
  <c r="C724" i="1"/>
  <c r="C780" i="1"/>
  <c r="C835" i="1"/>
  <c r="C878" i="1"/>
  <c r="C929" i="1"/>
  <c r="C982" i="1"/>
  <c r="C1024" i="1"/>
  <c r="C1071" i="1"/>
  <c r="C1108" i="1"/>
  <c r="C1150" i="1"/>
  <c r="C1182" i="1"/>
  <c r="C60" i="1"/>
  <c r="C168" i="1"/>
  <c r="C259" i="1"/>
  <c r="C366" i="1"/>
  <c r="C452" i="1"/>
  <c r="C563" i="1"/>
  <c r="C652" i="1"/>
  <c r="C749" i="1"/>
  <c r="C819" i="1"/>
  <c r="C869" i="1"/>
  <c r="C927" i="1"/>
  <c r="C975" i="1"/>
  <c r="C1035" i="1"/>
  <c r="C85" i="1"/>
  <c r="C195" i="1"/>
  <c r="C302" i="1"/>
  <c r="C392" i="1"/>
  <c r="C499" i="1"/>
  <c r="C586" i="1"/>
  <c r="C698" i="1"/>
  <c r="C768" i="1"/>
  <c r="C833" i="1"/>
  <c r="C893" i="1"/>
  <c r="C942" i="1"/>
  <c r="C1000" i="1"/>
  <c r="C1047" i="1"/>
  <c r="C1100" i="1"/>
  <c r="C1139" i="1"/>
  <c r="C1185" i="1"/>
  <c r="C1228" i="1"/>
  <c r="C1260" i="1"/>
  <c r="C45" i="1"/>
  <c r="C159" i="1"/>
  <c r="C307" i="1"/>
  <c r="C423" i="1"/>
  <c r="C567" i="1"/>
  <c r="C712" i="1"/>
  <c r="C799" i="1"/>
  <c r="C875" i="1"/>
  <c r="C943" i="1"/>
  <c r="C1019" i="1"/>
  <c r="C1098" i="1"/>
  <c r="C1144" i="1"/>
  <c r="C1207" i="1"/>
  <c r="C1243" i="1"/>
  <c r="C1298" i="1"/>
  <c r="C1338" i="1"/>
  <c r="C1378" i="1"/>
  <c r="C1426" i="1"/>
  <c r="C142" i="1"/>
  <c r="C311" i="1"/>
  <c r="C471" i="1"/>
  <c r="C677" i="1"/>
  <c r="C788" i="1"/>
  <c r="C897" i="1"/>
  <c r="C1007" i="1"/>
  <c r="C1070" i="1"/>
  <c r="C1149" i="1"/>
  <c r="C1209" i="1"/>
  <c r="C1261" i="1"/>
  <c r="C1311" i="1"/>
  <c r="C1366" i="1"/>
  <c r="C1412" i="1"/>
  <c r="C1455" i="1"/>
  <c r="C1503" i="1"/>
  <c r="C87" i="1"/>
  <c r="C315" i="1"/>
  <c r="C466" i="1"/>
  <c r="C691" i="1"/>
  <c r="C850" i="1"/>
  <c r="C933" i="1"/>
  <c r="C1054" i="1"/>
  <c r="C1131" i="1"/>
  <c r="C1200" i="1"/>
  <c r="C1259" i="1"/>
  <c r="C1327" i="1"/>
  <c r="C1380" i="1"/>
  <c r="C1432" i="1"/>
  <c r="C1488" i="1"/>
  <c r="C1524" i="1"/>
  <c r="C1572" i="1"/>
  <c r="C51" i="1"/>
  <c r="C264" i="1"/>
  <c r="C526" i="1"/>
  <c r="C741" i="1"/>
  <c r="C872" i="1"/>
  <c r="C991" i="1"/>
  <c r="C1109" i="1"/>
  <c r="C1177" i="1"/>
  <c r="C1263" i="1"/>
  <c r="C1336" i="1"/>
  <c r="C1385" i="1"/>
  <c r="C1454" i="1"/>
  <c r="C1496" i="1"/>
  <c r="C1554" i="1"/>
  <c r="C1600" i="1"/>
  <c r="C1641" i="1"/>
  <c r="C1689" i="1"/>
  <c r="C251" i="1"/>
  <c r="C494" i="1"/>
  <c r="C743" i="1"/>
  <c r="C918" i="1"/>
  <c r="C1027" i="1"/>
  <c r="C1151" i="1"/>
  <c r="C1251" i="1"/>
  <c r="C1310" i="1"/>
  <c r="C1392" i="1"/>
  <c r="C1458" i="1"/>
  <c r="C1518" i="1"/>
  <c r="C1570" i="1"/>
  <c r="C1630" i="1"/>
  <c r="C1676" i="1"/>
  <c r="C1718" i="1"/>
  <c r="C1766" i="1"/>
  <c r="C165" i="1"/>
  <c r="C512" i="1"/>
  <c r="C902" i="1"/>
  <c r="C1165" i="1"/>
  <c r="C1358" i="1"/>
  <c r="C1504" i="1"/>
  <c r="C1624" i="1"/>
  <c r="C1743" i="1"/>
  <c r="C1827" i="1"/>
  <c r="C379" i="1"/>
  <c r="C907" i="1"/>
  <c r="C1222" i="1"/>
  <c r="C1409" i="1"/>
  <c r="C1562" i="1"/>
  <c r="C1709" i="1"/>
  <c r="C1809" i="1"/>
  <c r="C1896" i="1"/>
  <c r="C365" i="1"/>
  <c r="C947" i="1"/>
  <c r="C1254" i="1"/>
  <c r="C1457" i="1"/>
  <c r="C1647" i="1"/>
  <c r="C1773" i="1"/>
  <c r="C1894" i="1"/>
  <c r="C1989" i="1"/>
  <c r="C667" i="1"/>
  <c r="C1169" i="1"/>
  <c r="C1484" i="1"/>
  <c r="C1692" i="1"/>
  <c r="C1858" i="1"/>
  <c r="C1970" i="1"/>
  <c r="C2082" i="1"/>
  <c r="C645" i="1"/>
  <c r="C1270" i="1"/>
  <c r="C1551" i="1"/>
  <c r="C1790" i="1"/>
  <c r="C1930" i="1"/>
  <c r="C2064" i="1"/>
  <c r="C2159" i="1"/>
  <c r="C753" i="1"/>
  <c r="C525" i="1"/>
  <c r="C1231" i="1"/>
  <c r="C1583" i="1"/>
  <c r="C818" i="1"/>
  <c r="C1468" i="1"/>
  <c r="C1738" i="1"/>
  <c r="C1935" i="1"/>
  <c r="C2063" i="1"/>
  <c r="C2189" i="1"/>
  <c r="C2287" i="1"/>
  <c r="C912" i="1"/>
  <c r="C1441" i="1"/>
  <c r="C1756" i="1"/>
  <c r="C1924" i="1"/>
  <c r="C2076" i="1"/>
  <c r="C2181" i="1"/>
  <c r="C854" i="1"/>
  <c r="C1416" i="1"/>
  <c r="C1747" i="1"/>
  <c r="C1915" i="1"/>
  <c r="C2069" i="1"/>
  <c r="C2176" i="1"/>
  <c r="C2283" i="1"/>
  <c r="C1232" i="1"/>
  <c r="C1736" i="1"/>
  <c r="C2030" i="1"/>
  <c r="C2202" i="1"/>
  <c r="C2346" i="1"/>
  <c r="C1091" i="1"/>
  <c r="C1741" i="1"/>
  <c r="C2012" i="1"/>
  <c r="C2217" i="1"/>
  <c r="C2339" i="1"/>
  <c r="C2443" i="1"/>
  <c r="C2531" i="1"/>
  <c r="C1210" i="1"/>
  <c r="C1727" i="1"/>
  <c r="C2040" i="1"/>
  <c r="C2210" i="1"/>
  <c r="C2351" i="1"/>
  <c r="C1873" i="1"/>
  <c r="C1875" i="1"/>
  <c r="C2568" i="1"/>
  <c r="C1631" i="1"/>
  <c r="C2374" i="1"/>
  <c r="C2481" i="1"/>
  <c r="C2035" i="1"/>
  <c r="C1276" i="1"/>
  <c r="C100" i="1"/>
  <c r="C246" i="1"/>
  <c r="C360" i="1"/>
  <c r="C508" i="1"/>
  <c r="C624" i="1"/>
  <c r="C757" i="1"/>
  <c r="C829" i="1"/>
  <c r="C910" i="1"/>
  <c r="C990" i="1"/>
  <c r="C1051" i="1"/>
  <c r="C1123" i="1"/>
  <c r="C1164" i="1"/>
  <c r="C1225" i="1"/>
  <c r="C1280" i="1"/>
  <c r="C1314" i="1"/>
  <c r="C1362" i="1"/>
  <c r="C1402" i="1"/>
  <c r="C46" i="1"/>
  <c r="C206" i="1"/>
  <c r="C407" i="1"/>
  <c r="C579" i="1"/>
  <c r="C740" i="1"/>
  <c r="C861" i="1"/>
  <c r="C934" i="1"/>
  <c r="C1042" i="1"/>
  <c r="C1112" i="1"/>
  <c r="C1172" i="1"/>
  <c r="C1240" i="1"/>
  <c r="C1293" i="1"/>
  <c r="C1339" i="1"/>
  <c r="C1384" i="1"/>
  <c r="C1439" i="1"/>
  <c r="C1471" i="1"/>
  <c r="C1519" i="1"/>
  <c r="C232" i="1"/>
  <c r="C384" i="1"/>
  <c r="C616" i="1"/>
  <c r="C756" i="1"/>
  <c r="C889" i="1"/>
  <c r="C994" i="1"/>
  <c r="C1085" i="1"/>
  <c r="C1171" i="1"/>
  <c r="C1237" i="1"/>
  <c r="C1296" i="1"/>
  <c r="C1349" i="1"/>
  <c r="C1411" i="1"/>
  <c r="C1451" i="1"/>
  <c r="C1506" i="1"/>
  <c r="C1556" i="1"/>
  <c r="C1588" i="1"/>
  <c r="C179" i="1"/>
  <c r="C397" i="1"/>
  <c r="C615" i="1"/>
  <c r="C800" i="1"/>
  <c r="C944" i="1"/>
  <c r="C1059" i="1"/>
  <c r="C1143" i="1"/>
  <c r="C1233" i="1"/>
  <c r="C1288" i="1"/>
  <c r="C1361" i="1"/>
  <c r="C1408" i="1"/>
  <c r="C1475" i="1"/>
  <c r="C1536" i="1"/>
  <c r="C1573" i="1"/>
  <c r="C1625" i="1"/>
  <c r="C1665" i="1"/>
  <c r="C101" i="1"/>
  <c r="C350" i="1"/>
  <c r="C644" i="1"/>
  <c r="C837" i="1"/>
  <c r="C970" i="1"/>
  <c r="C1114" i="1"/>
  <c r="C1183" i="1"/>
  <c r="C1281" i="1"/>
  <c r="C1352" i="1"/>
  <c r="C1419" i="1"/>
  <c r="C1493" i="1"/>
  <c r="C1550" i="1"/>
  <c r="C1602" i="1"/>
  <c r="C1648" i="1"/>
  <c r="C1702" i="1"/>
  <c r="C1734" i="1"/>
  <c r="C59" i="1"/>
  <c r="C396" i="1"/>
  <c r="C680" i="1"/>
  <c r="C1055" i="1"/>
  <c r="C1278" i="1"/>
  <c r="C1437" i="1"/>
  <c r="C1578" i="1"/>
  <c r="C1687" i="1"/>
  <c r="C1779" i="1"/>
  <c r="C1859" i="1"/>
  <c r="C713" i="1"/>
  <c r="C1104" i="1"/>
  <c r="C1319" i="1"/>
  <c r="C1508" i="1"/>
  <c r="C1640" i="1"/>
  <c r="C1751" i="1"/>
  <c r="C1855" i="1"/>
  <c r="C1936" i="1"/>
  <c r="C725" i="1"/>
  <c r="C1152" i="1"/>
  <c r="C1381" i="1"/>
  <c r="C1559" i="1"/>
  <c r="C1701" i="1"/>
  <c r="C1825" i="1"/>
  <c r="C1931" i="1"/>
  <c r="C158" i="1"/>
  <c r="C936" i="1"/>
  <c r="C1351" i="1"/>
  <c r="C1579" i="1"/>
  <c r="C1775" i="1"/>
  <c r="C1900" i="1"/>
  <c r="C2025" i="1"/>
  <c r="C268" i="1"/>
  <c r="C1066" i="1"/>
  <c r="C1461" i="1"/>
  <c r="C1682" i="1"/>
  <c r="C1871" i="1"/>
  <c r="C1995" i="1"/>
  <c r="C2119" i="1"/>
  <c r="C183" i="1"/>
  <c r="C118" i="1"/>
  <c r="C1001" i="1"/>
  <c r="C1425" i="1"/>
  <c r="C1654" i="1"/>
  <c r="C1215" i="1"/>
  <c r="C1585" i="1"/>
  <c r="C1852" i="1"/>
  <c r="C1996" i="1"/>
  <c r="C2134" i="1"/>
  <c r="C2231" i="1"/>
  <c r="C2335" i="1"/>
  <c r="C1173" i="1"/>
  <c r="C1615" i="1"/>
  <c r="C1868" i="1"/>
  <c r="C2010" i="1"/>
  <c r="C2145" i="1"/>
  <c r="C2240" i="1"/>
  <c r="C1238" i="1"/>
  <c r="C1598" i="1"/>
  <c r="C1842" i="1"/>
  <c r="C2002" i="1"/>
  <c r="C2139" i="1"/>
  <c r="C2235" i="1"/>
  <c r="C133" i="1"/>
  <c r="C1462" i="1"/>
  <c r="C1889" i="1"/>
  <c r="C2097" i="1"/>
  <c r="C2285" i="1"/>
  <c r="C2386" i="1"/>
  <c r="C1521" i="1"/>
  <c r="C1870" i="1"/>
  <c r="C2115" i="1"/>
  <c r="C2265" i="1"/>
  <c r="C2387" i="1"/>
  <c r="C2499" i="1"/>
  <c r="C293" i="1"/>
  <c r="C1584" i="1"/>
  <c r="C1902" i="1"/>
  <c r="C2138" i="1"/>
  <c r="C2281" i="1"/>
  <c r="C2416" i="1"/>
  <c r="C1863" i="1"/>
  <c r="C2294" i="1"/>
  <c r="C2246" i="1"/>
  <c r="C2581" i="1"/>
  <c r="C2377" i="1"/>
  <c r="G1757" i="3"/>
  <c r="E1941" i="3"/>
  <c r="R3" i="4"/>
  <c r="Q3" i="4"/>
  <c r="N3" i="4"/>
  <c r="M3" i="4"/>
  <c r="P3" i="4"/>
  <c r="A1955" i="3" a="1"/>
  <c r="A1942" i="3" a="1"/>
  <c r="D1942" i="3" s="1"/>
  <c r="A1976" i="3" a="1"/>
  <c r="A1945" i="3" a="1"/>
  <c r="A1946" i="3" a="1"/>
  <c r="C1958" i="1"/>
  <c r="C2542" i="1"/>
  <c r="C2301" i="1"/>
  <c r="C2602" i="1"/>
  <c r="C2261" i="1"/>
  <c r="C1052" i="1"/>
  <c r="C2596" i="1"/>
  <c r="C2593" i="1"/>
  <c r="C2474" i="1"/>
  <c r="C2273" i="1"/>
  <c r="C1672" i="1"/>
  <c r="C1075" i="1"/>
  <c r="C1186" i="1"/>
  <c r="C1271" i="1"/>
  <c r="C1346" i="1"/>
  <c r="C1418" i="1"/>
  <c r="C243" i="1"/>
  <c r="C544" i="1"/>
  <c r="C806" i="1"/>
  <c r="C985" i="1"/>
  <c r="C1125" i="1"/>
  <c r="C1230" i="1"/>
  <c r="C1320" i="1"/>
  <c r="C1403" i="1"/>
  <c r="C1479" i="1"/>
  <c r="C160" i="1"/>
  <c r="C540" i="1"/>
  <c r="C827" i="1"/>
  <c r="C1016" i="1"/>
  <c r="C1159" i="1"/>
  <c r="C1273" i="1"/>
  <c r="C1369" i="1"/>
  <c r="C1460" i="1"/>
  <c r="C1548" i="1"/>
  <c r="C92" i="1"/>
  <c r="C485" i="1"/>
  <c r="C823" i="1"/>
  <c r="C1039" i="1"/>
  <c r="C1191" i="1"/>
  <c r="C1313" i="1"/>
  <c r="C1433" i="1"/>
  <c r="C1527" i="1"/>
  <c r="C1609" i="1"/>
  <c r="C1681" i="1"/>
  <c r="C403" i="1"/>
  <c r="C810" i="1"/>
  <c r="C1050" i="1"/>
  <c r="C1235" i="1"/>
  <c r="C1365" i="1"/>
  <c r="C1482" i="1"/>
  <c r="C1581" i="1"/>
  <c r="C1667" i="1"/>
  <c r="C1742" i="1"/>
  <c r="C288" i="1"/>
  <c r="C811" i="1"/>
  <c r="C1079" i="1"/>
  <c r="C1258" i="1"/>
  <c r="C1405" i="1"/>
  <c r="C1531" i="1"/>
  <c r="C1635" i="1"/>
  <c r="C1724" i="1"/>
  <c r="C1811" i="1"/>
  <c r="C188" i="1"/>
  <c r="C760" i="1"/>
  <c r="C1077" i="1"/>
  <c r="C1283" i="1"/>
  <c r="C1443" i="1"/>
  <c r="C1576" i="1"/>
  <c r="C1699" i="1"/>
  <c r="C1791" i="1"/>
  <c r="C1872" i="1"/>
  <c r="C1944" i="1"/>
  <c r="C662" i="1"/>
  <c r="C1064" i="1"/>
  <c r="C1299" i="1"/>
  <c r="C1494" i="1"/>
  <c r="C1634" i="1"/>
  <c r="C1748" i="1"/>
  <c r="C1847" i="1"/>
  <c r="C1940" i="1"/>
  <c r="C74" i="1"/>
  <c r="C851" i="1"/>
  <c r="C1227" i="1"/>
  <c r="C1502" i="1"/>
  <c r="C1678" i="1"/>
  <c r="C1810" i="1"/>
  <c r="C1942" i="1"/>
  <c r="C2034" i="1"/>
  <c r="C2114" i="1"/>
  <c r="C967" i="1"/>
  <c r="C1332" i="1"/>
  <c r="C1569" i="1"/>
  <c r="C1777" i="1"/>
  <c r="C1907" i="1"/>
  <c r="C2017" i="1"/>
  <c r="C2127" i="1"/>
  <c r="C91" i="1"/>
  <c r="C923" i="1"/>
  <c r="C834" i="1"/>
  <c r="C1257" i="1"/>
  <c r="C1516" i="1"/>
  <c r="C549" i="1"/>
  <c r="C1294" i="1"/>
  <c r="C1611" i="1"/>
  <c r="C1838" i="1"/>
  <c r="C1972" i="1"/>
  <c r="C2085" i="1"/>
  <c r="C2198" i="1"/>
  <c r="C2279" i="1"/>
  <c r="C424" i="1"/>
  <c r="C1334" i="1"/>
  <c r="C1638" i="1"/>
  <c r="C1823" i="1"/>
  <c r="C1986" i="1"/>
  <c r="C2096" i="1"/>
  <c r="C2190" i="1"/>
  <c r="C769" i="1"/>
  <c r="C1347" i="1"/>
  <c r="C1650" i="1"/>
  <c r="C1861" i="1"/>
  <c r="C1991" i="1"/>
  <c r="C2100" i="1"/>
  <c r="C2211" i="1"/>
  <c r="C2291" i="1"/>
  <c r="C958" i="1"/>
  <c r="C1679" i="1"/>
  <c r="C1933" i="1"/>
  <c r="C2113" i="1"/>
  <c r="C2274" i="1"/>
  <c r="C2370" i="1"/>
  <c r="C1239" i="1"/>
  <c r="C1768" i="1"/>
  <c r="C1993" i="1"/>
  <c r="C2160" i="1"/>
  <c r="C2308" i="1"/>
  <c r="C2395" i="1"/>
  <c r="C2475" i="1"/>
  <c r="C2571" i="1"/>
  <c r="C1326" i="1"/>
  <c r="C1754" i="1"/>
  <c r="C2023" i="1"/>
  <c r="C2182" i="1"/>
  <c r="C2302" i="1"/>
  <c r="C2039" i="1"/>
  <c r="C2562" i="1"/>
  <c r="C2340" i="1"/>
  <c r="C2586" i="1"/>
  <c r="C2221" i="1"/>
  <c r="C1364" i="1"/>
  <c r="C791" i="1"/>
  <c r="C2588" i="1"/>
  <c r="C2465" i="1"/>
  <c r="C2256" i="1"/>
  <c r="C1595" i="1"/>
  <c r="C2337" i="1"/>
  <c r="C1622" i="1"/>
  <c r="C1938" i="1"/>
  <c r="C2477" i="1"/>
  <c r="C1898" i="1"/>
  <c r="C2088" i="1"/>
  <c r="C2309" i="1"/>
  <c r="C2546" i="1"/>
  <c r="C2414" i="1"/>
  <c r="C2102" i="1"/>
  <c r="C882" i="1"/>
  <c r="C1801" i="1"/>
  <c r="C2128" i="1"/>
  <c r="C2314" i="1"/>
  <c r="C2424" i="1"/>
  <c r="C2490" i="1"/>
  <c r="C2553" i="1"/>
  <c r="C2606" i="1"/>
  <c r="C2226" i="1"/>
  <c r="C2514" i="1"/>
  <c r="C2015" i="1"/>
  <c r="C599" i="1"/>
  <c r="C1963" i="1"/>
  <c r="C2330" i="1"/>
  <c r="C2495" i="1"/>
  <c r="C685" i="1"/>
  <c r="C2000" i="1"/>
  <c r="C2218" i="1"/>
  <c r="C1452" i="1"/>
  <c r="C2500" i="1"/>
  <c r="C2300" i="1"/>
  <c r="C1757" i="1"/>
  <c r="C2391" i="1"/>
  <c r="C2324" i="1"/>
  <c r="C2236" i="1"/>
  <c r="C2123" i="1"/>
  <c r="C1983" i="1"/>
  <c r="C1808" i="1"/>
  <c r="C1541" i="1"/>
  <c r="C1043" i="1"/>
  <c r="C2555" i="1"/>
  <c r="C2491" i="1"/>
  <c r="C2427" i="1"/>
  <c r="C2363" i="1"/>
  <c r="C2286" i="1"/>
  <c r="C2188" i="1"/>
  <c r="C2067" i="1"/>
  <c r="C1914" i="1"/>
  <c r="C1712" i="1"/>
  <c r="C1363" i="1"/>
  <c r="C383" i="1"/>
  <c r="C2338" i="1"/>
  <c r="C2253" i="1"/>
  <c r="C2142" i="1"/>
  <c r="C2011" i="1"/>
  <c r="C1841" i="1"/>
  <c r="C1601" i="1"/>
  <c r="C1156" i="1"/>
  <c r="C2323" i="1"/>
  <c r="C2259" i="1"/>
  <c r="C2194" i="1"/>
  <c r="C2121" i="1"/>
  <c r="C2038" i="1"/>
  <c r="C1941" i="1"/>
  <c r="C1829" i="1"/>
  <c r="C1693" i="1"/>
  <c r="C1486" i="1"/>
  <c r="C1192" i="1"/>
  <c r="C484" i="1"/>
  <c r="C2208" i="1"/>
  <c r="C2136" i="1"/>
  <c r="C2054" i="1"/>
  <c r="C1962" i="1"/>
  <c r="C1853" i="1"/>
  <c r="C1722" i="1"/>
  <c r="C1534" i="1"/>
  <c r="C1265" i="1"/>
  <c r="C723" i="1"/>
  <c r="C2311" i="1"/>
  <c r="C2247" i="1"/>
  <c r="C2180" i="1"/>
  <c r="C2105" i="1"/>
  <c r="C2020" i="1"/>
  <c r="C1923" i="1"/>
  <c r="C1806" i="1"/>
  <c r="C1659" i="1"/>
  <c r="C1438" i="1"/>
  <c r="C1119" i="1"/>
  <c r="C250" i="1"/>
  <c r="C1558" i="1"/>
  <c r="C1368" i="1"/>
  <c r="C1127" i="1"/>
  <c r="C703" i="1"/>
  <c r="C1021" i="1"/>
  <c r="C469" i="1"/>
  <c r="C2175" i="1"/>
  <c r="C2110" i="1"/>
  <c r="C2037" i="1"/>
  <c r="C1954" i="1"/>
  <c r="C1860" i="1"/>
  <c r="C1745" i="1"/>
  <c r="C1610" i="1"/>
  <c r="C1436" i="1"/>
  <c r="C1214" i="1"/>
  <c r="C859" i="1"/>
  <c r="C176" i="1"/>
  <c r="C2066" i="1"/>
  <c r="C1998" i="1"/>
  <c r="C1921" i="1"/>
  <c r="C1833" i="1"/>
  <c r="C1732" i="1"/>
  <c r="C1613" i="1"/>
  <c r="C1466" i="1"/>
  <c r="C1279" i="1"/>
  <c r="C1031" i="1"/>
  <c r="C575" i="1"/>
  <c r="C2021" i="1"/>
  <c r="C1957" i="1"/>
  <c r="C1885" i="1"/>
  <c r="C1805" i="1"/>
  <c r="C1713" i="1"/>
  <c r="C1607" i="1"/>
  <c r="C1476" i="1"/>
  <c r="C1318" i="1"/>
  <c r="C1122" i="1"/>
  <c r="C826" i="1"/>
  <c r="C292" i="1"/>
  <c r="C1912" i="1"/>
  <c r="C1846" i="1"/>
  <c r="C1772" i="1"/>
  <c r="C1688" i="1"/>
  <c r="C1589" i="1"/>
  <c r="C1474" i="1"/>
  <c r="C1335" i="1"/>
  <c r="C1178" i="1"/>
  <c r="C946" i="1"/>
  <c r="C581" i="1"/>
  <c r="C67" i="1"/>
  <c r="C1803" i="1"/>
  <c r="C1733" i="1"/>
  <c r="C1655" i="1"/>
  <c r="C1567" i="1"/>
  <c r="C1464" i="1"/>
  <c r="C1343" i="1"/>
  <c r="C1208" i="1"/>
  <c r="C1029" i="1"/>
  <c r="C773" i="1"/>
  <c r="C334" i="1"/>
  <c r="C1758" i="1"/>
  <c r="C1694" i="1"/>
  <c r="C1621" i="1"/>
  <c r="C1539" i="1"/>
  <c r="C1446" i="1"/>
  <c r="C1340" i="1"/>
  <c r="C1218" i="1"/>
  <c r="C1072" i="1"/>
  <c r="C863" i="1"/>
  <c r="C551" i="1"/>
  <c r="C156" i="1"/>
  <c r="C1649" i="1"/>
  <c r="C1582" i="1"/>
  <c r="C1507" i="1"/>
  <c r="C1420" i="1"/>
  <c r="C1325" i="1"/>
  <c r="C1221" i="1"/>
  <c r="C1093" i="1"/>
  <c r="C920" i="1"/>
  <c r="C700" i="1"/>
  <c r="C356" i="1"/>
  <c r="C1604" i="1"/>
  <c r="C1540" i="1"/>
  <c r="C1469" i="1"/>
  <c r="C1390" i="1"/>
  <c r="C1307" i="1"/>
  <c r="C1213" i="1"/>
  <c r="C1102" i="1"/>
  <c r="C954" i="1"/>
  <c r="C785" i="1"/>
  <c r="C502" i="1"/>
  <c r="C200" i="1"/>
  <c r="C1495" i="1"/>
  <c r="C1430" i="1"/>
  <c r="C1357" i="1"/>
  <c r="C1282" i="1"/>
  <c r="C1197" i="1"/>
  <c r="C1096" i="1"/>
  <c r="C969" i="1"/>
  <c r="C824" i="1"/>
  <c r="C613" i="1"/>
  <c r="C341" i="1"/>
  <c r="C77" i="1"/>
  <c r="C1386" i="1"/>
  <c r="C1322" i="1"/>
  <c r="C1253" i="1"/>
  <c r="C1175" i="1"/>
  <c r="C1086" i="1"/>
  <c r="C973" i="1"/>
  <c r="C847" i="1"/>
  <c r="C682" i="1"/>
  <c r="C448" i="1"/>
  <c r="C219" i="1"/>
  <c r="C1284" i="1"/>
  <c r="C1220" i="1"/>
  <c r="C1148" i="1"/>
  <c r="C1068" i="1"/>
  <c r="C976" i="1"/>
  <c r="C881" i="1"/>
  <c r="C784" i="1"/>
  <c r="C631" i="1"/>
  <c r="C456" i="1"/>
  <c r="C279" i="1"/>
  <c r="C106" i="1"/>
  <c r="C999" i="1"/>
  <c r="C903" i="1"/>
  <c r="C808" i="1"/>
  <c r="C672" i="1"/>
  <c r="C498" i="1"/>
  <c r="C323" i="1"/>
  <c r="C147" i="1"/>
  <c r="C1190" i="1"/>
  <c r="C1126" i="1"/>
  <c r="C1053" i="1"/>
  <c r="C971" i="1"/>
  <c r="C888" i="1"/>
  <c r="C805" i="1"/>
  <c r="C686" i="1"/>
  <c r="C534" i="1"/>
  <c r="C380" i="1"/>
  <c r="C229" i="1"/>
  <c r="C76" i="1"/>
  <c r="C1081" i="1"/>
  <c r="C1014" i="1"/>
  <c r="C941" i="1"/>
  <c r="C867" i="1"/>
  <c r="C793" i="1"/>
  <c r="C688" i="1"/>
  <c r="C554" i="1"/>
  <c r="C421" i="1"/>
  <c r="C287" i="1"/>
  <c r="C155" i="1"/>
  <c r="C1036" i="1"/>
  <c r="C972" i="1"/>
  <c r="C908" i="1"/>
  <c r="C844" i="1"/>
  <c r="C776" i="1"/>
  <c r="C679" i="1"/>
  <c r="C562" i="1"/>
  <c r="C444" i="1"/>
  <c r="C328" i="1"/>
  <c r="C211" i="1"/>
  <c r="C1140" i="1"/>
  <c r="C1850" i="1"/>
  <c r="C2156" i="1"/>
  <c r="C2333" i="1"/>
  <c r="C2433" i="1"/>
  <c r="C2498" i="1"/>
  <c r="C2560" i="1"/>
  <c r="C2612" i="1"/>
  <c r="C2122" i="1"/>
  <c r="C2472" i="1"/>
  <c r="C1926" i="1"/>
  <c r="C1101" i="1"/>
  <c r="C2024" i="1"/>
  <c r="C2357" i="1"/>
  <c r="C2513" i="1"/>
  <c r="C1115" i="1"/>
  <c r="C2056" i="1"/>
  <c r="C2165" i="1"/>
  <c r="C1189" i="1"/>
  <c r="C2479" i="1"/>
  <c r="C2258" i="1"/>
  <c r="C1618" i="1"/>
  <c r="C2383" i="1"/>
  <c r="C2313" i="1"/>
  <c r="C2222" i="1"/>
  <c r="C2108" i="1"/>
  <c r="C1966" i="1"/>
  <c r="C1783" i="1"/>
  <c r="C1492" i="1"/>
  <c r="C899" i="1"/>
  <c r="C2547" i="1"/>
  <c r="C2483" i="1"/>
  <c r="C2419" i="1"/>
  <c r="C2355" i="1"/>
  <c r="C2276" i="1"/>
  <c r="C2174" i="1"/>
  <c r="C2049" i="1"/>
  <c r="C1891" i="1"/>
  <c r="C1680" i="1"/>
  <c r="C1308" i="1"/>
  <c r="C146" i="1"/>
  <c r="C2328" i="1"/>
  <c r="C2241" i="1"/>
  <c r="C2129" i="1"/>
  <c r="C1992" i="1"/>
  <c r="C1816" i="1"/>
  <c r="C1553" i="1"/>
  <c r="C1083" i="1"/>
  <c r="C2315" i="1"/>
  <c r="C2251" i="1"/>
  <c r="C2185" i="1"/>
  <c r="C2111" i="1"/>
  <c r="C2026" i="1"/>
  <c r="C1927" i="1"/>
  <c r="C1813" i="1"/>
  <c r="C1670" i="1"/>
  <c r="C1453" i="1"/>
  <c r="C1147" i="1"/>
  <c r="C332" i="1"/>
  <c r="C2200" i="1"/>
  <c r="C2126" i="1"/>
  <c r="C2044" i="1"/>
  <c r="C1950" i="1"/>
  <c r="C1839" i="1"/>
  <c r="C1704" i="1"/>
  <c r="C1501" i="1"/>
  <c r="C1217" i="1"/>
  <c r="C595" i="1"/>
  <c r="C2303" i="1"/>
  <c r="C2239" i="1"/>
  <c r="C2171" i="1"/>
  <c r="C2095" i="1"/>
  <c r="C2009" i="1"/>
  <c r="C1908" i="1"/>
  <c r="C1789" i="1"/>
  <c r="C1636" i="1"/>
  <c r="C1404" i="1"/>
  <c r="C1061" i="1"/>
  <c r="C96" i="1"/>
  <c r="C1538" i="1"/>
  <c r="C1344" i="1"/>
  <c r="C1087" i="1"/>
  <c r="C603" i="1"/>
  <c r="C978" i="1"/>
  <c r="C375" i="1"/>
  <c r="C2167" i="1"/>
  <c r="C2101" i="1"/>
  <c r="C2027" i="1"/>
  <c r="C1943" i="1"/>
  <c r="C1844" i="1"/>
  <c r="C1729" i="1"/>
  <c r="C1587" i="1"/>
  <c r="C1413" i="1"/>
  <c r="C1180" i="1"/>
  <c r="C816" i="1"/>
  <c r="C82" i="1"/>
  <c r="C2058" i="1"/>
  <c r="C1988" i="1"/>
  <c r="C1910" i="1"/>
  <c r="C1822" i="1"/>
  <c r="C1719" i="1"/>
  <c r="C1597" i="1"/>
  <c r="C1445" i="1"/>
  <c r="C1255" i="1"/>
  <c r="C983" i="1"/>
  <c r="C490" i="1"/>
  <c r="C2013" i="1"/>
  <c r="C1949" i="1"/>
  <c r="C1876" i="1"/>
  <c r="C1286" i="1"/>
  <c r="C1905" i="1"/>
  <c r="C2184" i="1"/>
  <c r="C2349" i="1"/>
  <c r="C2439" i="1"/>
  <c r="C2508" i="1"/>
  <c r="C2567" i="1"/>
  <c r="C2617" i="1"/>
  <c r="C1980" i="1"/>
  <c r="C2430" i="1"/>
  <c r="C1834" i="1"/>
  <c r="C1321" i="1"/>
  <c r="C2078" i="1"/>
  <c r="C2382" i="1"/>
  <c r="C2532" i="1"/>
  <c r="C1323" i="1"/>
  <c r="C2417" i="1"/>
  <c r="C2112" i="1"/>
  <c r="C690" i="1"/>
  <c r="C2457" i="1"/>
  <c r="C2213" i="1"/>
  <c r="C1431" i="1"/>
  <c r="C1395" i="1"/>
  <c r="C1947" i="1"/>
  <c r="C2209" i="1"/>
  <c r="C2364" i="1"/>
  <c r="C2448" i="1"/>
  <c r="C2517" i="1"/>
  <c r="C2574" i="1"/>
  <c r="C2505" i="1"/>
  <c r="C1788" i="1"/>
  <c r="C2388" i="1"/>
  <c r="C1717" i="1"/>
  <c r="C1489" i="1"/>
  <c r="C2132" i="1"/>
  <c r="C2404" i="1"/>
  <c r="C2550" i="1"/>
  <c r="C1574" i="1"/>
  <c r="C2397" i="1"/>
  <c r="C2041" i="1"/>
  <c r="C2601" i="1"/>
  <c r="C2437" i="1"/>
  <c r="C2164" i="1"/>
  <c r="C1181" i="1"/>
  <c r="C1941" i="3"/>
  <c r="D1941" i="3" l="1"/>
  <c r="B1941" i="3"/>
  <c r="E1761" i="9"/>
  <c r="A1995" i="3" a="1"/>
  <c r="A1995" i="3" s="1"/>
  <c r="E1471" i="8"/>
  <c r="E970" i="8"/>
  <c r="A1948" i="3" a="1"/>
  <c r="E1948" i="3" s="1"/>
  <c r="E1584" i="9"/>
  <c r="E1582" i="9"/>
  <c r="E80" i="9"/>
  <c r="E1581" i="9"/>
  <c r="A2006" i="3" a="1"/>
  <c r="C2006" i="3" s="1"/>
  <c r="D1698" i="8"/>
  <c r="E1698" i="8" s="1"/>
  <c r="D1558" i="8"/>
  <c r="B1567" i="9" s="1"/>
  <c r="D1567" i="9" s="1"/>
  <c r="D1773" i="8"/>
  <c r="D1131" i="8"/>
  <c r="B1131" i="9" s="1"/>
  <c r="D1131" i="9" s="1"/>
  <c r="D594" i="8"/>
  <c r="D289" i="8"/>
  <c r="B289" i="9" s="1"/>
  <c r="D289" i="9" s="1"/>
  <c r="D1697" i="8"/>
  <c r="D1597" i="8"/>
  <c r="B1606" i="9" s="1"/>
  <c r="D1606" i="9" s="1"/>
  <c r="D1499" i="8"/>
  <c r="D1291" i="8"/>
  <c r="B1300" i="9" s="1"/>
  <c r="D1300" i="9" s="1"/>
  <c r="D964" i="8"/>
  <c r="D470" i="8"/>
  <c r="B470" i="9" s="1"/>
  <c r="D470" i="9" s="1"/>
  <c r="D337" i="8"/>
  <c r="D1711" i="8"/>
  <c r="B1720" i="9" s="1"/>
  <c r="D1720" i="9" s="1"/>
  <c r="D1645" i="8"/>
  <c r="D1579" i="8"/>
  <c r="D1505" i="8"/>
  <c r="D1303" i="8"/>
  <c r="B1312" i="9" s="1"/>
  <c r="D1312" i="9" s="1"/>
  <c r="D986" i="8"/>
  <c r="E391" i="8"/>
  <c r="D391" i="8"/>
  <c r="B391" i="9" s="1"/>
  <c r="D391" i="9" s="1"/>
  <c r="D1594" i="8"/>
  <c r="D1857" i="8"/>
  <c r="B1866" i="9" s="1"/>
  <c r="D1866" i="9" s="1"/>
  <c r="D1235" i="8"/>
  <c r="D390" i="8"/>
  <c r="D1722" i="8"/>
  <c r="D1620" i="8"/>
  <c r="B1629" i="9" s="1"/>
  <c r="D1629" i="9" s="1"/>
  <c r="D1522" i="8"/>
  <c r="D1366" i="8"/>
  <c r="B1375" i="9" s="1"/>
  <c r="D1375" i="9" s="1"/>
  <c r="D856" i="8"/>
  <c r="D368" i="8"/>
  <c r="B368" i="9" s="1"/>
  <c r="D368" i="9" s="1"/>
  <c r="D958" i="8"/>
  <c r="D1379" i="8"/>
  <c r="B1388" i="9" s="1"/>
  <c r="D1388" i="9" s="1"/>
  <c r="D1701" i="8"/>
  <c r="D1593" i="8"/>
  <c r="B1602" i="9" s="1"/>
  <c r="D1602" i="9" s="1"/>
  <c r="D1487" i="8"/>
  <c r="D1276" i="8"/>
  <c r="B1285" i="9" s="1"/>
  <c r="D1285" i="9" s="1"/>
  <c r="D940" i="8"/>
  <c r="D407" i="8"/>
  <c r="B407" i="9" s="1"/>
  <c r="D407" i="9" s="1"/>
  <c r="D497" i="8"/>
  <c r="D1935" i="10"/>
  <c r="B1935" i="11" s="1"/>
  <c r="D1935" i="11" s="1"/>
  <c r="E1935" i="11" s="1"/>
  <c r="B967" i="10"/>
  <c r="E966" i="9"/>
  <c r="A1950" i="3" a="1"/>
  <c r="B1950" i="3" s="1"/>
  <c r="D1631" i="8"/>
  <c r="B1640" i="9" s="1"/>
  <c r="D1640" i="9" s="1"/>
  <c r="E1501" i="8"/>
  <c r="D1501" i="8"/>
  <c r="B1510" i="9" s="1"/>
  <c r="D1510" i="9" s="1"/>
  <c r="D664" i="8"/>
  <c r="B664" i="9" s="1"/>
  <c r="D664" i="9" s="1"/>
  <c r="E1578" i="10"/>
  <c r="B1578" i="11"/>
  <c r="D1578" i="11" s="1"/>
  <c r="E1578" i="11" s="1"/>
  <c r="D1875" i="8"/>
  <c r="B1884" i="9" s="1"/>
  <c r="D1884" i="9" s="1"/>
  <c r="E1294" i="8"/>
  <c r="D1294" i="8"/>
  <c r="B1303" i="9" s="1"/>
  <c r="D1303" i="9" s="1"/>
  <c r="D1156" i="8"/>
  <c r="B1156" i="9" s="1"/>
  <c r="D1156" i="9" s="1"/>
  <c r="E901" i="8"/>
  <c r="D901" i="8"/>
  <c r="B901" i="9" s="1"/>
  <c r="D901" i="9" s="1"/>
  <c r="D485" i="8"/>
  <c r="B485" i="9" s="1"/>
  <c r="D485" i="9" s="1"/>
  <c r="E340" i="8"/>
  <c r="D340" i="8"/>
  <c r="B340" i="9" s="1"/>
  <c r="D340" i="9" s="1"/>
  <c r="D1673" i="8"/>
  <c r="B1682" i="9" s="1"/>
  <c r="D1682" i="9" s="1"/>
  <c r="E1541" i="8"/>
  <c r="D1541" i="8"/>
  <c r="B1550" i="9" s="1"/>
  <c r="D1550" i="9" s="1"/>
  <c r="D1914" i="8"/>
  <c r="B1927" i="9" s="1"/>
  <c r="D1927" i="9" s="1"/>
  <c r="E1210" i="8"/>
  <c r="D1210" i="8"/>
  <c r="B1210" i="9" s="1"/>
  <c r="D1210" i="9" s="1"/>
  <c r="D539" i="8"/>
  <c r="B539" i="9" s="1"/>
  <c r="D539" i="9" s="1"/>
  <c r="E349" i="8"/>
  <c r="D349" i="8"/>
  <c r="B349" i="9" s="1"/>
  <c r="D349" i="9" s="1"/>
  <c r="A1949" i="3" a="1"/>
  <c r="D1949" i="3" s="1"/>
  <c r="E1762" i="10"/>
  <c r="B1762" i="11"/>
  <c r="D1762" i="11" s="1"/>
  <c r="E1762" i="11" s="1"/>
  <c r="D1273" i="8"/>
  <c r="D1223" i="8"/>
  <c r="D932" i="8"/>
  <c r="D578" i="8"/>
  <c r="D358" i="8"/>
  <c r="B358" i="9" s="1"/>
  <c r="D358" i="9" s="1"/>
  <c r="D510" i="8"/>
  <c r="E1689" i="8"/>
  <c r="D1689" i="8"/>
  <c r="B1698" i="9" s="1"/>
  <c r="D1698" i="9" s="1"/>
  <c r="D1621" i="8"/>
  <c r="D1557" i="8"/>
  <c r="D1491" i="8"/>
  <c r="E1768" i="8"/>
  <c r="D1768" i="8"/>
  <c r="B1777" i="9" s="1"/>
  <c r="D1777" i="9" s="1"/>
  <c r="D1283" i="8"/>
  <c r="E1238" i="8"/>
  <c r="D1238" i="8"/>
  <c r="B1247" i="9" s="1"/>
  <c r="D1247" i="9" s="1"/>
  <c r="D948" i="8"/>
  <c r="D588" i="8"/>
  <c r="B588" i="9" s="1"/>
  <c r="D588" i="9" s="1"/>
  <c r="D455" i="8"/>
  <c r="E369" i="8"/>
  <c r="D369" i="8"/>
  <c r="B369" i="9" s="1"/>
  <c r="D369" i="9" s="1"/>
  <c r="D756" i="8"/>
  <c r="D1739" i="8"/>
  <c r="B1748" i="9" s="1"/>
  <c r="D1748" i="9" s="1"/>
  <c r="D1703" i="8"/>
  <c r="D1669" i="8"/>
  <c r="D1637" i="8"/>
  <c r="D1603" i="8"/>
  <c r="B1612" i="9" s="1"/>
  <c r="D1612" i="9" s="1"/>
  <c r="D1529" i="8"/>
  <c r="D1861" i="8"/>
  <c r="B1870" i="9" s="1"/>
  <c r="D1870" i="9" s="1"/>
  <c r="D1289" i="8"/>
  <c r="D1136" i="8"/>
  <c r="B1136" i="9" s="1"/>
  <c r="D1136" i="9" s="1"/>
  <c r="D890" i="8"/>
  <c r="D467" i="8"/>
  <c r="D335" i="8"/>
  <c r="D1718" i="8"/>
  <c r="B1727" i="9" s="1"/>
  <c r="D1727" i="9" s="1"/>
  <c r="D1652" i="8"/>
  <c r="D1586" i="8"/>
  <c r="D1520" i="8"/>
  <c r="D1360" i="8"/>
  <c r="B1369" i="9" s="1"/>
  <c r="D1369" i="9" s="1"/>
  <c r="D1213" i="8"/>
  <c r="D362" i="8"/>
  <c r="D627" i="8"/>
  <c r="D1680" i="8"/>
  <c r="B1689" i="9" s="1"/>
  <c r="D1689" i="9" s="1"/>
  <c r="D1612" i="8"/>
  <c r="D1546" i="8"/>
  <c r="B1555" i="9" s="1"/>
  <c r="D1555" i="9" s="1"/>
  <c r="D1482" i="8"/>
  <c r="D1320" i="8"/>
  <c r="B1329" i="9" s="1"/>
  <c r="D1329" i="9" s="1"/>
  <c r="D1215" i="8"/>
  <c r="D928" i="8"/>
  <c r="B928" i="9" s="1"/>
  <c r="D928" i="9" s="1"/>
  <c r="D552" i="8"/>
  <c r="D354" i="8"/>
  <c r="B354" i="9" s="1"/>
  <c r="D354" i="9" s="1"/>
  <c r="D1277" i="8"/>
  <c r="E547" i="8"/>
  <c r="D547" i="8"/>
  <c r="B547" i="9" s="1"/>
  <c r="D547" i="9" s="1"/>
  <c r="D503" i="8"/>
  <c r="D1693" i="8"/>
  <c r="E1693" i="8" s="1"/>
  <c r="D1651" i="8"/>
  <c r="D1585" i="8"/>
  <c r="D1519" i="8"/>
  <c r="D1472" i="8"/>
  <c r="B1481" i="9" s="1"/>
  <c r="D1481" i="9" s="1"/>
  <c r="D1268" i="8"/>
  <c r="E922" i="8"/>
  <c r="D922" i="8"/>
  <c r="B922" i="9" s="1"/>
  <c r="D922" i="9" s="1"/>
  <c r="D544" i="8"/>
  <c r="D351" i="8"/>
  <c r="B351" i="9" s="1"/>
  <c r="D351" i="9" s="1"/>
  <c r="D814" i="8"/>
  <c r="A1985" i="3" a="1"/>
  <c r="C1985" i="3" s="1"/>
  <c r="A1952" i="3" a="1"/>
  <c r="C1952" i="3" s="1"/>
  <c r="A1989" i="3" a="1"/>
  <c r="C1989" i="3" s="1"/>
  <c r="A1956" i="3" a="1"/>
  <c r="D1956" i="3" s="1"/>
  <c r="A2002" i="3" a="1"/>
  <c r="D2002" i="3" s="1"/>
  <c r="A1992" i="3" a="1"/>
  <c r="A1992" i="3" s="1"/>
  <c r="D811" i="8"/>
  <c r="E1693" i="10"/>
  <c r="B1693" i="11"/>
  <c r="D1693" i="11" s="1"/>
  <c r="E1693" i="11" s="1"/>
  <c r="D1615" i="8"/>
  <c r="D1549" i="8"/>
  <c r="B1558" i="9" s="1"/>
  <c r="D1558" i="9" s="1"/>
  <c r="D1485" i="8"/>
  <c r="D1326" i="8"/>
  <c r="B1335" i="9" s="1"/>
  <c r="D1335" i="9" s="1"/>
  <c r="D1227" i="8"/>
  <c r="D934" i="8"/>
  <c r="B934" i="9" s="1"/>
  <c r="D934" i="9" s="1"/>
  <c r="D579" i="8"/>
  <c r="D359" i="8"/>
  <c r="B359" i="9" s="1"/>
  <c r="D359" i="9" s="1"/>
  <c r="D504" i="8"/>
  <c r="D1736" i="8"/>
  <c r="B1745" i="9" s="1"/>
  <c r="D1745" i="9" s="1"/>
  <c r="D1692" i="8"/>
  <c r="D1658" i="8"/>
  <c r="D1624" i="8"/>
  <c r="D1592" i="8"/>
  <c r="B1601" i="9" s="1"/>
  <c r="D1601" i="9" s="1"/>
  <c r="D1560" i="8"/>
  <c r="D1526" i="8"/>
  <c r="D1494" i="8"/>
  <c r="D1775" i="8"/>
  <c r="B1784" i="9" s="1"/>
  <c r="D1784" i="9" s="1"/>
  <c r="D1372" i="8"/>
  <c r="E1286" i="8"/>
  <c r="D1286" i="8"/>
  <c r="B1295" i="9" s="1"/>
  <c r="D1295" i="9" s="1"/>
  <c r="D1241" i="8"/>
  <c r="D1133" i="8"/>
  <c r="B1133" i="9" s="1"/>
  <c r="D1133" i="9" s="1"/>
  <c r="D954" i="8"/>
  <c r="D875" i="8"/>
  <c r="B875" i="9" s="1"/>
  <c r="D875" i="9" s="1"/>
  <c r="D597" i="8"/>
  <c r="D460" i="8"/>
  <c r="B460" i="9" s="1"/>
  <c r="D460" i="9" s="1"/>
  <c r="D372" i="8"/>
  <c r="D293" i="8"/>
  <c r="D1725" i="8"/>
  <c r="D1657" i="8"/>
  <c r="B1666" i="9" s="1"/>
  <c r="D1666" i="9" s="1"/>
  <c r="D1591" i="8"/>
  <c r="D1525" i="8"/>
  <c r="B1534" i="9" s="1"/>
  <c r="D1534" i="9" s="1"/>
  <c r="D1774" i="8"/>
  <c r="D1285" i="8"/>
  <c r="B1294" i="9" s="1"/>
  <c r="D1294" i="9" s="1"/>
  <c r="D1132" i="8"/>
  <c r="D871" i="8"/>
  <c r="B871" i="9" s="1"/>
  <c r="D871" i="9" s="1"/>
  <c r="D459" i="8"/>
  <c r="D291" i="8"/>
  <c r="B291" i="9" s="1"/>
  <c r="D291" i="9" s="1"/>
  <c r="E972" i="8"/>
  <c r="E968" i="8"/>
  <c r="D1734" i="8"/>
  <c r="D1630" i="8"/>
  <c r="D1524" i="8"/>
  <c r="B1533" i="9" s="1"/>
  <c r="D1533" i="9" s="1"/>
  <c r="D1368" i="8"/>
  <c r="D1239" i="8"/>
  <c r="B1248" i="9" s="1"/>
  <c r="D1248" i="9" s="1"/>
  <c r="D867" i="8"/>
  <c r="D370" i="8"/>
  <c r="B370" i="9" s="1"/>
  <c r="D370" i="9" s="1"/>
  <c r="D1733" i="8"/>
  <c r="D1663" i="8"/>
  <c r="B1672" i="9" s="1"/>
  <c r="D1672" i="9" s="1"/>
  <c r="D1565" i="8"/>
  <c r="D1867" i="8"/>
  <c r="B1876" i="9" s="1"/>
  <c r="D1876" i="9" s="1"/>
  <c r="D1250" i="8"/>
  <c r="E892" i="8"/>
  <c r="D892" i="8"/>
  <c r="B892" i="9" s="1"/>
  <c r="D892" i="9" s="1"/>
  <c r="D379" i="8"/>
  <c r="D621" i="8"/>
  <c r="B621" i="9" s="1"/>
  <c r="D621" i="9" s="1"/>
  <c r="D1611" i="8"/>
  <c r="D1882" i="8"/>
  <c r="D1256" i="8"/>
  <c r="D908" i="8"/>
  <c r="B908" i="9" s="1"/>
  <c r="D908" i="9" s="1"/>
  <c r="D499" i="8"/>
  <c r="E122" i="8"/>
  <c r="D122" i="8"/>
  <c r="B122" i="9" s="1"/>
  <c r="D122" i="9" s="1"/>
  <c r="D1660" i="8"/>
  <c r="D1562" i="8"/>
  <c r="B1571" i="9" s="1"/>
  <c r="D1571" i="9" s="1"/>
  <c r="D1496" i="8"/>
  <c r="D1288" i="8"/>
  <c r="B1297" i="9" s="1"/>
  <c r="D1297" i="9" s="1"/>
  <c r="D718" i="8"/>
  <c r="D508" i="8"/>
  <c r="B508" i="9" s="1"/>
  <c r="D508" i="9" s="1"/>
  <c r="D1654" i="8"/>
  <c r="D1554" i="8"/>
  <c r="B1563" i="9" s="1"/>
  <c r="D1563" i="9" s="1"/>
  <c r="D1770" i="8"/>
  <c r="D1237" i="8"/>
  <c r="B1246" i="9" s="1"/>
  <c r="D1246" i="9" s="1"/>
  <c r="D946" i="8"/>
  <c r="D454" i="8"/>
  <c r="D1382" i="8"/>
  <c r="D600" i="8"/>
  <c r="B600" i="9" s="1"/>
  <c r="D600" i="9" s="1"/>
  <c r="D620" i="8"/>
  <c r="D1625" i="8"/>
  <c r="B1634" i="9" s="1"/>
  <c r="D1634" i="9" s="1"/>
  <c r="D1527" i="8"/>
  <c r="D1352" i="8"/>
  <c r="B1361" i="9" s="1"/>
  <c r="D1361" i="9" s="1"/>
  <c r="D1079" i="8"/>
  <c r="D581" i="8"/>
  <c r="B581" i="9" s="1"/>
  <c r="D581" i="9" s="1"/>
  <c r="D235" i="8"/>
  <c r="A1993" i="3" a="1"/>
  <c r="C1993" i="3" s="1"/>
  <c r="A1999" i="3" a="1"/>
  <c r="A1999" i="3" s="1"/>
  <c r="D1567" i="8"/>
  <c r="D1407" i="8"/>
  <c r="D1252" i="8"/>
  <c r="D976" i="8"/>
  <c r="B976" i="9" s="1"/>
  <c r="D976" i="9" s="1"/>
  <c r="D381" i="8"/>
  <c r="D1389" i="8"/>
  <c r="B1398" i="9" s="1"/>
  <c r="D1398" i="9" s="1"/>
  <c r="D613" i="8"/>
  <c r="D1708" i="8"/>
  <c r="B1717" i="9" s="1"/>
  <c r="D1717" i="9" s="1"/>
  <c r="D1666" i="8"/>
  <c r="D1632" i="8"/>
  <c r="B1641" i="9" s="1"/>
  <c r="D1641" i="9" s="1"/>
  <c r="D1600" i="8"/>
  <c r="D1534" i="8"/>
  <c r="B1543" i="9" s="1"/>
  <c r="D1543" i="9" s="1"/>
  <c r="D1502" i="8"/>
  <c r="E1253" i="8"/>
  <c r="D1253" i="8"/>
  <c r="B1262" i="9" s="1"/>
  <c r="D1262" i="9" s="1"/>
  <c r="D978" i="8"/>
  <c r="D667" i="8"/>
  <c r="B667" i="9" s="1"/>
  <c r="D667" i="9" s="1"/>
  <c r="D382" i="8"/>
  <c r="D896" i="8"/>
  <c r="D1607" i="8"/>
  <c r="D1310" i="8"/>
  <c r="B1319" i="9" s="1"/>
  <c r="D1319" i="9" s="1"/>
  <c r="D916" i="8"/>
  <c r="E966" i="8"/>
  <c r="A1996" i="3" a="1"/>
  <c r="C1996" i="3" s="1"/>
  <c r="A2007" i="3" a="1"/>
  <c r="C2007" i="3" s="1"/>
  <c r="A1969" i="3" a="1"/>
  <c r="E1969" i="3" s="1"/>
  <c r="D1724" i="8"/>
  <c r="B1733" i="9" s="1"/>
  <c r="D1733" i="9" s="1"/>
  <c r="D1690" i="8"/>
  <c r="D1656" i="8"/>
  <c r="D1622" i="8"/>
  <c r="D1590" i="8"/>
  <c r="B1599" i="9" s="1"/>
  <c r="D1599" i="9" s="1"/>
  <c r="D1548" i="8"/>
  <c r="D1516" i="8"/>
  <c r="D1484" i="8"/>
  <c r="D1325" i="8"/>
  <c r="B1334" i="9" s="1"/>
  <c r="D1334" i="9" s="1"/>
  <c r="D1075" i="8"/>
  <c r="E800" i="8"/>
  <c r="D800" i="8"/>
  <c r="B800" i="9" s="1"/>
  <c r="D800" i="9" s="1"/>
  <c r="D404" i="8"/>
  <c r="D228" i="8"/>
  <c r="B228" i="9" s="1"/>
  <c r="D228" i="9" s="1"/>
  <c r="D1723" i="8"/>
  <c r="D1655" i="8"/>
  <c r="D1589" i="8"/>
  <c r="D1523" i="8"/>
  <c r="B1532" i="9" s="1"/>
  <c r="D1532" i="9" s="1"/>
  <c r="D1367" i="8"/>
  <c r="D1095" i="8"/>
  <c r="B1095" i="9" s="1"/>
  <c r="D1095" i="9" s="1"/>
  <c r="D864" i="8"/>
  <c r="D288" i="8"/>
  <c r="B288" i="9" s="1"/>
  <c r="D288" i="9" s="1"/>
  <c r="E1581" i="10"/>
  <c r="B1581" i="11"/>
  <c r="D1581" i="11" s="1"/>
  <c r="E1581" i="11" s="1"/>
  <c r="D1497" i="8"/>
  <c r="B1506" i="9" s="1"/>
  <c r="D1506" i="9" s="1"/>
  <c r="D1396" i="8"/>
  <c r="D1244" i="8"/>
  <c r="B1253" i="9" s="1"/>
  <c r="D1253" i="9" s="1"/>
  <c r="D960" i="8"/>
  <c r="D601" i="8"/>
  <c r="B601" i="9" s="1"/>
  <c r="D601" i="9" s="1"/>
  <c r="D375" i="8"/>
  <c r="D502" i="8"/>
  <c r="B502" i="9" s="1"/>
  <c r="D502" i="9" s="1"/>
  <c r="D1686" i="8"/>
  <c r="D1618" i="8"/>
  <c r="B1627" i="9" s="1"/>
  <c r="D1627" i="9" s="1"/>
  <c r="D1552" i="8"/>
  <c r="D1488" i="8"/>
  <c r="B1497" i="9" s="1"/>
  <c r="D1497" i="9" s="1"/>
  <c r="D1761" i="8"/>
  <c r="D1269" i="8"/>
  <c r="D942" i="8"/>
  <c r="D585" i="8"/>
  <c r="B585" i="9" s="1"/>
  <c r="D585" i="9" s="1"/>
  <c r="D1888" i="8"/>
  <c r="D1712" i="8"/>
  <c r="B1721" i="9" s="1"/>
  <c r="D1721" i="9" s="1"/>
  <c r="D1646" i="8"/>
  <c r="D1580" i="8"/>
  <c r="B1589" i="9" s="1"/>
  <c r="D1589" i="9" s="1"/>
  <c r="D1514" i="8"/>
  <c r="D1750" i="8"/>
  <c r="E1750" i="8" s="1"/>
  <c r="D1271" i="8"/>
  <c r="D1064" i="8"/>
  <c r="B1064" i="9" s="1"/>
  <c r="D1064" i="9" s="1"/>
  <c r="D796" i="8"/>
  <c r="E402" i="8"/>
  <c r="D402" i="8"/>
  <c r="B402" i="9" s="1"/>
  <c r="D402" i="9" s="1"/>
  <c r="D223" i="8"/>
  <c r="D924" i="8"/>
  <c r="B924" i="9" s="1"/>
  <c r="D924" i="9" s="1"/>
  <c r="D352" i="8"/>
  <c r="D1727" i="8"/>
  <c r="D1551" i="8"/>
  <c r="D1479" i="8"/>
  <c r="B1488" i="9" s="1"/>
  <c r="D1488" i="9" s="1"/>
  <c r="D1317" i="8"/>
  <c r="E1212" i="8"/>
  <c r="D1212" i="8"/>
  <c r="B1212" i="9" s="1"/>
  <c r="D1212" i="9" s="1"/>
  <c r="D1035" i="8"/>
  <c r="D776" i="8"/>
  <c r="B776" i="9" s="1"/>
  <c r="D776" i="9" s="1"/>
  <c r="D397" i="8"/>
  <c r="D215" i="8"/>
  <c r="B215" i="9" s="1"/>
  <c r="D215" i="9" s="1"/>
  <c r="B973" i="10"/>
  <c r="E972" i="9"/>
  <c r="B969" i="10"/>
  <c r="E968" i="9"/>
  <c r="A1962" i="3" a="1"/>
  <c r="A1962" i="3" s="1"/>
  <c r="A1997" i="3" a="1"/>
  <c r="A1997" i="3" s="1"/>
  <c r="A1972" i="3" a="1"/>
  <c r="D1972" i="3" s="1"/>
  <c r="A1958" i="3" a="1"/>
  <c r="D1714" i="8"/>
  <c r="D1682" i="8"/>
  <c r="B1691" i="9" s="1"/>
  <c r="D1691" i="9" s="1"/>
  <c r="D1648" i="8"/>
  <c r="D1614" i="8"/>
  <c r="B1623" i="9" s="1"/>
  <c r="D1623" i="9" s="1"/>
  <c r="D1582" i="8"/>
  <c r="D1540" i="8"/>
  <c r="B1549" i="9" s="1"/>
  <c r="D1549" i="9" s="1"/>
  <c r="D1508" i="8"/>
  <c r="D1912" i="8"/>
  <c r="D1309" i="8"/>
  <c r="D1259" i="8"/>
  <c r="B1268" i="9" s="1"/>
  <c r="D1268" i="9" s="1"/>
  <c r="D1204" i="8"/>
  <c r="D992" i="8"/>
  <c r="B992" i="9" s="1"/>
  <c r="D992" i="9" s="1"/>
  <c r="D914" i="8"/>
  <c r="D769" i="8"/>
  <c r="B769" i="9" s="1"/>
  <c r="D769" i="9" s="1"/>
  <c r="D537" i="8"/>
  <c r="D394" i="8"/>
  <c r="D348" i="8"/>
  <c r="D208" i="8"/>
  <c r="B208" i="9" s="1"/>
  <c r="D208" i="9" s="1"/>
  <c r="D628" i="8"/>
  <c r="E1713" i="8"/>
  <c r="D1713" i="8"/>
  <c r="B1722" i="9" s="1"/>
  <c r="D1722" i="9" s="1"/>
  <c r="D1681" i="8"/>
  <c r="D1647" i="8"/>
  <c r="B1656" i="9" s="1"/>
  <c r="D1656" i="9" s="1"/>
  <c r="D1613" i="8"/>
  <c r="D1581" i="8"/>
  <c r="D1547" i="8"/>
  <c r="D1515" i="8"/>
  <c r="B1524" i="9" s="1"/>
  <c r="D1524" i="9" s="1"/>
  <c r="D1483" i="8"/>
  <c r="E1751" i="8"/>
  <c r="D1751" i="8"/>
  <c r="D1324" i="8"/>
  <c r="D1272" i="8"/>
  <c r="B1281" i="9" s="1"/>
  <c r="D1281" i="9" s="1"/>
  <c r="D1222" i="8"/>
  <c r="D1066" i="8"/>
  <c r="B1066" i="9" s="1"/>
  <c r="D1066" i="9" s="1"/>
  <c r="D930" i="8"/>
  <c r="D798" i="8"/>
  <c r="B798" i="9" s="1"/>
  <c r="D798" i="9" s="1"/>
  <c r="D554" i="8"/>
  <c r="D403" i="8"/>
  <c r="B403" i="9" s="1"/>
  <c r="D403" i="9" s="1"/>
  <c r="D357" i="8"/>
  <c r="D225" i="8"/>
  <c r="B225" i="9" s="1"/>
  <c r="D225" i="9" s="1"/>
  <c r="D1137" i="8"/>
  <c r="D1729" i="8"/>
  <c r="D1695" i="8"/>
  <c r="D1661" i="8"/>
  <c r="B1670" i="9" s="1"/>
  <c r="D1670" i="9" s="1"/>
  <c r="D1627" i="8"/>
  <c r="D1595" i="8"/>
  <c r="B1604" i="9" s="1"/>
  <c r="D1604" i="9" s="1"/>
  <c r="D1563" i="8"/>
  <c r="D1521" i="8"/>
  <c r="B1530" i="9" s="1"/>
  <c r="D1530" i="9" s="1"/>
  <c r="D1489" i="8"/>
  <c r="D1769" i="8"/>
  <c r="D1365" i="8"/>
  <c r="D1278" i="8"/>
  <c r="B1287" i="9" s="1"/>
  <c r="D1287" i="9" s="1"/>
  <c r="D1236" i="8"/>
  <c r="E1082" i="8"/>
  <c r="D1082" i="8"/>
  <c r="B1082" i="9" s="1"/>
  <c r="D1082" i="9" s="1"/>
  <c r="D944" i="8"/>
  <c r="D850" i="8"/>
  <c r="B850" i="9" s="1"/>
  <c r="D850" i="9" s="1"/>
  <c r="D586" i="8"/>
  <c r="D409" i="8"/>
  <c r="D363" i="8"/>
  <c r="D240" i="8"/>
  <c r="B240" i="9" s="1"/>
  <c r="D240" i="9" s="1"/>
  <c r="D624" i="8"/>
  <c r="E1710" i="8"/>
  <c r="D1710" i="8"/>
  <c r="B1719" i="9" s="1"/>
  <c r="D1719" i="9" s="1"/>
  <c r="D1676" i="8"/>
  <c r="D1644" i="8"/>
  <c r="B1653" i="9" s="1"/>
  <c r="D1653" i="9" s="1"/>
  <c r="D1610" i="8"/>
  <c r="D1578" i="8"/>
  <c r="B1587" i="9" s="1"/>
  <c r="D1587" i="9" s="1"/>
  <c r="D1544" i="8"/>
  <c r="D1512" i="8"/>
  <c r="B1521" i="9" s="1"/>
  <c r="D1521" i="9" s="1"/>
  <c r="D1480" i="8"/>
  <c r="D1473" i="8"/>
  <c r="B1482" i="9" s="1"/>
  <c r="D1482" i="9" s="1"/>
  <c r="D1318" i="8"/>
  <c r="D1255" i="8"/>
  <c r="B1264" i="9" s="1"/>
  <c r="D1264" i="9" s="1"/>
  <c r="D1135" i="8"/>
  <c r="D904" i="8"/>
  <c r="D498" i="8"/>
  <c r="D342" i="8"/>
  <c r="B342" i="9" s="1"/>
  <c r="D342" i="9" s="1"/>
  <c r="D1016" i="8"/>
  <c r="D1740" i="8"/>
  <c r="B1749" i="9" s="1"/>
  <c r="D1749" i="9" s="1"/>
  <c r="D1704" i="8"/>
  <c r="D1670" i="8"/>
  <c r="B1679" i="9" s="1"/>
  <c r="D1679" i="9" s="1"/>
  <c r="D1638" i="8"/>
  <c r="D1604" i="8"/>
  <c r="E1582" i="10"/>
  <c r="B1582" i="11"/>
  <c r="D1582" i="11" s="1"/>
  <c r="E1582" i="11" s="1"/>
  <c r="D1506" i="8"/>
  <c r="B1515" i="9" s="1"/>
  <c r="D1515" i="9" s="1"/>
  <c r="D1883" i="8"/>
  <c r="D1468" i="8"/>
  <c r="D1304" i="8"/>
  <c r="D1257" i="8"/>
  <c r="B1266" i="9" s="1"/>
  <c r="D1266" i="9" s="1"/>
  <c r="D1186" i="8"/>
  <c r="D988" i="8"/>
  <c r="B988" i="9" s="1"/>
  <c r="D988" i="9" s="1"/>
  <c r="D910" i="8"/>
  <c r="D720" i="8"/>
  <c r="B720" i="9" s="1"/>
  <c r="D720" i="9" s="1"/>
  <c r="D532" i="8"/>
  <c r="E392" i="8"/>
  <c r="D392" i="8"/>
  <c r="B392" i="9" s="1"/>
  <c r="D392" i="9" s="1"/>
  <c r="D346" i="8"/>
  <c r="D124" i="8"/>
  <c r="B124" i="9" s="1"/>
  <c r="D124" i="9" s="1"/>
  <c r="D1161" i="8"/>
  <c r="D881" i="8"/>
  <c r="B881" i="9" s="1"/>
  <c r="D881" i="9" s="1"/>
  <c r="D464" i="8"/>
  <c r="D298" i="8"/>
  <c r="B298" i="9" s="1"/>
  <c r="D298" i="9" s="1"/>
  <c r="D819" i="8"/>
  <c r="D1717" i="8"/>
  <c r="D1675" i="8"/>
  <c r="D1643" i="8"/>
  <c r="B1652" i="9" s="1"/>
  <c r="D1652" i="9" s="1"/>
  <c r="D1609" i="8"/>
  <c r="D1577" i="8"/>
  <c r="D1543" i="8"/>
  <c r="D1511" i="8"/>
  <c r="B1520" i="9" s="1"/>
  <c r="D1520" i="9" s="1"/>
  <c r="D1878" i="8"/>
  <c r="D1465" i="8"/>
  <c r="B1474" i="9" s="1"/>
  <c r="D1474" i="9" s="1"/>
  <c r="D1301" i="8"/>
  <c r="D1254" i="8"/>
  <c r="B1263" i="9" s="1"/>
  <c r="D1263" i="9" s="1"/>
  <c r="D1160" i="8"/>
  <c r="D982" i="8"/>
  <c r="B982" i="9" s="1"/>
  <c r="D982" i="9" s="1"/>
  <c r="D903" i="8"/>
  <c r="D671" i="8"/>
  <c r="B671" i="9" s="1"/>
  <c r="D671" i="9" s="1"/>
  <c r="D486" i="8"/>
  <c r="D383" i="8"/>
  <c r="D341" i="8"/>
  <c r="D71" i="8"/>
  <c r="B71" i="9" s="1"/>
  <c r="D71" i="9" s="1"/>
  <c r="E1585" i="9"/>
  <c r="E1481" i="10"/>
  <c r="B1481" i="11"/>
  <c r="D1481" i="11" s="1"/>
  <c r="E1481" i="11" s="1"/>
  <c r="D1703" i="10"/>
  <c r="B1703" i="11" s="1"/>
  <c r="D1703" i="11" s="1"/>
  <c r="E1703" i="11" s="1"/>
  <c r="D33" i="1" a="1"/>
  <c r="D1614" i="1" s="1"/>
  <c r="A1977" i="3" a="1"/>
  <c r="E1977" i="3" s="1"/>
  <c r="A1983" i="3" a="1"/>
  <c r="A1983" i="3" s="1"/>
  <c r="A1957" i="3" a="1"/>
  <c r="D1957" i="3" s="1"/>
  <c r="A1963" i="3" a="1"/>
  <c r="C1963" i="3" s="1"/>
  <c r="A1951" i="3" a="1"/>
  <c r="E1951" i="3" s="1"/>
  <c r="D784" i="8"/>
  <c r="B784" i="9" s="1"/>
  <c r="D784" i="9" s="1"/>
  <c r="E1735" i="8"/>
  <c r="D1735" i="8"/>
  <c r="B1744" i="9" s="1"/>
  <c r="D1744" i="9" s="1"/>
  <c r="D1665" i="8"/>
  <c r="B1674" i="9" s="1"/>
  <c r="D1674" i="9" s="1"/>
  <c r="D1599" i="8"/>
  <c r="B1608" i="9" s="1"/>
  <c r="D1608" i="9" s="1"/>
  <c r="E1533" i="8"/>
  <c r="D1533" i="8"/>
  <c r="B1542" i="9" s="1"/>
  <c r="D1542" i="9" s="1"/>
  <c r="D1874" i="8"/>
  <c r="E1293" i="8"/>
  <c r="D1293" i="8"/>
  <c r="B1302" i="9" s="1"/>
  <c r="D1302" i="9" s="1"/>
  <c r="D1155" i="8"/>
  <c r="B1155" i="9" s="1"/>
  <c r="D1155" i="9" s="1"/>
  <c r="E900" i="8"/>
  <c r="D900" i="8"/>
  <c r="B900" i="9" s="1"/>
  <c r="D900" i="9" s="1"/>
  <c r="D476" i="8"/>
  <c r="B476" i="9" s="1"/>
  <c r="D476" i="9" s="1"/>
  <c r="E339" i="8"/>
  <c r="D339" i="8"/>
  <c r="B339" i="9" s="1"/>
  <c r="D339" i="9" s="1"/>
  <c r="D816" i="8"/>
  <c r="B816" i="9" s="1"/>
  <c r="D816" i="9" s="1"/>
  <c r="D1726" i="8"/>
  <c r="E1684" i="8"/>
  <c r="D1684" i="8"/>
  <c r="B1693" i="9" s="1"/>
  <c r="D1693" i="9" s="1"/>
  <c r="D1650" i="8"/>
  <c r="D1616" i="8"/>
  <c r="B1625" i="9" s="1"/>
  <c r="D1625" i="9" s="1"/>
  <c r="D1584" i="8"/>
  <c r="B1593" i="9" s="1"/>
  <c r="D1593" i="9" s="1"/>
  <c r="E1550" i="8"/>
  <c r="D1550" i="8"/>
  <c r="B1559" i="9" s="1"/>
  <c r="D1559" i="9" s="1"/>
  <c r="D1518" i="8"/>
  <c r="B1527" i="9" s="1"/>
  <c r="D1527" i="9" s="1"/>
  <c r="D1486" i="8"/>
  <c r="B1495" i="9" s="1"/>
  <c r="D1495" i="9" s="1"/>
  <c r="E1759" i="8"/>
  <c r="D1759" i="8"/>
  <c r="B1768" i="9" s="1"/>
  <c r="D1768" i="9" s="1"/>
  <c r="D1327" i="8"/>
  <c r="E1275" i="8"/>
  <c r="D1275" i="8"/>
  <c r="B1284" i="9" s="1"/>
  <c r="D1284" i="9" s="1"/>
  <c r="D1228" i="8"/>
  <c r="B1237" i="9" s="1"/>
  <c r="D1237" i="9" s="1"/>
  <c r="E1078" i="8"/>
  <c r="D1078" i="8"/>
  <c r="B1078" i="9" s="1"/>
  <c r="D1078" i="9" s="1"/>
  <c r="D938" i="8"/>
  <c r="B938" i="9" s="1"/>
  <c r="D938" i="9" s="1"/>
  <c r="E844" i="8"/>
  <c r="D844" i="8"/>
  <c r="B844" i="9" s="1"/>
  <c r="D844" i="9" s="1"/>
  <c r="D580" i="8"/>
  <c r="B580" i="9" s="1"/>
  <c r="D580" i="9" s="1"/>
  <c r="D406" i="8"/>
  <c r="E360" i="8"/>
  <c r="D360" i="8"/>
  <c r="B360" i="9" s="1"/>
  <c r="D360" i="9" s="1"/>
  <c r="D233" i="8"/>
  <c r="D1707" i="8"/>
  <c r="B1716" i="9" s="1"/>
  <c r="D1716" i="9" s="1"/>
  <c r="D1641" i="8"/>
  <c r="B1650" i="9" s="1"/>
  <c r="D1650" i="9" s="1"/>
  <c r="E1585" i="10"/>
  <c r="B1585" i="11"/>
  <c r="D1585" i="11" s="1"/>
  <c r="E1585" i="11" s="1"/>
  <c r="D1509" i="8"/>
  <c r="B1518" i="9" s="1"/>
  <c r="D1518" i="9" s="1"/>
  <c r="D1746" i="8"/>
  <c r="B1755" i="9" s="1"/>
  <c r="D1755" i="9" s="1"/>
  <c r="E1260" i="8"/>
  <c r="D1260" i="8"/>
  <c r="B1269" i="9" s="1"/>
  <c r="D1269" i="9" s="1"/>
  <c r="D994" i="8"/>
  <c r="E771" i="8"/>
  <c r="D771" i="8"/>
  <c r="B771" i="9" s="1"/>
  <c r="D771" i="9" s="1"/>
  <c r="D395" i="8"/>
  <c r="B395" i="9" s="1"/>
  <c r="D395" i="9" s="1"/>
  <c r="E210" i="8"/>
  <c r="D210" i="8"/>
  <c r="B210" i="9" s="1"/>
  <c r="D210" i="9" s="1"/>
  <c r="E1577" i="9"/>
  <c r="E1480" i="9"/>
  <c r="E1580" i="9"/>
  <c r="D80" i="10"/>
  <c r="E1702" i="9"/>
  <c r="E1578" i="9"/>
  <c r="E1692" i="9"/>
  <c r="E1664" i="8"/>
  <c r="D1664" i="8"/>
  <c r="B1673" i="9" s="1"/>
  <c r="D1673" i="9" s="1"/>
  <c r="D1598" i="8"/>
  <c r="D1492" i="8"/>
  <c r="D1284" i="8"/>
  <c r="B1293" i="9" s="1"/>
  <c r="D1293" i="9" s="1"/>
  <c r="E950" i="8"/>
  <c r="D950" i="8"/>
  <c r="B950" i="9" s="1"/>
  <c r="D950" i="9" s="1"/>
  <c r="D458" i="8"/>
  <c r="B458" i="9" s="1"/>
  <c r="D458" i="9" s="1"/>
  <c r="D435" i="8"/>
  <c r="E1629" i="8"/>
  <c r="D1629" i="8"/>
  <c r="B1638" i="9" s="1"/>
  <c r="D1638" i="9" s="1"/>
  <c r="D1531" i="8"/>
  <c r="E1398" i="8"/>
  <c r="D1398" i="8"/>
  <c r="B1407" i="9" s="1"/>
  <c r="D1407" i="9" s="1"/>
  <c r="D1153" i="8"/>
  <c r="E604" i="8"/>
  <c r="D604" i="8"/>
  <c r="B604" i="9" s="1"/>
  <c r="D604" i="9" s="1"/>
  <c r="D1887" i="8"/>
  <c r="B1896" i="9" s="1"/>
  <c r="D1896" i="9" s="1"/>
  <c r="E1679" i="8"/>
  <c r="D1679" i="8"/>
  <c r="B1688" i="9" s="1"/>
  <c r="D1688" i="9" s="1"/>
  <c r="D1545" i="8"/>
  <c r="D1467" i="8"/>
  <c r="E1177" i="8"/>
  <c r="D1177" i="8"/>
  <c r="B1177" i="9" s="1"/>
  <c r="D1177" i="9" s="1"/>
  <c r="D719" i="8"/>
  <c r="D343" i="8"/>
  <c r="D1728" i="8"/>
  <c r="B1737" i="9" s="1"/>
  <c r="D1737" i="9" s="1"/>
  <c r="E1626" i="8"/>
  <c r="D1626" i="8"/>
  <c r="B1635" i="9" s="1"/>
  <c r="D1635" i="9" s="1"/>
  <c r="D1528" i="8"/>
  <c r="B1537" i="9" s="1"/>
  <c r="D1537" i="9" s="1"/>
  <c r="D1374" i="8"/>
  <c r="E984" i="8"/>
  <c r="D984" i="8"/>
  <c r="B984" i="9" s="1"/>
  <c r="D984" i="9" s="1"/>
  <c r="D1688" i="8"/>
  <c r="E1588" i="8"/>
  <c r="D1588" i="8"/>
  <c r="B1597" i="9" s="1"/>
  <c r="D1597" i="9" s="1"/>
  <c r="D1490" i="8"/>
  <c r="E1279" i="8"/>
  <c r="D1279" i="8"/>
  <c r="B1288" i="9" s="1"/>
  <c r="D1288" i="9" s="1"/>
  <c r="D1088" i="8"/>
  <c r="B1088" i="9" s="1"/>
  <c r="D1088" i="9" s="1"/>
  <c r="E587" i="8"/>
  <c r="D587" i="8"/>
  <c r="B587" i="9" s="1"/>
  <c r="D587" i="9" s="1"/>
  <c r="D271" i="8"/>
  <c r="D374" i="8"/>
  <c r="E1659" i="8"/>
  <c r="D1659" i="8"/>
  <c r="B1668" i="9" s="1"/>
  <c r="D1668" i="9" s="1"/>
  <c r="D1561" i="8"/>
  <c r="D1760" i="8"/>
  <c r="D1234" i="8"/>
  <c r="B1243" i="9" s="1"/>
  <c r="D1243" i="9" s="1"/>
  <c r="E846" i="8"/>
  <c r="D846" i="8"/>
  <c r="B846" i="9" s="1"/>
  <c r="D846" i="9" s="1"/>
  <c r="D361" i="8"/>
  <c r="B361" i="9" s="1"/>
  <c r="D361" i="9" s="1"/>
  <c r="A1947" i="3" a="1"/>
  <c r="B1947" i="3" s="1"/>
  <c r="A1953" i="3" a="1"/>
  <c r="B1953" i="3" s="1"/>
  <c r="D436" i="8"/>
  <c r="B436" i="9" s="1"/>
  <c r="D436" i="9" s="1"/>
  <c r="E1699" i="8"/>
  <c r="D1699" i="8"/>
  <c r="B1708" i="9" s="1"/>
  <c r="D1708" i="9" s="1"/>
  <c r="D1408" i="8"/>
  <c r="B1417" i="9" s="1"/>
  <c r="D1417" i="9" s="1"/>
  <c r="A1954" i="3" a="1"/>
  <c r="B1954" i="3" s="1"/>
  <c r="A1959" i="3" a="1"/>
  <c r="D1959" i="3" s="1"/>
  <c r="A1966" i="3" a="1"/>
  <c r="D1706" i="8"/>
  <c r="D1672" i="8"/>
  <c r="B1681" i="9" s="1"/>
  <c r="D1681" i="9" s="1"/>
  <c r="D1640" i="8"/>
  <c r="D1606" i="8"/>
  <c r="B1615" i="9" s="1"/>
  <c r="D1615" i="9" s="1"/>
  <c r="D1566" i="8"/>
  <c r="D1532" i="8"/>
  <c r="B1541" i="9" s="1"/>
  <c r="D1541" i="9" s="1"/>
  <c r="D1500" i="8"/>
  <c r="D1868" i="8"/>
  <c r="D1406" i="8"/>
  <c r="D1292" i="8"/>
  <c r="B1301" i="9" s="1"/>
  <c r="D1301" i="9" s="1"/>
  <c r="D1251" i="8"/>
  <c r="D1154" i="8"/>
  <c r="D974" i="8"/>
  <c r="D894" i="8"/>
  <c r="B894" i="9" s="1"/>
  <c r="D894" i="9" s="1"/>
  <c r="D610" i="8"/>
  <c r="E475" i="8"/>
  <c r="D475" i="8"/>
  <c r="B475" i="9" s="1"/>
  <c r="D475" i="9" s="1"/>
  <c r="D380" i="8"/>
  <c r="D338" i="8"/>
  <c r="B338" i="9" s="1"/>
  <c r="D338" i="9" s="1"/>
  <c r="D1036" i="8"/>
  <c r="D1741" i="8"/>
  <c r="B1750" i="9" s="1"/>
  <c r="D1750" i="9" s="1"/>
  <c r="D1705" i="8"/>
  <c r="D1671" i="8"/>
  <c r="B1680" i="9" s="1"/>
  <c r="D1680" i="9" s="1"/>
  <c r="D1639" i="8"/>
  <c r="D1605" i="8"/>
  <c r="B1614" i="9" s="1"/>
  <c r="D1614" i="9" s="1"/>
  <c r="E1583" i="10"/>
  <c r="B1583" i="11"/>
  <c r="D1539" i="8"/>
  <c r="B1548" i="9" s="1"/>
  <c r="D1548" i="9" s="1"/>
  <c r="D1507" i="8"/>
  <c r="D1901" i="8"/>
  <c r="B1910" i="9" s="1"/>
  <c r="D1910" i="9" s="1"/>
  <c r="D1308" i="8"/>
  <c r="D1258" i="8"/>
  <c r="B1267" i="9" s="1"/>
  <c r="D1267" i="9" s="1"/>
  <c r="D1195" i="8"/>
  <c r="D990" i="8"/>
  <c r="B990" i="9" s="1"/>
  <c r="D990" i="9" s="1"/>
  <c r="D912" i="8"/>
  <c r="D768" i="8"/>
  <c r="B768" i="9" s="1"/>
  <c r="D768" i="9" s="1"/>
  <c r="D534" i="8"/>
  <c r="D393" i="8"/>
  <c r="B393" i="9" s="1"/>
  <c r="D393" i="9" s="1"/>
  <c r="D347" i="8"/>
  <c r="D126" i="8"/>
  <c r="B126" i="9" s="1"/>
  <c r="D126" i="9" s="1"/>
  <c r="D507" i="8"/>
  <c r="D1719" i="8"/>
  <c r="D1687" i="8"/>
  <c r="D1653" i="8"/>
  <c r="B1662" i="9" s="1"/>
  <c r="D1662" i="9" s="1"/>
  <c r="D1619" i="8"/>
  <c r="D1587" i="8"/>
  <c r="D1553" i="8"/>
  <c r="D1513" i="8"/>
  <c r="B1522" i="9" s="1"/>
  <c r="D1522" i="9" s="1"/>
  <c r="D1481" i="8"/>
  <c r="D1319" i="8"/>
  <c r="D1270" i="8"/>
  <c r="D1214" i="8"/>
  <c r="B1214" i="9" s="1"/>
  <c r="D1214" i="9" s="1"/>
  <c r="D1062" i="8"/>
  <c r="E926" i="8"/>
  <c r="D926" i="8"/>
  <c r="B926" i="9" s="1"/>
  <c r="D926" i="9" s="1"/>
  <c r="D780" i="8"/>
  <c r="D549" i="8"/>
  <c r="B549" i="9" s="1"/>
  <c r="D549" i="9" s="1"/>
  <c r="D401" i="8"/>
  <c r="D353" i="8"/>
  <c r="D220" i="8"/>
  <c r="D1738" i="8"/>
  <c r="B1747" i="9" s="1"/>
  <c r="D1747" i="9" s="1"/>
  <c r="D1702" i="8"/>
  <c r="E1668" i="8"/>
  <c r="D1668" i="8"/>
  <c r="B1677" i="9" s="1"/>
  <c r="D1677" i="9" s="1"/>
  <c r="D1636" i="8"/>
  <c r="D1602" i="8"/>
  <c r="B1611" i="9" s="1"/>
  <c r="D1611" i="9" s="1"/>
  <c r="E1580" i="10"/>
  <c r="B1580" i="11"/>
  <c r="D1580" i="11" s="1"/>
  <c r="E1580" i="11" s="1"/>
  <c r="D1536" i="8"/>
  <c r="D1504" i="8"/>
  <c r="D1879" i="8"/>
  <c r="B1888" i="9" s="1"/>
  <c r="D1888" i="9" s="1"/>
  <c r="D1466" i="8"/>
  <c r="D1302" i="8"/>
  <c r="D1243" i="8"/>
  <c r="D1080" i="8"/>
  <c r="B1080" i="9" s="1"/>
  <c r="D1080" i="9" s="1"/>
  <c r="D848" i="8"/>
  <c r="D408" i="8"/>
  <c r="D238" i="8"/>
  <c r="D509" i="8"/>
  <c r="B509" i="9" s="1"/>
  <c r="D509" i="9" s="1"/>
  <c r="D1730" i="8"/>
  <c r="E1696" i="8"/>
  <c r="D1696" i="8"/>
  <c r="B1705" i="9" s="1"/>
  <c r="D1705" i="9" s="1"/>
  <c r="D1662" i="8"/>
  <c r="D1628" i="8"/>
  <c r="B1637" i="9" s="1"/>
  <c r="D1637" i="9" s="1"/>
  <c r="D1596" i="8"/>
  <c r="D1564" i="8"/>
  <c r="B1573" i="9" s="1"/>
  <c r="D1573" i="9" s="1"/>
  <c r="D1530" i="8"/>
  <c r="D1498" i="8"/>
  <c r="B1507" i="9" s="1"/>
  <c r="D1507" i="9" s="1"/>
  <c r="D1862" i="8"/>
  <c r="D1397" i="8"/>
  <c r="D1290" i="8"/>
  <c r="D1245" i="8"/>
  <c r="B1254" i="9" s="1"/>
  <c r="D1254" i="9" s="1"/>
  <c r="D1152" i="8"/>
  <c r="D962" i="8"/>
  <c r="B962" i="9" s="1"/>
  <c r="D962" i="9" s="1"/>
  <c r="D891" i="8"/>
  <c r="D603" i="8"/>
  <c r="B603" i="9" s="1"/>
  <c r="D603" i="9" s="1"/>
  <c r="D468" i="8"/>
  <c r="D376" i="8"/>
  <c r="B376" i="9" s="1"/>
  <c r="D376" i="9" s="1"/>
  <c r="D336" i="8"/>
  <c r="D1537" i="8"/>
  <c r="B1546" i="9" s="1"/>
  <c r="D1546" i="9" s="1"/>
  <c r="D1043" i="8"/>
  <c r="D779" i="8"/>
  <c r="D398" i="8"/>
  <c r="D218" i="8"/>
  <c r="B218" i="9" s="1"/>
  <c r="D218" i="9" s="1"/>
  <c r="D282" i="8"/>
  <c r="D1709" i="8"/>
  <c r="D1667" i="8"/>
  <c r="D1633" i="8"/>
  <c r="B1642" i="9" s="1"/>
  <c r="D1642" i="9" s="1"/>
  <c r="D1601" i="8"/>
  <c r="E1579" i="10"/>
  <c r="B1579" i="11"/>
  <c r="D1579" i="11" s="1"/>
  <c r="E1579" i="11" s="1"/>
  <c r="D1535" i="8"/>
  <c r="D1503" i="8"/>
  <c r="B1512" i="9" s="1"/>
  <c r="D1512" i="9" s="1"/>
  <c r="D1856" i="8"/>
  <c r="D1373" i="8"/>
  <c r="B1382" i="9" s="1"/>
  <c r="D1382" i="9" s="1"/>
  <c r="D1287" i="8"/>
  <c r="D1242" i="8"/>
  <c r="B1251" i="9" s="1"/>
  <c r="D1251" i="9" s="1"/>
  <c r="D1134" i="8"/>
  <c r="D956" i="8"/>
  <c r="B956" i="9" s="1"/>
  <c r="D956" i="9" s="1"/>
  <c r="D879" i="8"/>
  <c r="D598" i="8"/>
  <c r="D463" i="8"/>
  <c r="D373" i="8"/>
  <c r="D296" i="8"/>
  <c r="D1390" i="8"/>
  <c r="B1708" i="11"/>
  <c r="D1708" i="11" s="1"/>
  <c r="E1708" i="11" s="1"/>
  <c r="E1708" i="10"/>
  <c r="E1932" i="10"/>
  <c r="B1932" i="11"/>
  <c r="D1932" i="11" s="1"/>
  <c r="E1932" i="11" s="1"/>
  <c r="E1579" i="9"/>
  <c r="A1973" i="3" a="1"/>
  <c r="A1973" i="3" s="1"/>
  <c r="A1988" i="3" a="1"/>
  <c r="C1988" i="3" s="1"/>
  <c r="A1965" i="3" a="1"/>
  <c r="E1965" i="3" s="1"/>
  <c r="D1391" i="8"/>
  <c r="E1715" i="8"/>
  <c r="D1715" i="8"/>
  <c r="B1724" i="9" s="1"/>
  <c r="D1724" i="9" s="1"/>
  <c r="D1649" i="8"/>
  <c r="D1583" i="8"/>
  <c r="D1517" i="8"/>
  <c r="D1758" i="8"/>
  <c r="B1767" i="9" s="1"/>
  <c r="D1767" i="9" s="1"/>
  <c r="D1274" i="8"/>
  <c r="D1076" i="8"/>
  <c r="D842" i="8"/>
  <c r="D405" i="8"/>
  <c r="D230" i="8"/>
  <c r="D279" i="8"/>
  <c r="D1716" i="8"/>
  <c r="D1674" i="8"/>
  <c r="D1642" i="8"/>
  <c r="D1608" i="8"/>
  <c r="E1586" i="10"/>
  <c r="B1586" i="11"/>
  <c r="D1586" i="11" s="1"/>
  <c r="E1586" i="11" s="1"/>
  <c r="D1542" i="8"/>
  <c r="B1551" i="9" s="1"/>
  <c r="D1551" i="9" s="1"/>
  <c r="D1510" i="8"/>
  <c r="D1478" i="8"/>
  <c r="D1311" i="8"/>
  <c r="D1261" i="8"/>
  <c r="B1270" i="9" s="1"/>
  <c r="D1270" i="9" s="1"/>
  <c r="D1211" i="8"/>
  <c r="D1029" i="8"/>
  <c r="D920" i="8"/>
  <c r="D775" i="8"/>
  <c r="D542" i="8"/>
  <c r="D396" i="8"/>
  <c r="D350" i="8"/>
  <c r="E213" i="8"/>
  <c r="D213" i="8"/>
  <c r="B213" i="9" s="1"/>
  <c r="D213" i="9" s="1"/>
  <c r="D1691" i="8"/>
  <c r="D1623" i="8"/>
  <c r="D1559" i="8"/>
  <c r="D1493" i="8"/>
  <c r="D1371" i="8"/>
  <c r="D1240" i="8"/>
  <c r="D952" i="8"/>
  <c r="D595" i="8"/>
  <c r="B595" i="9" s="1"/>
  <c r="D595" i="9" s="1"/>
  <c r="D371" i="8"/>
  <c r="D1047" i="8"/>
  <c r="E1707" i="9"/>
  <c r="B971" i="10"/>
  <c r="E970" i="9"/>
  <c r="D1694" i="8"/>
  <c r="E1694" i="8" s="1"/>
  <c r="D1617" i="8"/>
  <c r="D1538" i="8"/>
  <c r="E1538" i="8" s="1"/>
  <c r="E1573" i="8"/>
  <c r="E1571" i="8"/>
  <c r="E1570" i="8"/>
  <c r="E1569" i="8"/>
  <c r="E1576" i="8"/>
  <c r="A1984" i="3" a="1"/>
  <c r="A1984" i="3" s="1"/>
  <c r="A1990" i="3" a="1"/>
  <c r="E1990" i="3" s="1"/>
  <c r="A1998" i="3" a="1"/>
  <c r="D1998" i="3" s="1"/>
  <c r="A1987" i="3" a="1"/>
  <c r="A1987" i="3" s="1"/>
  <c r="E1572" i="8"/>
  <c r="E1683" i="8"/>
  <c r="A1994" i="3" a="1"/>
  <c r="B1994" i="3" s="1"/>
  <c r="A2005" i="3" a="1"/>
  <c r="D2005" i="3" s="1"/>
  <c r="A1986" i="3" a="1"/>
  <c r="A1986" i="3" s="1"/>
  <c r="A1971" i="3" a="1"/>
  <c r="A1971" i="3" s="1"/>
  <c r="A1991" i="3" a="1"/>
  <c r="E1991" i="3" s="1"/>
  <c r="A1967" i="3" a="1"/>
  <c r="E1967" i="3" s="1"/>
  <c r="A1978" i="3" a="1"/>
  <c r="E1978" i="3" s="1"/>
  <c r="A1970" i="3" a="1"/>
  <c r="E1970" i="3" s="1"/>
  <c r="A1968" i="3" a="1"/>
  <c r="D1968" i="3" s="1"/>
  <c r="A1982" i="3" a="1"/>
  <c r="A1982" i="3" s="1"/>
  <c r="E1568" i="8"/>
  <c r="E1575" i="8"/>
  <c r="E1752" i="8"/>
  <c r="B1864" i="8"/>
  <c r="D1864" i="8" s="1"/>
  <c r="B1873" i="9" s="1"/>
  <c r="D1873" i="9" s="1"/>
  <c r="E1745" i="8"/>
  <c r="B10" i="6"/>
  <c r="E1744" i="8"/>
  <c r="B9" i="6"/>
  <c r="A1964" i="3" a="1"/>
  <c r="C1942" i="3"/>
  <c r="A1948" i="3"/>
  <c r="B1989" i="3"/>
  <c r="D2011" i="1"/>
  <c r="D1682" i="1"/>
  <c r="D2217" i="1"/>
  <c r="D1976" i="1"/>
  <c r="D1687" i="1"/>
  <c r="D1000" i="1"/>
  <c r="D1717" i="1"/>
  <c r="D1962" i="1"/>
  <c r="D1616" i="1"/>
  <c r="D2090" i="1"/>
  <c r="D1991" i="1"/>
  <c r="D2117" i="1"/>
  <c r="D1821" i="1"/>
  <c r="D584" i="1"/>
  <c r="D1302" i="1"/>
  <c r="D240" i="1"/>
  <c r="D399" i="1"/>
  <c r="D948" i="1"/>
  <c r="D1096" i="1"/>
  <c r="D402" i="1"/>
  <c r="D1259" i="1"/>
  <c r="D1436" i="1"/>
  <c r="D2367" i="1"/>
  <c r="D2076" i="1"/>
  <c r="D1827" i="1"/>
  <c r="D1978" i="1"/>
  <c r="D1826" i="1"/>
  <c r="D1283" i="1"/>
  <c r="D1875" i="1"/>
  <c r="D2212" i="1"/>
  <c r="D1331" i="1"/>
  <c r="D2398" i="1"/>
  <c r="D2012" i="1"/>
  <c r="D1625" i="1"/>
  <c r="D2298" i="1"/>
  <c r="D865" i="1"/>
  <c r="D972" i="1"/>
  <c r="D478" i="1"/>
  <c r="D713" i="1"/>
  <c r="D1970" i="1"/>
  <c r="D1507" i="1"/>
  <c r="D491" i="1"/>
  <c r="D175" i="1"/>
  <c r="D485" i="1"/>
  <c r="D489" i="1"/>
  <c r="D254" i="1"/>
  <c r="D1239" i="1"/>
  <c r="D500" i="1"/>
  <c r="D1488" i="1"/>
  <c r="D1043" i="1"/>
  <c r="D1658" i="1"/>
  <c r="D1761" i="1"/>
  <c r="D668" i="1"/>
  <c r="D878" i="1"/>
  <c r="D594" i="1"/>
  <c r="D1977" i="1"/>
  <c r="D2414" i="1"/>
  <c r="D2272" i="1"/>
  <c r="D2093" i="1"/>
  <c r="D216" i="1"/>
  <c r="D2333" i="1"/>
  <c r="D1508" i="1"/>
  <c r="D848" i="1"/>
  <c r="D495" i="1"/>
  <c r="D822" i="1"/>
  <c r="D1143" i="1"/>
  <c r="D378" i="1"/>
  <c r="D547" i="1"/>
  <c r="D861" i="1"/>
  <c r="D209" i="1"/>
  <c r="D1058" i="1"/>
  <c r="D449" i="1"/>
  <c r="D2150" i="1"/>
  <c r="D1855" i="1"/>
  <c r="D1796" i="1"/>
  <c r="D2334" i="1"/>
  <c r="D1412" i="1"/>
  <c r="D2397" i="1"/>
  <c r="D1914" i="1"/>
  <c r="D2274" i="1"/>
  <c r="D1054" i="1"/>
  <c r="D1374" i="1"/>
  <c r="D821" i="1"/>
  <c r="D1677" i="1"/>
  <c r="D412" i="1"/>
  <c r="D476" i="1"/>
  <c r="D2137" i="1"/>
  <c r="D2358" i="1"/>
  <c r="D1828" i="1"/>
  <c r="D1459" i="1"/>
  <c r="D1947" i="1"/>
  <c r="D1617" i="1"/>
  <c r="D1464" i="1"/>
  <c r="D1686" i="1"/>
  <c r="D2223" i="1"/>
  <c r="D1245" i="1"/>
  <c r="D1031" i="1"/>
  <c r="D565" i="1"/>
  <c r="D617" i="1"/>
  <c r="D321" i="1"/>
  <c r="D1455" i="1"/>
  <c r="D730" i="1"/>
  <c r="D2251" i="1"/>
  <c r="D1370" i="1"/>
  <c r="D249" i="1"/>
  <c r="D102" i="1"/>
  <c r="D1041" i="1"/>
  <c r="D91" i="1"/>
  <c r="D1426" i="1"/>
  <c r="D1365" i="1"/>
  <c r="D638" i="1"/>
  <c r="D358" i="1"/>
  <c r="D484" i="1"/>
  <c r="D1588" i="1"/>
  <c r="D1076" i="1"/>
  <c r="D1626" i="1"/>
  <c r="D1880" i="1"/>
  <c r="D1874" i="1"/>
  <c r="D1667" i="1"/>
  <c r="D1942" i="1"/>
  <c r="D1672" i="1"/>
  <c r="D1830" i="1"/>
  <c r="D1182" i="1"/>
  <c r="D359" i="1"/>
  <c r="D1568" i="1"/>
  <c r="D929" i="1"/>
  <c r="D1684" i="1"/>
  <c r="D2256" i="1"/>
  <c r="D1392" i="1"/>
  <c r="D1495" i="1"/>
  <c r="D1064" i="1"/>
  <c r="D1471" i="1"/>
  <c r="D884" i="1"/>
  <c r="D453" i="1"/>
  <c r="D441" i="1"/>
  <c r="D777" i="1"/>
  <c r="D1399" i="1"/>
  <c r="D1268" i="1"/>
  <c r="D1732" i="1"/>
  <c r="D1786" i="1"/>
  <c r="D2060" i="1"/>
  <c r="D1538" i="1"/>
  <c r="D1362" i="1"/>
  <c r="D57" i="1"/>
  <c r="D1079" i="1"/>
  <c r="D223" i="1"/>
  <c r="D1804" i="1"/>
  <c r="D1418" i="1"/>
  <c r="D1753" i="1"/>
  <c r="D1315" i="1"/>
  <c r="D933" i="1"/>
  <c r="D379" i="1"/>
  <c r="D1859" i="1"/>
  <c r="D1729" i="1"/>
  <c r="D1910" i="1"/>
  <c r="D944" i="1"/>
  <c r="D294" i="1"/>
  <c r="D945" i="1"/>
  <c r="D339" i="1"/>
  <c r="D61" i="1"/>
  <c r="D2118" i="1"/>
  <c r="D1678" i="1"/>
  <c r="D1866" i="1"/>
  <c r="D334" i="1"/>
  <c r="D522" i="1"/>
  <c r="D1016" i="1"/>
  <c r="D665" i="1"/>
  <c r="D1253" i="1"/>
  <c r="D955" i="1"/>
  <c r="D262" i="1"/>
  <c r="D282" i="1"/>
  <c r="D1132" i="1"/>
  <c r="D1220" i="1"/>
  <c r="D1569" i="1"/>
  <c r="D832" i="1"/>
  <c r="D919" i="1"/>
  <c r="D934" i="1"/>
  <c r="D247" i="1"/>
  <c r="D473" i="1"/>
  <c r="D1446" i="1"/>
  <c r="D342" i="1"/>
  <c r="D1034" i="1"/>
  <c r="D742" i="1"/>
  <c r="D108" i="1"/>
  <c r="D646" i="1"/>
  <c r="D772" i="1"/>
  <c r="D55" i="1"/>
  <c r="D2258" i="1"/>
  <c r="D1647" i="1"/>
  <c r="D863" i="1"/>
  <c r="D1501" i="1"/>
  <c r="D1056" i="1"/>
  <c r="D612" i="1"/>
  <c r="D269" i="1"/>
  <c r="D830" i="1"/>
  <c r="D1489" i="1"/>
  <c r="D745" i="1"/>
  <c r="D2179" i="1"/>
  <c r="D2211" i="1"/>
  <c r="D2109" i="1"/>
  <c r="D392" i="1"/>
  <c r="D1451" i="1"/>
  <c r="D1086" i="1"/>
  <c r="D548" i="1"/>
  <c r="D1208" i="1"/>
  <c r="D1135" i="1"/>
  <c r="D1103" i="1"/>
  <c r="D158" i="1"/>
  <c r="D849" i="1"/>
  <c r="D498" i="1"/>
  <c r="D1207" i="1"/>
  <c r="D220" i="1"/>
  <c r="D553" i="1"/>
  <c r="D2064" i="1"/>
  <c r="D2050" i="1"/>
  <c r="D1018" i="1"/>
  <c r="D1723" i="1"/>
  <c r="D502" i="1"/>
  <c r="D1954" i="1"/>
  <c r="D173" i="1"/>
  <c r="D2373" i="1"/>
  <c r="D514" i="1"/>
  <c r="D122" i="1"/>
  <c r="D363" i="1"/>
  <c r="D462" i="1"/>
  <c r="D1005" i="1"/>
  <c r="D678" i="1"/>
  <c r="D1720" i="1"/>
  <c r="D798" i="1"/>
  <c r="D1097" i="1"/>
  <c r="D891" i="1"/>
  <c r="D1184" i="1"/>
  <c r="D1024" i="1"/>
  <c r="D1575" i="1"/>
  <c r="D703" i="1"/>
  <c r="D377" i="1"/>
  <c r="D898" i="1"/>
  <c r="D818" i="1"/>
  <c r="D977" i="1"/>
  <c r="D690" i="1"/>
  <c r="D1265" i="1"/>
  <c r="D791" i="1"/>
  <c r="D523" i="1"/>
  <c r="D1688" i="1"/>
  <c r="D513" i="1"/>
  <c r="D828" i="1"/>
  <c r="D355" i="1"/>
  <c r="D1036" i="1"/>
  <c r="D1891" i="1"/>
  <c r="D1225" i="1"/>
  <c r="D218" i="1"/>
  <c r="D867" i="1"/>
  <c r="D601" i="1"/>
  <c r="D954" i="1"/>
  <c r="D92" i="1"/>
  <c r="D1363" i="1"/>
  <c r="D1118" i="1"/>
  <c r="D640" i="1"/>
  <c r="D1170" i="1"/>
  <c r="D2187" i="1"/>
  <c r="D788" i="1"/>
  <c r="D819" i="1"/>
  <c r="D1750" i="1"/>
  <c r="D1961" i="1"/>
  <c r="D320" i="1"/>
  <c r="D1353" i="1"/>
  <c r="D850" i="1"/>
  <c r="D84" i="1"/>
  <c r="D1371" i="1"/>
  <c r="D692" i="1"/>
  <c r="D1965" i="1"/>
  <c r="D2031" i="1"/>
  <c r="D1917" i="1"/>
  <c r="D411" i="1"/>
  <c r="D1344" i="1"/>
  <c r="D1296" i="1"/>
  <c r="D283" i="1"/>
  <c r="D557" i="1"/>
  <c r="D233" i="1"/>
  <c r="D2062" i="1"/>
  <c r="D2362" i="1"/>
  <c r="D1232" i="1"/>
  <c r="D543" i="1"/>
  <c r="D1040" i="1"/>
  <c r="D1323" i="1"/>
  <c r="D658" i="1"/>
  <c r="D161" i="1"/>
  <c r="A1947" i="3"/>
  <c r="D1995" i="3"/>
  <c r="E1945" i="3"/>
  <c r="B1945" i="3"/>
  <c r="A1945" i="3"/>
  <c r="C1945" i="3"/>
  <c r="D1945" i="3"/>
  <c r="B1976" i="3"/>
  <c r="A1976" i="3"/>
  <c r="D1976" i="3"/>
  <c r="E1976" i="3"/>
  <c r="C1976" i="3"/>
  <c r="B1979" i="3"/>
  <c r="D1979" i="3"/>
  <c r="A1979" i="3"/>
  <c r="E1979" i="3"/>
  <c r="C1979" i="3"/>
  <c r="E2006" i="3"/>
  <c r="D2006" i="3"/>
  <c r="D1946" i="3"/>
  <c r="E1946" i="3"/>
  <c r="B1946" i="3"/>
  <c r="A1946" i="3"/>
  <c r="C1946" i="3"/>
  <c r="C1948" i="3"/>
  <c r="B1948" i="3"/>
  <c r="D1948" i="3"/>
  <c r="B1942" i="3"/>
  <c r="E1942" i="3"/>
  <c r="A1942" i="3"/>
  <c r="A1955" i="3"/>
  <c r="E1955" i="3"/>
  <c r="B1955" i="3"/>
  <c r="C1955" i="3"/>
  <c r="D1955" i="3"/>
  <c r="C1995" i="3" l="1"/>
  <c r="A2006" i="3"/>
  <c r="B2006" i="3"/>
  <c r="E1995" i="3"/>
  <c r="B1995" i="3"/>
  <c r="B1877" i="9"/>
  <c r="D1877" i="9" s="1"/>
  <c r="E1868" i="8"/>
  <c r="E1261" i="8"/>
  <c r="B408" i="9"/>
  <c r="D408" i="9" s="1"/>
  <c r="E408" i="8"/>
  <c r="B719" i="9"/>
  <c r="D719" i="9" s="1"/>
  <c r="E719" i="8"/>
  <c r="B1659" i="9"/>
  <c r="D1659" i="9" s="1"/>
  <c r="E1650" i="8"/>
  <c r="B779" i="9"/>
  <c r="D779" i="9" s="1"/>
  <c r="E779" i="8"/>
  <c r="B1328" i="9"/>
  <c r="D1328" i="9" s="1"/>
  <c r="E1319" i="8"/>
  <c r="B1570" i="9"/>
  <c r="D1570" i="9" s="1"/>
  <c r="E1561" i="8"/>
  <c r="B1607" i="9"/>
  <c r="D1607" i="9" s="1"/>
  <c r="E1598" i="8"/>
  <c r="B233" i="9"/>
  <c r="D233" i="9" s="1"/>
  <c r="E233" i="8"/>
  <c r="D691" i="1"/>
  <c r="D2195" i="1"/>
  <c r="D573" i="1"/>
  <c r="D1337" i="1"/>
  <c r="D499" i="1"/>
  <c r="D458" i="1"/>
  <c r="D1115" i="1"/>
  <c r="D2396" i="1"/>
  <c r="D435" i="1"/>
  <c r="D1185" i="1"/>
  <c r="D987" i="1"/>
  <c r="D1144" i="1"/>
  <c r="D1650" i="1"/>
  <c r="D2213" i="1"/>
  <c r="D1593" i="1"/>
  <c r="D715" i="1"/>
  <c r="D1403" i="1"/>
  <c r="D292" i="1"/>
  <c r="D699" i="1"/>
  <c r="D1689" i="1"/>
  <c r="D167" i="1"/>
  <c r="D1939" i="1"/>
  <c r="D329" i="1"/>
  <c r="D942" i="1"/>
  <c r="D868" i="1"/>
  <c r="D230" i="1"/>
  <c r="D446" i="1"/>
  <c r="D2400" i="1"/>
  <c r="D2081" i="1"/>
  <c r="D213" i="1"/>
  <c r="D1032" i="1"/>
  <c r="D395" i="1"/>
  <c r="D1477" i="1"/>
  <c r="D2201" i="1"/>
  <c r="D643" i="1"/>
  <c r="D503" i="1"/>
  <c r="D1322" i="1"/>
  <c r="D1175" i="1"/>
  <c r="D1457" i="1"/>
  <c r="D936" i="1"/>
  <c r="D1989" i="1"/>
  <c r="D1913" i="1"/>
  <c r="D124" i="1"/>
  <c r="D532" i="1"/>
  <c r="D748" i="1"/>
  <c r="D109" i="1"/>
  <c r="D1343" i="1"/>
  <c r="D592" i="1"/>
  <c r="D552" i="1"/>
  <c r="D2341" i="1"/>
  <c r="D2080" i="1"/>
  <c r="D93" i="1"/>
  <c r="D1794" i="1"/>
  <c r="D2069" i="1"/>
  <c r="D1332" i="1"/>
  <c r="D812" i="1"/>
  <c r="D2325" i="1"/>
  <c r="D1630" i="1"/>
  <c r="D1321" i="1"/>
  <c r="D2327" i="1"/>
  <c r="D1180" i="1"/>
  <c r="D98" i="1"/>
  <c r="D303" i="1"/>
  <c r="D586" i="1"/>
  <c r="D701" i="1"/>
  <c r="D1278" i="1"/>
  <c r="D1482" i="1"/>
  <c r="D1406" i="1"/>
  <c r="D2236" i="1"/>
  <c r="D2099" i="1"/>
  <c r="D2349" i="1"/>
  <c r="D2048" i="1"/>
  <c r="D654" i="1"/>
  <c r="D843" i="1"/>
  <c r="D2257" i="1"/>
  <c r="D1681" i="1"/>
  <c r="D1273" i="1"/>
  <c r="D1768" i="1"/>
  <c r="B405" i="9"/>
  <c r="D405" i="9" s="1"/>
  <c r="E405" i="8"/>
  <c r="B1545" i="9"/>
  <c r="D1545" i="9" s="1"/>
  <c r="E1536" i="8"/>
  <c r="B1697" i="9"/>
  <c r="D1697" i="9" s="1"/>
  <c r="E1688" i="8"/>
  <c r="B1476" i="9"/>
  <c r="D1476" i="9" s="1"/>
  <c r="E1467" i="8"/>
  <c r="B1336" i="9"/>
  <c r="D1336" i="9" s="1"/>
  <c r="E1327" i="8"/>
  <c r="B1735" i="9"/>
  <c r="D1735" i="9" s="1"/>
  <c r="E1726" i="8"/>
  <c r="B1613" i="9"/>
  <c r="D1613" i="9" s="1"/>
  <c r="E1604" i="8"/>
  <c r="B394" i="9"/>
  <c r="D394" i="9" s="1"/>
  <c r="E394" i="8"/>
  <c r="B1665" i="9"/>
  <c r="D1665" i="9" s="1"/>
  <c r="E1656" i="8"/>
  <c r="B1535" i="9"/>
  <c r="D1535" i="9" s="1"/>
  <c r="E1526" i="8"/>
  <c r="B932" i="9"/>
  <c r="D932" i="9" s="1"/>
  <c r="E932" i="8"/>
  <c r="B374" i="9"/>
  <c r="D374" i="9" s="1"/>
  <c r="E374" i="8"/>
  <c r="B1540" i="9"/>
  <c r="D1540" i="9" s="1"/>
  <c r="E1531" i="8"/>
  <c r="B994" i="9"/>
  <c r="D994" i="9" s="1"/>
  <c r="E994" i="8"/>
  <c r="B406" i="9"/>
  <c r="D406" i="9" s="1"/>
  <c r="E406" i="8"/>
  <c r="B1883" i="9"/>
  <c r="D1883" i="9" s="1"/>
  <c r="E1874" i="8"/>
  <c r="B1586" i="9"/>
  <c r="D1586" i="9" s="1"/>
  <c r="E1577" i="8"/>
  <c r="B1778" i="9"/>
  <c r="D1778" i="9" s="1"/>
  <c r="E1769" i="8"/>
  <c r="B1595" i="9"/>
  <c r="D1595" i="9" s="1"/>
  <c r="E1586" i="8"/>
  <c r="B1588" i="9"/>
  <c r="D1588" i="9" s="1"/>
  <c r="E1579" i="8"/>
  <c r="D2305" i="1"/>
  <c r="D2247" i="1"/>
  <c r="D1356" i="1"/>
  <c r="D2231" i="1"/>
  <c r="D2103" i="1"/>
  <c r="D1756" i="1"/>
  <c r="D2037" i="1"/>
  <c r="D2254" i="1"/>
  <c r="D1067" i="1"/>
  <c r="D246" i="1"/>
  <c r="D450" i="1"/>
  <c r="D2307" i="1"/>
  <c r="D440" i="1"/>
  <c r="D224" i="1"/>
  <c r="D2440" i="1"/>
  <c r="D1767" i="1"/>
  <c r="D487" i="1"/>
  <c r="D1280" i="1"/>
  <c r="D357" i="1"/>
  <c r="D1251" i="1"/>
  <c r="D1776" i="1"/>
  <c r="D318" i="1"/>
  <c r="D1924" i="1"/>
  <c r="D1129" i="1"/>
  <c r="D210" i="1"/>
  <c r="D2441" i="1"/>
  <c r="D1754" i="1"/>
  <c r="D1359" i="1"/>
  <c r="D2167" i="1"/>
  <c r="D1894" i="1"/>
  <c r="D1107" i="1"/>
  <c r="D143" i="1"/>
  <c r="D2032" i="1"/>
  <c r="D1993" i="1"/>
  <c r="D1824" i="1"/>
  <c r="D1311" i="1"/>
  <c r="D1349" i="1"/>
  <c r="D1416" i="1"/>
  <c r="D79" i="1"/>
  <c r="D1120" i="1"/>
  <c r="D2317" i="1"/>
  <c r="D1028" i="1"/>
  <c r="D959" i="1"/>
  <c r="D1666" i="1"/>
  <c r="D2344" i="1"/>
  <c r="D444" i="1"/>
  <c r="E875" i="8"/>
  <c r="E1366" i="8"/>
  <c r="E376" i="8"/>
  <c r="E1901" i="8"/>
  <c r="E1606" i="8"/>
  <c r="E1408" i="8"/>
  <c r="E436" i="8"/>
  <c r="E361" i="8"/>
  <c r="E1234" i="8"/>
  <c r="E1088" i="8"/>
  <c r="E1528" i="8"/>
  <c r="E1728" i="8"/>
  <c r="E1887" i="8"/>
  <c r="E458" i="8"/>
  <c r="E1284" i="8"/>
  <c r="E1509" i="8"/>
  <c r="E1641" i="8"/>
  <c r="E938" i="8"/>
  <c r="E1518" i="8"/>
  <c r="E1584" i="8"/>
  <c r="E476" i="8"/>
  <c r="E1665" i="8"/>
  <c r="E784" i="8"/>
  <c r="E1703" i="10"/>
  <c r="E881" i="8"/>
  <c r="E1740" i="8"/>
  <c r="E1066" i="8"/>
  <c r="E992" i="8"/>
  <c r="E1497" i="8"/>
  <c r="E1554" i="8"/>
  <c r="E1525" i="8"/>
  <c r="E359" i="8"/>
  <c r="E1861" i="8"/>
  <c r="E539" i="8"/>
  <c r="E1914" i="8"/>
  <c r="E1673" i="8"/>
  <c r="E485" i="8"/>
  <c r="E1156" i="8"/>
  <c r="E1875" i="8"/>
  <c r="E664" i="8"/>
  <c r="E1631" i="8"/>
  <c r="E1954" i="3"/>
  <c r="B1969" i="3"/>
  <c r="C1947" i="3"/>
  <c r="D1989" i="3"/>
  <c r="C1954" i="3"/>
  <c r="D1947" i="3"/>
  <c r="E1989" i="3"/>
  <c r="A1969" i="3"/>
  <c r="A1989" i="3"/>
  <c r="E1947" i="3"/>
  <c r="D1969" i="3"/>
  <c r="E2002" i="3"/>
  <c r="E1993" i="3"/>
  <c r="B1977" i="3"/>
  <c r="A1953" i="3"/>
  <c r="A2007" i="3"/>
  <c r="C1957" i="3"/>
  <c r="A1949" i="3"/>
  <c r="D1999" i="3"/>
  <c r="D1988" i="3"/>
  <c r="C1972" i="3"/>
  <c r="B1959" i="3"/>
  <c r="B2007" i="3"/>
  <c r="A1957" i="3"/>
  <c r="A1985" i="3"/>
  <c r="D1996" i="3"/>
  <c r="C1962" i="3"/>
  <c r="C1992" i="3"/>
  <c r="D1962" i="3"/>
  <c r="A1952" i="3"/>
  <c r="E1957" i="3"/>
  <c r="D1950" i="3"/>
  <c r="B1972" i="3"/>
  <c r="C1950" i="3"/>
  <c r="A1993" i="3"/>
  <c r="C1959" i="3"/>
  <c r="A1950" i="3"/>
  <c r="B1993" i="3"/>
  <c r="A1965" i="3"/>
  <c r="C1977" i="3"/>
  <c r="B1957" i="3"/>
  <c r="A1959" i="3"/>
  <c r="D1992" i="3"/>
  <c r="D1977" i="3"/>
  <c r="A1977" i="3"/>
  <c r="D1993" i="3"/>
  <c r="E1950" i="3"/>
  <c r="A1996" i="3"/>
  <c r="A2002" i="3"/>
  <c r="C1999" i="3"/>
  <c r="E1949" i="3"/>
  <c r="C2002" i="3"/>
  <c r="B1996" i="3"/>
  <c r="B1983" i="3"/>
  <c r="B2002" i="3"/>
  <c r="E1988" i="3"/>
  <c r="C1983" i="3"/>
  <c r="C1949" i="3"/>
  <c r="E1999" i="3"/>
  <c r="E1996" i="3"/>
  <c r="D1983" i="3"/>
  <c r="A1988" i="3"/>
  <c r="B1999" i="3"/>
  <c r="E1952" i="3"/>
  <c r="B1949" i="3"/>
  <c r="C1965" i="3"/>
  <c r="C1969" i="3"/>
  <c r="B1988" i="3"/>
  <c r="B1965" i="3"/>
  <c r="E2007" i="3"/>
  <c r="A1963" i="3"/>
  <c r="E1962" i="3"/>
  <c r="B1962" i="3"/>
  <c r="E1992" i="3"/>
  <c r="D2007" i="3"/>
  <c r="D1965" i="3"/>
  <c r="B1992" i="3"/>
  <c r="B1500" i="9"/>
  <c r="D1500" i="9" s="1"/>
  <c r="E1491" i="8"/>
  <c r="B396" i="9"/>
  <c r="D396" i="9" s="1"/>
  <c r="E396" i="8"/>
  <c r="B1320" i="9"/>
  <c r="D1320" i="9" s="1"/>
  <c r="E1311" i="8"/>
  <c r="B1683" i="9"/>
  <c r="D1683" i="9" s="1"/>
  <c r="E1674" i="8"/>
  <c r="B1252" i="10"/>
  <c r="D1252" i="10" s="1"/>
  <c r="E1251" i="9"/>
  <c r="B1887" i="9"/>
  <c r="D1887" i="9" s="1"/>
  <c r="E1878" i="8"/>
  <c r="B1726" i="9"/>
  <c r="D1726" i="9" s="1"/>
  <c r="E1717" i="8"/>
  <c r="B1502" i="9"/>
  <c r="D1502" i="9" s="1"/>
  <c r="E1493" i="8"/>
  <c r="B1554" i="9"/>
  <c r="D1554" i="9" s="1"/>
  <c r="E1545" i="8"/>
  <c r="B1699" i="9"/>
  <c r="D1699" i="9" s="1"/>
  <c r="E1690" i="8"/>
  <c r="B1616" i="9"/>
  <c r="D1616" i="9" s="1"/>
  <c r="E1607" i="8"/>
  <c r="B1664" i="9"/>
  <c r="D1664" i="9" s="1"/>
  <c r="E1655" i="8"/>
  <c r="B578" i="9"/>
  <c r="D578" i="9" s="1"/>
  <c r="E578" i="8"/>
  <c r="B467" i="9"/>
  <c r="D467" i="9" s="1"/>
  <c r="E467" i="8"/>
  <c r="B1137" i="9"/>
  <c r="D1137" i="9" s="1"/>
  <c r="E1137" i="8"/>
  <c r="B1556" i="9"/>
  <c r="D1556" i="9" s="1"/>
  <c r="E1547" i="8"/>
  <c r="B503" i="9"/>
  <c r="D503" i="9" s="1"/>
  <c r="E503" i="8"/>
  <c r="B347" i="9"/>
  <c r="D347" i="9" s="1"/>
  <c r="E347" i="8"/>
  <c r="B455" i="9"/>
  <c r="D455" i="9" s="1"/>
  <c r="E455" i="8"/>
  <c r="B1062" i="9"/>
  <c r="D1062" i="9" s="1"/>
  <c r="E1062" i="8"/>
  <c r="B1213" i="9"/>
  <c r="D1213" i="9" s="1"/>
  <c r="E1213" i="8"/>
  <c r="B1617" i="9"/>
  <c r="D1617" i="9" s="1"/>
  <c r="E1608" i="8"/>
  <c r="B842" i="9"/>
  <c r="D842" i="9" s="1"/>
  <c r="E842" i="8"/>
  <c r="B1871" i="9"/>
  <c r="D1871" i="9" s="1"/>
  <c r="E1862" i="8"/>
  <c r="B1252" i="9"/>
  <c r="D1252" i="9" s="1"/>
  <c r="E1243" i="8"/>
  <c r="B353" i="9"/>
  <c r="D353" i="9" s="1"/>
  <c r="E353" i="8"/>
  <c r="B867" i="9"/>
  <c r="D867" i="9" s="1"/>
  <c r="E867" i="8"/>
  <c r="B1383" i="9"/>
  <c r="D1383" i="9" s="1"/>
  <c r="E1374" i="8"/>
  <c r="B1596" i="9"/>
  <c r="D1596" i="9" s="1"/>
  <c r="E1587" i="8"/>
  <c r="B1249" i="9"/>
  <c r="D1249" i="9" s="1"/>
  <c r="E1240" i="8"/>
  <c r="B542" i="9"/>
  <c r="D542" i="9" s="1"/>
  <c r="E542" i="8"/>
  <c r="B1487" i="9"/>
  <c r="D1487" i="9" s="1"/>
  <c r="E1478" i="8"/>
  <c r="B891" i="9"/>
  <c r="D891" i="9" s="1"/>
  <c r="E891" i="8"/>
  <c r="B1739" i="9"/>
  <c r="D1739" i="9" s="1"/>
  <c r="E1730" i="8"/>
  <c r="B1311" i="9"/>
  <c r="D1311" i="9" s="1"/>
  <c r="E1302" i="8"/>
  <c r="B1715" i="9"/>
  <c r="D1715" i="9" s="1"/>
  <c r="E1706" i="8"/>
  <c r="B1499" i="9"/>
  <c r="D1499" i="9" s="1"/>
  <c r="E1490" i="8"/>
  <c r="B395" i="10"/>
  <c r="D395" i="10" s="1"/>
  <c r="E395" i="9"/>
  <c r="B1756" i="10"/>
  <c r="D1756" i="10" s="1"/>
  <c r="E1755" i="9"/>
  <c r="B1717" i="10"/>
  <c r="D1717" i="10" s="1"/>
  <c r="E1716" i="9"/>
  <c r="B581" i="10"/>
  <c r="E580" i="9"/>
  <c r="B1238" i="10"/>
  <c r="E1237" i="9"/>
  <c r="B1496" i="10"/>
  <c r="D1496" i="10" s="1"/>
  <c r="E1495" i="9"/>
  <c r="B1626" i="10"/>
  <c r="D1626" i="10" s="1"/>
  <c r="E1625" i="9"/>
  <c r="B817" i="10"/>
  <c r="E816" i="9"/>
  <c r="B1156" i="10"/>
  <c r="D1156" i="10" s="1"/>
  <c r="E1155" i="9"/>
  <c r="B1609" i="10"/>
  <c r="D1609" i="10" s="1"/>
  <c r="E1608" i="9"/>
  <c r="B1572" i="9"/>
  <c r="D1572" i="9" s="1"/>
  <c r="E1563" i="8"/>
  <c r="B1231" i="9"/>
  <c r="D1231" i="9" s="1"/>
  <c r="E1222" i="8"/>
  <c r="B1523" i="9"/>
  <c r="D1523" i="9" s="1"/>
  <c r="E1514" i="8"/>
  <c r="B1278" i="9"/>
  <c r="D1278" i="9" s="1"/>
  <c r="E1269" i="8"/>
  <c r="B1493" i="9"/>
  <c r="D1493" i="9" s="1"/>
  <c r="E1484" i="8"/>
  <c r="B1079" i="9"/>
  <c r="D1079" i="9" s="1"/>
  <c r="E1079" i="8"/>
  <c r="B1249" i="10"/>
  <c r="E1248" i="9"/>
  <c r="B1494" i="9"/>
  <c r="D1494" i="9" s="1"/>
  <c r="E1485" i="8"/>
  <c r="D127" i="1"/>
  <c r="D1201" i="1"/>
  <c r="D644" i="1"/>
  <c r="B1966" i="3"/>
  <c r="D1966" i="3"/>
  <c r="E1873" i="9"/>
  <c r="B1874" i="10"/>
  <c r="D1874" i="10" s="1"/>
  <c r="E1874" i="10" s="1"/>
  <c r="E1373" i="8"/>
  <c r="B1490" i="9"/>
  <c r="D1490" i="9" s="1"/>
  <c r="E1481" i="8"/>
  <c r="C1953" i="3"/>
  <c r="E1953" i="3"/>
  <c r="B1769" i="9"/>
  <c r="D1769" i="9" s="1"/>
  <c r="E1760" i="8"/>
  <c r="B1501" i="9"/>
  <c r="D1501" i="9" s="1"/>
  <c r="E1492" i="8"/>
  <c r="B464" i="9"/>
  <c r="D464" i="9" s="1"/>
  <c r="E464" i="8"/>
  <c r="B532" i="9"/>
  <c r="D532" i="9" s="1"/>
  <c r="E532" i="8"/>
  <c r="B1477" i="9"/>
  <c r="D1477" i="9" s="1"/>
  <c r="E1468" i="8"/>
  <c r="B1135" i="9"/>
  <c r="D1135" i="9" s="1"/>
  <c r="E1135" i="8"/>
  <c r="E1578" i="8"/>
  <c r="B363" i="9"/>
  <c r="D363" i="9" s="1"/>
  <c r="E363" i="8"/>
  <c r="E1595" i="8"/>
  <c r="B1655" i="9"/>
  <c r="D1655" i="9" s="1"/>
  <c r="E1646" i="8"/>
  <c r="B960" i="9"/>
  <c r="D960" i="9" s="1"/>
  <c r="E960" i="8"/>
  <c r="B864" i="9"/>
  <c r="D864" i="9" s="1"/>
  <c r="E864" i="8"/>
  <c r="B1675" i="9"/>
  <c r="D1675" i="9" s="1"/>
  <c r="E1666" i="8"/>
  <c r="B1416" i="9"/>
  <c r="D1416" i="9" s="1"/>
  <c r="E1407" i="8"/>
  <c r="B1536" i="9"/>
  <c r="D1536" i="9" s="1"/>
  <c r="E1527" i="8"/>
  <c r="E1288" i="8"/>
  <c r="B1265" i="9"/>
  <c r="D1265" i="9" s="1"/>
  <c r="E1256" i="8"/>
  <c r="B1624" i="9"/>
  <c r="D1624" i="9" s="1"/>
  <c r="E1615" i="8"/>
  <c r="D1952" i="3"/>
  <c r="B1952" i="3"/>
  <c r="B1286" i="9"/>
  <c r="D1286" i="9" s="1"/>
  <c r="E1277" i="8"/>
  <c r="E1546" i="8"/>
  <c r="B1389" i="10"/>
  <c r="E1388" i="9"/>
  <c r="B986" i="9"/>
  <c r="D986" i="9" s="1"/>
  <c r="E986" i="8"/>
  <c r="B471" i="10"/>
  <c r="E470" i="9"/>
  <c r="B594" i="9"/>
  <c r="D594" i="9" s="1"/>
  <c r="E594" i="8"/>
  <c r="D324" i="1"/>
  <c r="D1087" i="1"/>
  <c r="D1334" i="1"/>
  <c r="D1707" i="1"/>
  <c r="D1566" i="1"/>
  <c r="D1817" i="1"/>
  <c r="D1497" i="1"/>
  <c r="D2193" i="1"/>
  <c r="D2263" i="1"/>
  <c r="D1606" i="1"/>
  <c r="D1740" i="1"/>
  <c r="D1456" i="1"/>
  <c r="D1019" i="1"/>
  <c r="D201" i="1"/>
  <c r="D2360" i="1"/>
  <c r="D2432" i="1"/>
  <c r="D655" i="1"/>
  <c r="D2332" i="1"/>
  <c r="D2410" i="1"/>
  <c r="D277" i="1"/>
  <c r="D1851" i="1"/>
  <c r="D2352" i="1"/>
  <c r="D1146" i="1"/>
  <c r="D1679" i="1"/>
  <c r="D2021" i="1"/>
  <c r="D1838" i="1"/>
  <c r="D2157" i="1"/>
  <c r="A1956" i="3"/>
  <c r="C1956" i="3"/>
  <c r="E1956" i="3"/>
  <c r="B1491" i="9"/>
  <c r="D1491" i="9" s="1"/>
  <c r="E1482" i="8"/>
  <c r="B1646" i="9"/>
  <c r="D1646" i="9" s="1"/>
  <c r="E1637" i="8"/>
  <c r="B1566" i="9"/>
  <c r="D1566" i="9" s="1"/>
  <c r="E1557" i="8"/>
  <c r="B1706" i="9"/>
  <c r="D1706" i="9" s="1"/>
  <c r="E1697" i="8"/>
  <c r="D74" i="1"/>
  <c r="D330" i="1"/>
  <c r="D1788" i="1"/>
  <c r="D163" i="1"/>
  <c r="D1025" i="1"/>
  <c r="D628" i="1"/>
  <c r="D1102" i="1"/>
  <c r="D671" i="1"/>
  <c r="D196" i="1"/>
  <c r="D1860" i="1"/>
  <c r="D2389" i="1"/>
  <c r="D602" i="1"/>
  <c r="D930" i="1"/>
  <c r="D1105" i="1"/>
  <c r="D1546" i="1"/>
  <c r="D1812" i="1"/>
  <c r="D633" i="1"/>
  <c r="D753" i="1"/>
  <c r="D2241" i="1"/>
  <c r="D1216" i="1"/>
  <c r="D1163" i="1"/>
  <c r="D172" i="1"/>
  <c r="D507" i="1"/>
  <c r="D918" i="1"/>
  <c r="D1093" i="1"/>
  <c r="D519" i="1"/>
  <c r="D1602" i="1"/>
  <c r="D257" i="1"/>
  <c r="D279" i="1"/>
  <c r="D1181" i="1"/>
  <c r="D511" i="1"/>
  <c r="D1210" i="1"/>
  <c r="D1905" i="1"/>
  <c r="D244" i="1"/>
  <c r="D1895" i="1"/>
  <c r="D1462" i="1"/>
  <c r="D903" i="1"/>
  <c r="D1654" i="1"/>
  <c r="D1555" i="1"/>
  <c r="D63" i="1"/>
  <c r="D1560" i="1"/>
  <c r="D562" i="1"/>
  <c r="D380" i="1"/>
  <c r="D1693" i="1"/>
  <c r="D708" i="1"/>
  <c r="D291" i="1"/>
  <c r="D525" i="1"/>
  <c r="D786" i="1"/>
  <c r="D2286" i="1"/>
  <c r="D797" i="1"/>
  <c r="D259" i="1"/>
  <c r="D975" i="1"/>
  <c r="D1276" i="1"/>
  <c r="D2018" i="1"/>
  <c r="D351" i="1"/>
  <c r="D126" i="1"/>
  <c r="D907" i="1"/>
  <c r="D1982" i="1"/>
  <c r="D2434" i="1"/>
  <c r="D2381" i="1"/>
  <c r="D510" i="1"/>
  <c r="D221" i="1"/>
  <c r="D2079" i="1"/>
  <c r="D1979" i="1"/>
  <c r="D1959" i="1"/>
  <c r="D176" i="1"/>
  <c r="D1806" i="1"/>
  <c r="D1366" i="1"/>
  <c r="D1394" i="1"/>
  <c r="D1921" i="1"/>
  <c r="D1397" i="1"/>
  <c r="D156" i="1"/>
  <c r="D1248" i="1"/>
  <c r="D917" i="1"/>
  <c r="D1390" i="1"/>
  <c r="D245" i="1"/>
  <c r="D981" i="1"/>
  <c r="D757" i="1"/>
  <c r="D775" i="1"/>
  <c r="D1377" i="1"/>
  <c r="D1943" i="1"/>
  <c r="D2128" i="1"/>
  <c r="D805" i="1"/>
  <c r="D170" i="1"/>
  <c r="D709" i="1"/>
  <c r="D58" i="1"/>
  <c r="D288" i="1"/>
  <c r="D1572" i="1"/>
  <c r="D1611" i="1"/>
  <c r="D1916" i="1"/>
  <c r="D2331" i="1"/>
  <c r="D619" i="1"/>
  <c r="D1235" i="1"/>
  <c r="D675" i="1"/>
  <c r="D54" i="1"/>
  <c r="D239" i="1"/>
  <c r="D407" i="1"/>
  <c r="D1450" i="1"/>
  <c r="D632" i="1"/>
  <c r="D2204" i="1"/>
  <c r="D1755" i="1"/>
  <c r="D803" i="1"/>
  <c r="D164" i="1"/>
  <c r="D986" i="1"/>
  <c r="D1254" i="1"/>
  <c r="D670" i="1"/>
  <c r="D235" i="1"/>
  <c r="D657" i="1"/>
  <c r="D268" i="1"/>
  <c r="D300" i="1"/>
  <c r="D193" i="1"/>
  <c r="D539" i="1"/>
  <c r="D113" i="1"/>
  <c r="D80" i="1"/>
  <c r="D1582" i="1"/>
  <c r="D2383" i="1"/>
  <c r="D1997" i="1"/>
  <c r="D2265" i="1"/>
  <c r="D423" i="1"/>
  <c r="D2300" i="1"/>
  <c r="D767" i="1"/>
  <c r="D1513" i="1"/>
  <c r="D1807" i="1"/>
  <c r="D1719" i="1"/>
  <c r="D1901" i="1"/>
  <c r="D1808" i="1"/>
  <c r="D413" i="1"/>
  <c r="D1270" i="1"/>
  <c r="D567" i="1"/>
  <c r="D1971" i="1"/>
  <c r="D783" i="1"/>
  <c r="D1995" i="1"/>
  <c r="D1671" i="1"/>
  <c r="D1748" i="1"/>
  <c r="D610" i="1"/>
  <c r="D2363" i="1"/>
  <c r="D1728" i="1"/>
  <c r="D1511" i="1"/>
  <c r="D2186" i="1"/>
  <c r="D2384" i="1"/>
  <c r="D2282" i="1"/>
  <c r="D2024" i="1"/>
  <c r="D1769" i="1"/>
  <c r="B1047" i="9"/>
  <c r="D1047" i="9" s="1"/>
  <c r="E1047" i="8"/>
  <c r="B1568" i="9"/>
  <c r="D1568" i="9" s="1"/>
  <c r="E1559" i="8"/>
  <c r="B775" i="9"/>
  <c r="D775" i="9" s="1"/>
  <c r="E775" i="8"/>
  <c r="B1526" i="9"/>
  <c r="D1526" i="9" s="1"/>
  <c r="E1517" i="8"/>
  <c r="E1963" i="3"/>
  <c r="B1963" i="3"/>
  <c r="B1647" i="9"/>
  <c r="D1647" i="9" s="1"/>
  <c r="E1638" i="8"/>
  <c r="B904" i="9"/>
  <c r="D904" i="9" s="1"/>
  <c r="E904" i="8"/>
  <c r="B1588" i="10"/>
  <c r="D1588" i="10" s="1"/>
  <c r="E1587" i="9"/>
  <c r="B1245" i="9"/>
  <c r="D1245" i="9" s="1"/>
  <c r="E1236" i="8"/>
  <c r="B1605" i="10"/>
  <c r="D1605" i="10" s="1"/>
  <c r="E1604" i="9"/>
  <c r="B357" i="9"/>
  <c r="D357" i="9" s="1"/>
  <c r="E357" i="8"/>
  <c r="B1770" i="9"/>
  <c r="D1770" i="9" s="1"/>
  <c r="E1761" i="8"/>
  <c r="E601" i="8"/>
  <c r="B1732" i="9"/>
  <c r="D1732" i="9" s="1"/>
  <c r="E1723" i="8"/>
  <c r="B1525" i="9"/>
  <c r="D1525" i="9" s="1"/>
  <c r="E1516" i="8"/>
  <c r="B946" i="9"/>
  <c r="D946" i="9" s="1"/>
  <c r="E946" i="8"/>
  <c r="B1298" i="10"/>
  <c r="D1298" i="10" s="1"/>
  <c r="E1297" i="9"/>
  <c r="B1259" i="9"/>
  <c r="D1259" i="9" s="1"/>
  <c r="E1250" i="8"/>
  <c r="E1239" i="8"/>
  <c r="B504" i="9"/>
  <c r="D504" i="9" s="1"/>
  <c r="E504" i="8"/>
  <c r="B1556" i="10"/>
  <c r="D1556" i="10" s="1"/>
  <c r="E1555" i="9"/>
  <c r="B1529" i="9"/>
  <c r="D1529" i="9" s="1"/>
  <c r="E1520" i="8"/>
  <c r="B890" i="9"/>
  <c r="D890" i="9" s="1"/>
  <c r="E890" i="8"/>
  <c r="B1678" i="9"/>
  <c r="D1678" i="9" s="1"/>
  <c r="E1669" i="8"/>
  <c r="B337" i="9"/>
  <c r="D337" i="9" s="1"/>
  <c r="E337" i="8"/>
  <c r="B1997" i="3"/>
  <c r="C1997" i="3"/>
  <c r="C1966" i="3"/>
  <c r="D260" i="1"/>
  <c r="D219" i="1"/>
  <c r="D1300" i="1"/>
  <c r="D1279" i="1"/>
  <c r="D1542" i="1"/>
  <c r="D281" i="1"/>
  <c r="D706" i="1"/>
  <c r="D920" i="1"/>
  <c r="D666" i="1"/>
  <c r="D410" i="1"/>
  <c r="D2425" i="1"/>
  <c r="D763" i="1"/>
  <c r="D711" i="1"/>
  <c r="D841" i="1"/>
  <c r="D813" i="1"/>
  <c r="D1649" i="1"/>
  <c r="D362" i="1"/>
  <c r="D2214" i="1"/>
  <c r="D62" i="1"/>
  <c r="D705" i="1"/>
  <c r="D2280" i="1"/>
  <c r="D1089" i="1"/>
  <c r="D785" i="1"/>
  <c r="D1290" i="1"/>
  <c r="D515" i="1"/>
  <c r="D336" i="1"/>
  <c r="D1673" i="1"/>
  <c r="D729" i="1"/>
  <c r="D187" i="1"/>
  <c r="D2382" i="1"/>
  <c r="D518" i="1"/>
  <c r="D765" i="1"/>
  <c r="D1896" i="1"/>
  <c r="D1662" i="1"/>
  <c r="D509" i="1"/>
  <c r="D726" i="1"/>
  <c r="D649" i="1"/>
  <c r="D2429" i="1"/>
  <c r="D1598" i="1"/>
  <c r="D82" i="1"/>
  <c r="D826" i="1"/>
  <c r="D874" i="1"/>
  <c r="D589" i="1"/>
  <c r="D1930" i="1"/>
  <c r="D1734" i="1"/>
  <c r="D1627" i="1"/>
  <c r="D1142" i="1"/>
  <c r="D1706" i="1"/>
  <c r="D404" i="1"/>
  <c r="D2261" i="1"/>
  <c r="D876" i="1"/>
  <c r="D761" i="1"/>
  <c r="D1307" i="1"/>
  <c r="D1619" i="1"/>
  <c r="D2139" i="1"/>
  <c r="D597" i="1"/>
  <c r="D941" i="1"/>
  <c r="D650" i="1"/>
  <c r="D995" i="1"/>
  <c r="D2065" i="1"/>
  <c r="D2290" i="1"/>
  <c r="D1790" i="1"/>
  <c r="D1369" i="1"/>
  <c r="D418" i="1"/>
  <c r="D1765" i="1"/>
  <c r="D1712" i="1"/>
  <c r="D460" i="1"/>
  <c r="D384" i="1"/>
  <c r="D2129" i="1"/>
  <c r="D1514" i="1"/>
  <c r="D2176" i="1"/>
  <c r="D2433" i="1"/>
  <c r="D526" i="1"/>
  <c r="D1522" i="1"/>
  <c r="D401" i="1"/>
  <c r="D2416" i="1"/>
  <c r="D1739" i="1"/>
  <c r="D845" i="1"/>
  <c r="D809" i="1"/>
  <c r="D949" i="1"/>
  <c r="D1547" i="1"/>
  <c r="D1709" i="1"/>
  <c r="D1549" i="1"/>
  <c r="D1696" i="1"/>
  <c r="D1652" i="1"/>
  <c r="D1328" i="1"/>
  <c r="D403" i="1"/>
  <c r="D1138" i="1"/>
  <c r="D1206" i="1"/>
  <c r="D464" i="1"/>
  <c r="D831" i="1"/>
  <c r="D2319" i="1"/>
  <c r="D2371" i="1"/>
  <c r="D1228" i="1"/>
  <c r="D789" i="1"/>
  <c r="D383" i="1"/>
  <c r="D508" i="1"/>
  <c r="D274" i="1"/>
  <c r="D998" i="1"/>
  <c r="D839" i="1"/>
  <c r="D1784" i="1"/>
  <c r="D808" i="1"/>
  <c r="D2215" i="1"/>
  <c r="D1782" i="1"/>
  <c r="D59" i="1"/>
  <c r="D454" i="1"/>
  <c r="D365" i="1"/>
  <c r="D1217" i="1"/>
  <c r="D1603" i="1"/>
  <c r="D182" i="1"/>
  <c r="D1121" i="1"/>
  <c r="D1006" i="1"/>
  <c r="D470" i="1"/>
  <c r="D275" i="1"/>
  <c r="D754" i="1"/>
  <c r="D923" i="1"/>
  <c r="D332" i="1"/>
  <c r="D512" i="1"/>
  <c r="D1937" i="1"/>
  <c r="D2426" i="1"/>
  <c r="D2171" i="1"/>
  <c r="D546" i="1"/>
  <c r="D1072" i="1"/>
  <c r="D1787" i="1"/>
  <c r="D1570" i="1"/>
  <c r="D1432" i="1"/>
  <c r="D2173" i="1"/>
  <c r="D2238" i="1"/>
  <c r="D2009" i="1"/>
  <c r="D1193" i="1"/>
  <c r="D266" i="1"/>
  <c r="D667" i="1"/>
  <c r="D738" i="1"/>
  <c r="D1237" i="1"/>
  <c r="D1842" i="1"/>
  <c r="D2070" i="1"/>
  <c r="D1856" i="1"/>
  <c r="D2044" i="1"/>
  <c r="D2302" i="1"/>
  <c r="D1104" i="1"/>
  <c r="D912" i="1"/>
  <c r="D2385" i="1"/>
  <c r="D1440" i="1"/>
  <c r="D1413" i="1"/>
  <c r="D2113" i="1"/>
  <c r="D1486" i="1"/>
  <c r="D1620" i="1"/>
  <c r="D732" i="1"/>
  <c r="D1981" i="1"/>
  <c r="B1658" i="9"/>
  <c r="D1658" i="9" s="1"/>
  <c r="E1649" i="8"/>
  <c r="B1865" i="9"/>
  <c r="D1865" i="9" s="1"/>
  <c r="E1856" i="8"/>
  <c r="B507" i="9"/>
  <c r="D507" i="9" s="1"/>
  <c r="E507" i="8"/>
  <c r="B1154" i="9"/>
  <c r="D1154" i="9" s="1"/>
  <c r="E1154" i="8"/>
  <c r="B435" i="9"/>
  <c r="D435" i="9" s="1"/>
  <c r="E435" i="8"/>
  <c r="B1892" i="9"/>
  <c r="D1892" i="9" s="1"/>
  <c r="E1883" i="8"/>
  <c r="B1713" i="9"/>
  <c r="D1713" i="9" s="1"/>
  <c r="E1704" i="8"/>
  <c r="B1619" i="9"/>
  <c r="D1619" i="9" s="1"/>
  <c r="E1610" i="8"/>
  <c r="B409" i="9"/>
  <c r="D409" i="9" s="1"/>
  <c r="E409" i="8"/>
  <c r="B537" i="9"/>
  <c r="D537" i="9" s="1"/>
  <c r="E537" i="8"/>
  <c r="B1925" i="9"/>
  <c r="D1925" i="9" s="1"/>
  <c r="E1912" i="8"/>
  <c r="D1958" i="3"/>
  <c r="A1958" i="3"/>
  <c r="E1958" i="3"/>
  <c r="B1958" i="3"/>
  <c r="B215" i="10"/>
  <c r="D215" i="10" s="1"/>
  <c r="E215" i="9"/>
  <c r="B796" i="9"/>
  <c r="D796" i="9" s="1"/>
  <c r="E796" i="8"/>
  <c r="B1722" i="10"/>
  <c r="D1722" i="10" s="1"/>
  <c r="E1721" i="9"/>
  <c r="B1561" i="9"/>
  <c r="D1561" i="9" s="1"/>
  <c r="E1552" i="8"/>
  <c r="B978" i="9"/>
  <c r="D978" i="9" s="1"/>
  <c r="E978" i="8"/>
  <c r="B1576" i="9"/>
  <c r="D1576" i="9" s="1"/>
  <c r="E1567" i="8"/>
  <c r="B1635" i="10"/>
  <c r="D1635" i="10" s="1"/>
  <c r="E1634" i="9"/>
  <c r="B1779" i="9"/>
  <c r="D1779" i="9" s="1"/>
  <c r="E1770" i="8"/>
  <c r="B1505" i="9"/>
  <c r="D1505" i="9" s="1"/>
  <c r="E1496" i="8"/>
  <c r="B1891" i="9"/>
  <c r="D1891" i="9" s="1"/>
  <c r="E1882" i="8"/>
  <c r="B1132" i="9"/>
  <c r="D1132" i="9" s="1"/>
  <c r="E1132" i="8"/>
  <c r="B293" i="9"/>
  <c r="D293" i="9" s="1"/>
  <c r="E293" i="8"/>
  <c r="B1985" i="3"/>
  <c r="D1985" i="3"/>
  <c r="E1985" i="3"/>
  <c r="B1528" i="9"/>
  <c r="D1528" i="9" s="1"/>
  <c r="E1519" i="8"/>
  <c r="B1282" i="9"/>
  <c r="D1282" i="9" s="1"/>
  <c r="E1273" i="8"/>
  <c r="B497" i="9"/>
  <c r="D497" i="9" s="1"/>
  <c r="E497" i="8"/>
  <c r="E1379" i="8"/>
  <c r="B1731" i="9"/>
  <c r="D1731" i="9" s="1"/>
  <c r="E1722" i="8"/>
  <c r="E470" i="8"/>
  <c r="D2296" i="1"/>
  <c r="D2268" i="1"/>
  <c r="D1029" i="1"/>
  <c r="D1172" i="1"/>
  <c r="D2438" i="1"/>
  <c r="A1951" i="3"/>
  <c r="B1951" i="3"/>
  <c r="C1951" i="3"/>
  <c r="B903" i="9"/>
  <c r="D903" i="9" s="1"/>
  <c r="E903" i="8"/>
  <c r="B1590" i="9"/>
  <c r="D1590" i="9" s="1"/>
  <c r="E1581" i="8"/>
  <c r="B223" i="9"/>
  <c r="D223" i="9" s="1"/>
  <c r="E223" i="8"/>
  <c r="B602" i="10"/>
  <c r="D602" i="10" s="1"/>
  <c r="E601" i="9"/>
  <c r="B896" i="9"/>
  <c r="D896" i="9" s="1"/>
  <c r="E896" i="8"/>
  <c r="B454" i="9"/>
  <c r="D454" i="9" s="1"/>
  <c r="E454" i="8"/>
  <c r="D2078" i="1"/>
  <c r="D1512" i="1"/>
  <c r="D1973" i="3"/>
  <c r="B1973" i="3"/>
  <c r="C1973" i="3"/>
  <c r="E1973" i="3"/>
  <c r="B373" i="9"/>
  <c r="D373" i="9" s="1"/>
  <c r="E373" i="8"/>
  <c r="B1383" i="10"/>
  <c r="E1382" i="9"/>
  <c r="B1043" i="9"/>
  <c r="D1043" i="9" s="1"/>
  <c r="E1043" i="8"/>
  <c r="B963" i="10"/>
  <c r="E962" i="9"/>
  <c r="B1539" i="9"/>
  <c r="D1539" i="9" s="1"/>
  <c r="E1530" i="8"/>
  <c r="B1751" i="10"/>
  <c r="D1751" i="10" s="1"/>
  <c r="E1750" i="9"/>
  <c r="B1509" i="9"/>
  <c r="D1509" i="9" s="1"/>
  <c r="E1500" i="8"/>
  <c r="B271" i="9"/>
  <c r="D271" i="9" s="1"/>
  <c r="E271" i="8"/>
  <c r="E395" i="8"/>
  <c r="E1746" i="8"/>
  <c r="E1707" i="8"/>
  <c r="E580" i="8"/>
  <c r="E1228" i="8"/>
  <c r="E1486" i="8"/>
  <c r="E1616" i="8"/>
  <c r="E816" i="8"/>
  <c r="E1155" i="8"/>
  <c r="E1599" i="8"/>
  <c r="B371" i="9"/>
  <c r="D371" i="9" s="1"/>
  <c r="E371" i="8"/>
  <c r="B230" i="9"/>
  <c r="D230" i="9" s="1"/>
  <c r="E230" i="8"/>
  <c r="B463" i="9"/>
  <c r="D463" i="9" s="1"/>
  <c r="E463" i="8"/>
  <c r="B1676" i="9"/>
  <c r="D1676" i="9" s="1"/>
  <c r="E1667" i="8"/>
  <c r="E962" i="8"/>
  <c r="B780" i="9"/>
  <c r="D780" i="9" s="1"/>
  <c r="E780" i="8"/>
  <c r="B1728" i="9"/>
  <c r="D1728" i="9" s="1"/>
  <c r="E1719" i="8"/>
  <c r="B991" i="10"/>
  <c r="E990" i="9"/>
  <c r="E1741" i="8"/>
  <c r="B974" i="9"/>
  <c r="D974" i="9" s="1"/>
  <c r="E974" i="8"/>
  <c r="D1997" i="3"/>
  <c r="A1966" i="3"/>
  <c r="D65" i="1"/>
  <c r="D1157" i="1"/>
  <c r="D1773" i="1"/>
  <c r="D875" i="1"/>
  <c r="D2347" i="1"/>
  <c r="D1194" i="1"/>
  <c r="D238" i="1"/>
  <c r="D2436" i="1"/>
  <c r="D430" i="1"/>
  <c r="D153" i="1"/>
  <c r="D253" i="1"/>
  <c r="D49" i="1"/>
  <c r="D960" i="1"/>
  <c r="D1713" i="1"/>
  <c r="D468" i="1"/>
  <c r="D2390" i="1"/>
  <c r="D1994" i="1"/>
  <c r="D354" i="1"/>
  <c r="D1257" i="1"/>
  <c r="D305" i="1"/>
  <c r="D168" i="1"/>
  <c r="D1226" i="1"/>
  <c r="D1152" i="1"/>
  <c r="D215" i="1"/>
  <c r="D1665" i="1"/>
  <c r="D1174" i="1"/>
  <c r="D2399" i="1"/>
  <c r="D990" i="1"/>
  <c r="D1179" i="1"/>
  <c r="D1187" i="1"/>
  <c r="D44" i="1"/>
  <c r="D842" i="1"/>
  <c r="D1772" i="1"/>
  <c r="D2269" i="1"/>
  <c r="D387" i="1"/>
  <c r="D1131" i="1"/>
  <c r="D349" i="1"/>
  <c r="D720" i="1"/>
  <c r="D2095" i="1"/>
  <c r="D390" i="1"/>
  <c r="D1751" i="1"/>
  <c r="D555" i="1"/>
  <c r="D2309" i="1"/>
  <c r="D166" i="1"/>
  <c r="D2108" i="1"/>
  <c r="D1012" i="1"/>
  <c r="D308" i="1"/>
  <c r="D1911" i="1"/>
  <c r="D717" i="1"/>
  <c r="D337" i="1"/>
  <c r="D1506" i="1"/>
  <c r="D718" i="1"/>
  <c r="D1835" i="1"/>
  <c r="D2279" i="1"/>
  <c r="D2345" i="1"/>
  <c r="D939" i="1"/>
  <c r="D739" i="1"/>
  <c r="D2391" i="1"/>
  <c r="D431" i="1"/>
  <c r="D1099" i="1"/>
  <c r="D2218" i="1"/>
  <c r="D1984" i="1"/>
  <c r="D348" i="1"/>
  <c r="D1305" i="1"/>
  <c r="D1700" i="1"/>
  <c r="D1815" i="1"/>
  <c r="D1013" i="1"/>
  <c r="D800" i="1"/>
  <c r="D927" i="1"/>
  <c r="D2259" i="1"/>
  <c r="D1735" i="1"/>
  <c r="D1548" i="1"/>
  <c r="D190" i="1"/>
  <c r="D596" i="1"/>
  <c r="D571" i="1"/>
  <c r="D195" i="1"/>
  <c r="D2051" i="1"/>
  <c r="D97" i="1"/>
  <c r="D625" i="1"/>
  <c r="D2222" i="1"/>
  <c r="D2299" i="1"/>
  <c r="D1188" i="1"/>
  <c r="D1402" i="1"/>
  <c r="D1431" i="1"/>
  <c r="D2221" i="1"/>
  <c r="D419" i="1"/>
  <c r="D297" i="1"/>
  <c r="D1521" i="1"/>
  <c r="D1415" i="1"/>
  <c r="D688" i="1"/>
  <c r="D1008" i="1"/>
  <c r="D1805" i="1"/>
  <c r="D1541" i="1"/>
  <c r="D1938" i="1"/>
  <c r="D1189" i="1"/>
  <c r="D877" i="1"/>
  <c r="D145" i="1"/>
  <c r="D893" i="1"/>
  <c r="D39" i="1"/>
  <c r="D1035" i="1"/>
  <c r="D2036" i="1"/>
  <c r="D2005" i="1"/>
  <c r="D1430" i="1"/>
  <c r="D2083" i="1"/>
  <c r="D1166" i="1"/>
  <c r="D465" i="1"/>
  <c r="D1683" i="1"/>
  <c r="D1398" i="1"/>
  <c r="D1725" i="1"/>
  <c r="D2246" i="1"/>
  <c r="D938" i="1"/>
  <c r="D854" i="1"/>
  <c r="D37" i="1"/>
  <c r="D1262" i="1"/>
  <c r="D1610" i="1"/>
  <c r="D2359" i="1"/>
  <c r="D704" i="1"/>
  <c r="D1063" i="1"/>
  <c r="D1476" i="1"/>
  <c r="D2421" i="1"/>
  <c r="D1088" i="1"/>
  <c r="D1694" i="1"/>
  <c r="D1529" i="1"/>
  <c r="D184" i="1"/>
  <c r="D1727" i="1"/>
  <c r="D1528" i="1"/>
  <c r="D1716" i="1"/>
  <c r="D2154" i="1"/>
  <c r="D205" i="1"/>
  <c r="D1198" i="1"/>
  <c r="D1261" i="1"/>
  <c r="D1117" i="1"/>
  <c r="D2235" i="1"/>
  <c r="D2015" i="1"/>
  <c r="D200" i="1"/>
  <c r="D2133" i="1"/>
  <c r="D1871" i="1"/>
  <c r="D1452" i="1"/>
  <c r="D1780" i="1"/>
  <c r="D1192" i="1"/>
  <c r="D943" i="1"/>
  <c r="D2435" i="1"/>
  <c r="D2339" i="1"/>
  <c r="D1884" i="1"/>
  <c r="D1793" i="1"/>
  <c r="D1951" i="3"/>
  <c r="B598" i="9"/>
  <c r="D598" i="9" s="1"/>
  <c r="E598" i="8"/>
  <c r="B1718" i="9"/>
  <c r="D1718" i="9" s="1"/>
  <c r="E1709" i="8"/>
  <c r="B1513" i="9"/>
  <c r="D1513" i="9" s="1"/>
  <c r="E1504" i="8"/>
  <c r="E990" i="8"/>
  <c r="B1036" i="9"/>
  <c r="D1036" i="9" s="1"/>
  <c r="E1036" i="8"/>
  <c r="B1690" i="9"/>
  <c r="D1690" i="9" s="1"/>
  <c r="E1681" i="8"/>
  <c r="E1997" i="3"/>
  <c r="D1953" i="3"/>
  <c r="E1959" i="3"/>
  <c r="D1243" i="1"/>
  <c r="D973" i="1"/>
  <c r="D117" i="1"/>
  <c r="D684" i="1"/>
  <c r="D2203" i="1"/>
  <c r="D442" i="1"/>
  <c r="D150" i="1"/>
  <c r="D1320" i="1"/>
  <c r="D593" i="1"/>
  <c r="D674" i="1"/>
  <c r="D899" i="1"/>
  <c r="D1333" i="1"/>
  <c r="D1599" i="1"/>
  <c r="D1240" i="1"/>
  <c r="D653" i="1"/>
  <c r="D1388" i="1"/>
  <c r="D1327" i="1"/>
  <c r="D2132" i="1"/>
  <c r="D217" i="1"/>
  <c r="D228" i="1"/>
  <c r="D2189" i="1"/>
  <c r="D530" i="1"/>
  <c r="D2124" i="1"/>
  <c r="D381" i="1"/>
  <c r="D993" i="1"/>
  <c r="D1384" i="1"/>
  <c r="D1878" i="1"/>
  <c r="D1703" i="1"/>
  <c r="D138" i="1"/>
  <c r="D769" i="1"/>
  <c r="D558" i="1"/>
  <c r="D481" i="1"/>
  <c r="D2232" i="1"/>
  <c r="D1556" i="1"/>
  <c r="D261" i="1"/>
  <c r="D1657" i="1"/>
  <c r="D773" i="1"/>
  <c r="D1587" i="1"/>
  <c r="D1591" i="1"/>
  <c r="D70" i="1"/>
  <c r="D284" i="1"/>
  <c r="D2026" i="1"/>
  <c r="D290" i="1"/>
  <c r="D779" i="1"/>
  <c r="D88" i="1"/>
  <c r="D1889" i="1"/>
  <c r="D634" i="1"/>
  <c r="D2165" i="1"/>
  <c r="D133" i="1"/>
  <c r="D721" i="1"/>
  <c r="D1168" i="1"/>
  <c r="D1373" i="1"/>
  <c r="D2424" i="1"/>
  <c r="D1540" i="1"/>
  <c r="D466" i="1"/>
  <c r="D1502" i="1"/>
  <c r="D95" i="1"/>
  <c r="D516" i="1"/>
  <c r="D743" i="1"/>
  <c r="D1128" i="1"/>
  <c r="D2244" i="1"/>
  <c r="D467" i="1"/>
  <c r="D1038" i="1"/>
  <c r="D1463" i="1"/>
  <c r="D280" i="1"/>
  <c r="D2028" i="1"/>
  <c r="D1584" i="1"/>
  <c r="D976" i="1"/>
  <c r="D1435" i="1"/>
  <c r="D1710" i="1"/>
  <c r="D2191" i="1"/>
  <c r="D2340" i="1"/>
  <c r="D1803" i="1"/>
  <c r="D910" i="1"/>
  <c r="D1429" i="1"/>
  <c r="D364" i="1"/>
  <c r="D989" i="1"/>
  <c r="D606" i="1"/>
  <c r="D817" i="1"/>
  <c r="D1030" i="1"/>
  <c r="D416" i="1"/>
  <c r="D2321" i="1"/>
  <c r="D2059" i="1"/>
  <c r="D2208" i="1"/>
  <c r="D1116" i="1"/>
  <c r="D34" i="1"/>
  <c r="D174" i="1"/>
  <c r="D734" i="1"/>
  <c r="D1958" i="1"/>
  <c r="D2172" i="1"/>
  <c r="D1264" i="1"/>
  <c r="D1964" i="1"/>
  <c r="D2388" i="1"/>
  <c r="D2194" i="1"/>
  <c r="D406" i="1"/>
  <c r="D301" i="1"/>
  <c r="D676" i="1"/>
  <c r="D1498" i="1"/>
  <c r="D524" i="1"/>
  <c r="D256" i="1"/>
  <c r="D2019" i="1"/>
  <c r="D1759" i="1"/>
  <c r="D1798" i="1"/>
  <c r="D2375" i="1"/>
  <c r="D2180" i="1"/>
  <c r="D1111" i="1"/>
  <c r="D1211" i="1"/>
  <c r="D250" i="1"/>
  <c r="D921" i="1"/>
  <c r="D611" i="1"/>
  <c r="D429" i="1"/>
  <c r="D1499" i="1"/>
  <c r="D1074" i="1"/>
  <c r="D1134" i="1"/>
  <c r="D978" i="1"/>
  <c r="D756" i="1"/>
  <c r="D2022" i="1"/>
  <c r="D928" i="1"/>
  <c r="D1282" i="1"/>
  <c r="D1777" i="1"/>
  <c r="D1928" i="1"/>
  <c r="D1360" i="1"/>
  <c r="D2168" i="1"/>
  <c r="D1526" i="1"/>
  <c r="D312" i="1"/>
  <c r="D2085" i="1"/>
  <c r="D2014" i="1"/>
  <c r="D2038" i="1"/>
  <c r="D140" i="1"/>
  <c r="D1061" i="1"/>
  <c r="D52" i="1"/>
  <c r="D1811" i="1"/>
  <c r="D2227" i="1"/>
  <c r="D112" i="1"/>
  <c r="D1562" i="1"/>
  <c r="D456" i="1"/>
  <c r="D1869" i="1"/>
  <c r="D1517" i="1"/>
  <c r="D1612" i="1"/>
  <c r="D2283" i="1"/>
  <c r="D1695" i="1"/>
  <c r="D1227" i="1"/>
  <c r="D1847" i="1"/>
  <c r="D1478" i="1"/>
  <c r="D1052" i="1"/>
  <c r="D2405" i="1"/>
  <c r="E1966" i="3"/>
  <c r="C1958" i="3"/>
  <c r="B1211" i="9"/>
  <c r="D1211" i="9" s="1"/>
  <c r="E1211" i="8"/>
  <c r="B1725" i="10"/>
  <c r="D1725" i="10" s="1"/>
  <c r="E1724" i="9"/>
  <c r="B879" i="9"/>
  <c r="D879" i="9" s="1"/>
  <c r="E879" i="8"/>
  <c r="B1562" i="9"/>
  <c r="D1562" i="9" s="1"/>
  <c r="E1553" i="8"/>
  <c r="B1195" i="9"/>
  <c r="D1195" i="9" s="1"/>
  <c r="E1195" i="8"/>
  <c r="B1153" i="9"/>
  <c r="D1153" i="9" s="1"/>
  <c r="E1153" i="8"/>
  <c r="B910" i="9"/>
  <c r="D910" i="9" s="1"/>
  <c r="E910" i="8"/>
  <c r="B1750" i="10"/>
  <c r="D1750" i="10" s="1"/>
  <c r="E1749" i="9"/>
  <c r="B1327" i="9"/>
  <c r="D1327" i="9" s="1"/>
  <c r="E1318" i="8"/>
  <c r="B1517" i="9"/>
  <c r="D1517" i="9" s="1"/>
  <c r="E1508" i="8"/>
  <c r="A1972" i="3"/>
  <c r="E1972" i="3"/>
  <c r="E215" i="8"/>
  <c r="B1560" i="9"/>
  <c r="D1560" i="9" s="1"/>
  <c r="E1551" i="8"/>
  <c r="E1712" i="8"/>
  <c r="B1631" i="9"/>
  <c r="D1631" i="9" s="1"/>
  <c r="E1622" i="8"/>
  <c r="B613" i="9"/>
  <c r="D613" i="9" s="1"/>
  <c r="E613" i="8"/>
  <c r="E1625" i="8"/>
  <c r="B372" i="9"/>
  <c r="D372" i="9" s="1"/>
  <c r="E372" i="8"/>
  <c r="B1296" i="10"/>
  <c r="D1296" i="10" s="1"/>
  <c r="E1295" i="9"/>
  <c r="B579" i="9"/>
  <c r="D579" i="9" s="1"/>
  <c r="E579" i="8"/>
  <c r="B814" i="9"/>
  <c r="D814" i="9" s="1"/>
  <c r="E814" i="8"/>
  <c r="B1594" i="9"/>
  <c r="D1594" i="9" s="1"/>
  <c r="E1585" i="8"/>
  <c r="B756" i="9"/>
  <c r="D756" i="9" s="1"/>
  <c r="E756" i="8"/>
  <c r="B1292" i="9"/>
  <c r="D1292" i="9" s="1"/>
  <c r="E1283" i="8"/>
  <c r="B958" i="9"/>
  <c r="D958" i="9" s="1"/>
  <c r="E958" i="8"/>
  <c r="B390" i="9"/>
  <c r="D390" i="9" s="1"/>
  <c r="E390" i="8"/>
  <c r="D2153" i="1"/>
  <c r="D1724" i="1"/>
  <c r="D2101" i="1"/>
  <c r="D1108" i="1"/>
  <c r="D1536" i="1"/>
  <c r="D1814" i="1"/>
  <c r="D1339" i="1"/>
  <c r="D2361" i="1"/>
  <c r="D1791" i="1"/>
  <c r="D2401" i="1"/>
  <c r="D2055" i="1"/>
  <c r="D1925" i="1"/>
  <c r="D2112" i="1"/>
  <c r="D1338" i="1"/>
  <c r="D1800" i="1"/>
  <c r="D1544" i="1"/>
  <c r="D1329" i="1"/>
  <c r="D744" i="1"/>
  <c r="D1407" i="1"/>
  <c r="D1983" i="1"/>
  <c r="D1635" i="1"/>
  <c r="D1421" i="1"/>
  <c r="D784" i="1"/>
  <c r="D1480" i="1"/>
  <c r="D343" i="1"/>
  <c r="D1250" i="1"/>
  <c r="D438" i="1"/>
  <c r="D1881" i="1"/>
  <c r="D1308" i="1"/>
  <c r="D2075" i="1"/>
  <c r="D1926" i="1"/>
  <c r="D2162" i="1"/>
  <c r="D1376" i="1"/>
  <c r="D1631" i="1"/>
  <c r="D2255" i="1"/>
  <c r="D2190" i="1"/>
  <c r="D1453" i="1"/>
  <c r="D328" i="1"/>
  <c r="D911" i="1"/>
  <c r="D2379" i="1"/>
  <c r="D2355" i="1"/>
  <c r="D1531" i="1"/>
  <c r="D368" i="1"/>
  <c r="D951" i="1"/>
  <c r="D1523" i="1"/>
  <c r="D1417" i="1"/>
  <c r="D1839" i="1"/>
  <c r="D38" i="1"/>
  <c r="D837" i="1"/>
  <c r="D2131" i="1"/>
  <c r="D477" i="1"/>
  <c r="D931" i="1"/>
  <c r="D697" i="1"/>
  <c r="D1922" i="1"/>
  <c r="D2315" i="1"/>
  <c r="D962" i="1"/>
  <c r="D2169" i="1"/>
  <c r="D1580" i="1"/>
  <c r="D1985" i="1"/>
  <c r="D2342" i="1"/>
  <c r="D1663" i="1"/>
  <c r="D1747" i="1"/>
  <c r="D2087" i="1"/>
  <c r="D1092" i="1"/>
  <c r="D1802" i="1"/>
  <c r="D1766" i="1"/>
  <c r="D568" i="1"/>
  <c r="D1173" i="1"/>
  <c r="D1252" i="1"/>
  <c r="D1949" i="1"/>
  <c r="D1907" i="1"/>
  <c r="D608" i="1"/>
  <c r="D1218" i="1"/>
  <c r="D367" i="1"/>
  <c r="D1049" i="1"/>
  <c r="D222" i="1"/>
  <c r="D1692" i="1"/>
  <c r="D1396" i="1"/>
  <c r="D1535" i="1"/>
  <c r="D1550" i="1"/>
  <c r="D2061" i="1"/>
  <c r="D2135" i="1"/>
  <c r="D40" i="1"/>
  <c r="D2293" i="1"/>
  <c r="D1840" i="1"/>
  <c r="D304" i="1"/>
  <c r="D559" i="1"/>
  <c r="D866" i="1"/>
  <c r="D459" i="1"/>
  <c r="D1167" i="1"/>
  <c r="D105" i="1"/>
  <c r="D319" i="1"/>
  <c r="D51" i="1"/>
  <c r="D2245" i="1"/>
  <c r="D447" i="1"/>
  <c r="D2295" i="1"/>
  <c r="D1781" i="1"/>
  <c r="D2408" i="1"/>
  <c r="D827" i="1"/>
  <c r="D2003" i="1"/>
  <c r="D461" i="1"/>
  <c r="D889" i="1"/>
  <c r="D660" i="1"/>
  <c r="D1519" i="1"/>
  <c r="D307" i="1"/>
  <c r="D1241" i="1"/>
  <c r="D85" i="1"/>
  <c r="D2278" i="1"/>
  <c r="D635" i="1"/>
  <c r="D1007" i="1"/>
  <c r="D2197" i="1"/>
  <c r="D1266" i="1"/>
  <c r="D1002" i="1"/>
  <c r="D69" i="1"/>
  <c r="D1404" i="1"/>
  <c r="D1900" i="1"/>
  <c r="D1515" i="1"/>
  <c r="D1752" i="1"/>
  <c r="D1690" i="1"/>
  <c r="D1274" i="1"/>
  <c r="D1246" i="1"/>
  <c r="D1509" i="1"/>
  <c r="D2042" i="1"/>
  <c r="D1643" i="1"/>
  <c r="D1318" i="1"/>
  <c r="D295" i="1"/>
  <c r="D75" i="1"/>
  <c r="D689" i="1"/>
  <c r="D685" i="1"/>
  <c r="D1080" i="1"/>
  <c r="D2310" i="1"/>
  <c r="D1702" i="1"/>
  <c r="D1447" i="1"/>
  <c r="D1015" i="1"/>
  <c r="D961" i="1"/>
  <c r="D1098" i="1"/>
  <c r="D1420" i="1"/>
  <c r="D2348" i="1"/>
  <c r="D1967" i="1"/>
  <c r="D2250" i="1"/>
  <c r="D2378" i="1"/>
  <c r="D1852" i="1"/>
  <c r="D1669" i="1"/>
  <c r="D2134" i="1"/>
  <c r="D2234" i="1"/>
  <c r="D64" i="1"/>
  <c r="D1820" i="1"/>
  <c r="D588" i="1"/>
  <c r="D258" i="1"/>
  <c r="D901" i="1"/>
  <c r="D1213" i="1"/>
  <c r="D1139" i="1"/>
  <c r="D73" i="1"/>
  <c r="D1479" i="1"/>
  <c r="D1945" i="1"/>
  <c r="D2046" i="1"/>
  <c r="D1664" i="1"/>
  <c r="D1722" i="1"/>
  <c r="D2161" i="1"/>
  <c r="D2387" i="1"/>
  <c r="D776" i="1"/>
  <c r="D735" i="1"/>
  <c r="D1885" i="1"/>
  <c r="D1027" i="1"/>
  <c r="D999" i="1"/>
  <c r="D1287" i="1"/>
  <c r="D1203" i="1"/>
  <c r="D1085" i="1"/>
  <c r="D1285" i="1"/>
  <c r="D101" i="1"/>
  <c r="D316" i="1"/>
  <c r="D45" i="1"/>
  <c r="D1295" i="1"/>
  <c r="D1705" i="1"/>
  <c r="D556" i="1"/>
  <c r="D577" i="1"/>
  <c r="D2252" i="1"/>
  <c r="D829" i="1"/>
  <c r="D115" i="1"/>
  <c r="D626" i="1"/>
  <c r="D1605" i="1"/>
  <c r="D814" i="1"/>
  <c r="D2377" i="1"/>
  <c r="D1100" i="1"/>
  <c r="D2292" i="1"/>
  <c r="D1386" i="1"/>
  <c r="D1656" i="1"/>
  <c r="D1581" i="1"/>
  <c r="D1183" i="1"/>
  <c r="D1136" i="1"/>
  <c r="D2158" i="1"/>
  <c r="D1597" i="1"/>
  <c r="D1510" i="1"/>
  <c r="D2411" i="1"/>
  <c r="D186" i="1"/>
  <c r="D1260" i="1"/>
  <c r="D1897" i="1"/>
  <c r="D1468" i="1"/>
  <c r="D2049" i="1"/>
  <c r="D2010" i="1"/>
  <c r="D2096" i="1"/>
  <c r="D1441" i="1"/>
  <c r="D1944" i="1"/>
  <c r="D2073" i="1"/>
  <c r="D1500" i="1"/>
  <c r="D1825" i="1"/>
  <c r="D2196" i="1"/>
  <c r="D1553" i="1"/>
  <c r="D1601" i="1"/>
  <c r="D1893" i="1"/>
  <c r="D2183" i="1"/>
  <c r="D1552" i="1"/>
  <c r="D2368" i="1"/>
  <c r="D488" i="1"/>
  <c r="D1081" i="1"/>
  <c r="D2366" i="1"/>
  <c r="D1675" i="1"/>
  <c r="D1642" i="1"/>
  <c r="D528" i="1"/>
  <c r="D1127" i="1"/>
  <c r="D2068" i="1"/>
  <c r="D963" i="1"/>
  <c r="D131" i="1"/>
  <c r="D2248" i="1"/>
  <c r="D1020" i="1"/>
  <c r="D1460" i="1"/>
  <c r="D1573" i="1"/>
  <c r="D1639" i="1"/>
  <c r="D1912" i="1"/>
  <c r="D1670" i="1"/>
  <c r="D1563" i="1"/>
  <c r="D2303" i="1"/>
  <c r="D1212" i="1"/>
  <c r="D2184" i="1"/>
  <c r="D2219" i="1"/>
  <c r="D1736" i="1"/>
  <c r="D2142" i="1"/>
  <c r="D1525" i="1"/>
  <c r="D1785" i="1"/>
  <c r="D1196" i="1"/>
  <c r="D1819" i="1"/>
  <c r="D1775" i="1"/>
  <c r="D1933" i="1"/>
  <c r="D2301" i="1"/>
  <c r="D2270" i="1"/>
  <c r="D1963" i="1"/>
  <c r="D1813" i="1"/>
  <c r="D1293" i="1"/>
  <c r="D232" i="1"/>
  <c r="D815" i="1"/>
  <c r="D2086" i="1"/>
  <c r="D1966" i="1"/>
  <c r="D1351" i="1"/>
  <c r="D272" i="1"/>
  <c r="D855" i="1"/>
  <c r="D1345" i="1"/>
  <c r="D1176" i="1"/>
  <c r="D1355" i="1"/>
  <c r="D1919" i="1"/>
  <c r="D2138" i="1"/>
  <c r="D2311" i="1"/>
  <c r="D2071" i="1"/>
  <c r="D2336" i="1"/>
  <c r="D1466" i="1"/>
  <c r="D2239" i="1"/>
  <c r="D1763" i="1"/>
  <c r="D1561" i="1"/>
  <c r="D840" i="1"/>
  <c r="D1621" i="1"/>
  <c r="D2422" i="1"/>
  <c r="D1868" i="1"/>
  <c r="D1685" i="1"/>
  <c r="D880" i="1"/>
  <c r="D1742" i="1"/>
  <c r="D439" i="1"/>
  <c r="D1383" i="1"/>
  <c r="D566" i="1"/>
  <c r="D673" i="1"/>
  <c r="D778" i="1"/>
  <c r="D1039" i="1"/>
  <c r="D225" i="1"/>
  <c r="D796" i="1"/>
  <c r="D171" i="1"/>
  <c r="D135" i="1"/>
  <c r="D479" i="1"/>
  <c r="D1113" i="1"/>
  <c r="D286" i="1"/>
  <c r="D2230" i="1"/>
  <c r="D1004" i="1"/>
  <c r="D1428" i="1"/>
  <c r="D1554" i="1"/>
  <c r="D1589" i="1"/>
  <c r="D1882" i="1"/>
  <c r="D1622" i="1"/>
  <c r="D1527" i="1"/>
  <c r="D1330" i="1"/>
  <c r="D1091" i="1"/>
  <c r="D56" i="1"/>
  <c r="D639" i="1"/>
  <c r="D1618" i="1"/>
  <c r="D1422" i="1"/>
  <c r="D1137" i="1"/>
  <c r="D96" i="1"/>
  <c r="D679" i="1"/>
  <c r="D2088" i="1"/>
  <c r="D886" i="1"/>
  <c r="D2057" i="1"/>
  <c r="D2192" i="1"/>
  <c r="D1816" i="1"/>
  <c r="D1948" i="1"/>
  <c r="D1574" i="1"/>
  <c r="D1505" i="1"/>
  <c r="D888" i="1"/>
  <c r="D847" i="1"/>
  <c r="D2338" i="1"/>
  <c r="D1119" i="1"/>
  <c r="D1109" i="1"/>
  <c r="D1472" i="1"/>
  <c r="D1473" i="1"/>
  <c r="D1231" i="1"/>
  <c r="D2149" i="1"/>
  <c r="D199" i="1"/>
  <c r="D436" i="1"/>
  <c r="D242" i="1"/>
  <c r="D425" i="1"/>
  <c r="D1990" i="1"/>
  <c r="D662" i="1"/>
  <c r="D661" i="1"/>
  <c r="D766" i="1"/>
  <c r="D1010" i="1"/>
  <c r="D211" i="1"/>
  <c r="D774" i="1"/>
  <c r="D146" i="1"/>
  <c r="D87" i="1"/>
  <c r="D932" i="1"/>
  <c r="D1906" i="1"/>
  <c r="D834" i="1"/>
  <c r="D641" i="1"/>
  <c r="D746" i="1"/>
  <c r="D636" i="1"/>
  <c r="D1986" i="1"/>
  <c r="D229" i="1"/>
  <c r="D315" i="1"/>
  <c r="D781" i="1"/>
  <c r="D2431" i="1"/>
  <c r="D2145" i="1"/>
  <c r="D2023" i="1"/>
  <c r="D2271" i="1"/>
  <c r="D1348" i="1"/>
  <c r="D2253" i="1"/>
  <c r="D408" i="1"/>
  <c r="D2276" i="1"/>
  <c r="D1898" i="1"/>
  <c r="D672" i="1"/>
  <c r="D631" i="1"/>
  <c r="D1844" i="1"/>
  <c r="D801" i="1"/>
  <c r="D714" i="1"/>
  <c r="D550" i="1"/>
  <c r="D890" i="1"/>
  <c r="D1149" i="1"/>
  <c r="D255" i="1"/>
  <c r="D165" i="1"/>
  <c r="D1223" i="1"/>
  <c r="D231" i="1"/>
  <c r="D285" i="1"/>
  <c r="D1801" i="1"/>
  <c r="D2177" i="1"/>
  <c r="D2437" i="1"/>
  <c r="D1504" i="1"/>
  <c r="D2312" i="1"/>
  <c r="D1870" i="1"/>
  <c r="D648" i="1"/>
  <c r="D607" i="1"/>
  <c r="D1487" i="1"/>
  <c r="D896" i="1"/>
  <c r="D871" i="1"/>
  <c r="D1141" i="1"/>
  <c r="D1057" i="1"/>
  <c r="D926" i="1"/>
  <c r="D937" i="1"/>
  <c r="D1653" i="1"/>
  <c r="D1275" i="1"/>
  <c r="D306" i="1"/>
  <c r="D700" i="1"/>
  <c r="D1564" i="1"/>
  <c r="D1204" i="1"/>
  <c r="D2260" i="1"/>
  <c r="D1393" i="1"/>
  <c r="D1746" i="1"/>
  <c r="D1715" i="1"/>
  <c r="D2136" i="1"/>
  <c r="D1946" i="1"/>
  <c r="D1494" i="1"/>
  <c r="D192" i="1"/>
  <c r="D335" i="1"/>
  <c r="D758" i="1"/>
  <c r="D373" i="1"/>
  <c r="D1050" i="1"/>
  <c r="D1872" i="1"/>
  <c r="D198" i="1"/>
  <c r="D1083" i="1"/>
  <c r="D595" i="1"/>
  <c r="D2392" i="1"/>
  <c r="D1789" i="1"/>
  <c r="D1445" i="1"/>
  <c r="D1887" i="1"/>
  <c r="D741" i="1"/>
  <c r="D1317" i="1"/>
  <c r="D333" i="1"/>
  <c r="D579" i="1"/>
  <c r="D388" i="1"/>
  <c r="D622" i="1"/>
  <c r="D2047" i="1"/>
  <c r="D2111" i="1"/>
  <c r="D1950" i="1"/>
  <c r="D2077" i="1"/>
  <c r="D2403" i="1"/>
  <c r="D1867" i="1"/>
  <c r="D344" i="1"/>
  <c r="D2056" i="1"/>
  <c r="D1638" i="1"/>
  <c r="D576" i="1"/>
  <c r="D535" i="1"/>
  <c r="D1474" i="1"/>
  <c r="D737" i="1"/>
  <c r="D1701" i="1"/>
  <c r="D1987" i="1"/>
  <c r="D1864" i="1"/>
  <c r="D1892" i="1"/>
  <c r="D2291" i="1"/>
  <c r="D1674" i="1"/>
  <c r="D1929" i="1"/>
  <c r="D2174" i="1"/>
  <c r="D1609" i="1"/>
  <c r="D1829" i="1"/>
  <c r="D2225" i="1"/>
  <c r="D2323" i="1"/>
  <c r="D872" i="1"/>
  <c r="D687" i="1"/>
  <c r="D2143" i="1"/>
  <c r="D1046" i="1"/>
  <c r="D983" i="1"/>
  <c r="D1443" i="1"/>
  <c r="D2329" i="1"/>
  <c r="D1164" i="1"/>
  <c r="D2365" i="1"/>
  <c r="D1423" i="1"/>
  <c r="D1834" i="1"/>
  <c r="D2372" i="1"/>
  <c r="D2106" i="1"/>
  <c r="D72" i="1"/>
  <c r="D1837" i="1"/>
  <c r="D1577" i="1"/>
  <c r="D1155" i="1"/>
  <c r="D1419" i="1"/>
  <c r="D1935" i="1"/>
  <c r="D908" i="1"/>
  <c r="D501" i="1"/>
  <c r="D1021" i="1"/>
  <c r="D722" i="1"/>
  <c r="D506" i="1"/>
  <c r="D1952" i="1"/>
  <c r="D637" i="1"/>
  <c r="D971" i="1"/>
  <c r="D2313" i="1"/>
  <c r="D1292" i="1"/>
  <c r="D1140" i="1"/>
  <c r="D1836" i="1"/>
  <c r="D1358" i="1"/>
  <c r="D2033" i="1"/>
  <c r="D2308" i="1"/>
  <c r="D1424" i="1"/>
  <c r="D2006" i="1"/>
  <c r="D1764" i="1"/>
  <c r="D2288" i="1"/>
  <c r="D992" i="1"/>
  <c r="D1391" i="1"/>
  <c r="D1491" i="1"/>
  <c r="D716" i="1"/>
  <c r="D1974" i="1"/>
  <c r="D1936" i="1"/>
  <c r="D1576" i="1"/>
  <c r="D2110" i="1"/>
  <c r="D1335" i="1"/>
  <c r="D623" i="1"/>
  <c r="D1385" i="1"/>
  <c r="D1908" i="1"/>
  <c r="D1159" i="1"/>
  <c r="D651" i="1"/>
  <c r="D731" i="1"/>
  <c r="D1861" i="1"/>
  <c r="D542" i="1"/>
  <c r="D132" i="1"/>
  <c r="D1520" i="1"/>
  <c r="D103" i="1"/>
  <c r="D1158" i="1"/>
  <c r="D669" i="1"/>
  <c r="D740" i="1"/>
  <c r="D1470" i="1"/>
  <c r="D278" i="1"/>
  <c r="D179" i="1"/>
  <c r="D2163" i="1"/>
  <c r="D469" i="1"/>
  <c r="D980" i="1"/>
  <c r="D394" i="1"/>
  <c r="D35" i="1"/>
  <c r="D537" i="1"/>
  <c r="D2233" i="1"/>
  <c r="D2294" i="1"/>
  <c r="D1899" i="1"/>
  <c r="D2353" i="1"/>
  <c r="D1475" i="1"/>
  <c r="D1530" i="1"/>
  <c r="D2210" i="1"/>
  <c r="D448" i="1"/>
  <c r="D1762" i="1"/>
  <c r="D1306" i="1"/>
  <c r="D1461" i="1"/>
  <c r="D1153" i="1"/>
  <c r="D370" i="1"/>
  <c r="D604" i="1"/>
  <c r="D1845" i="1"/>
  <c r="D598" i="1"/>
  <c r="D139" i="1"/>
  <c r="D1676" i="1"/>
  <c r="D2098" i="1"/>
  <c r="D2335" i="1"/>
  <c r="D2013" i="1"/>
  <c r="D1055" i="1"/>
  <c r="D1809" i="1"/>
  <c r="D1733" i="1"/>
  <c r="D1310" i="1"/>
  <c r="D1968" i="1"/>
  <c r="D437" i="1"/>
  <c r="D517" i="1"/>
  <c r="D580" i="1"/>
  <c r="D574" i="1"/>
  <c r="D811" i="1"/>
  <c r="D1372" i="1"/>
  <c r="D1999" i="1"/>
  <c r="D2107" i="1"/>
  <c r="D2181" i="1"/>
  <c r="D984" i="1"/>
  <c r="D2130" i="1"/>
  <c r="D1850" i="1"/>
  <c r="D1200" i="1"/>
  <c r="D1640" i="1"/>
  <c r="D203" i="1"/>
  <c r="D433" i="1"/>
  <c r="D804" i="1"/>
  <c r="D371" i="1"/>
  <c r="D1312" i="1"/>
  <c r="D1186" i="1"/>
  <c r="D1130" i="1"/>
  <c r="D852" i="1"/>
  <c r="D287" i="1"/>
  <c r="D137" i="1"/>
  <c r="D345" i="1"/>
  <c r="D129" i="1"/>
  <c r="D1810" i="1"/>
  <c r="D2092" i="1"/>
  <c r="D1697" i="1"/>
  <c r="D2306" i="1"/>
  <c r="D1481" i="1"/>
  <c r="D719" i="1"/>
  <c r="D2027" i="1"/>
  <c r="D2104" i="1"/>
  <c r="D1269" i="1"/>
  <c r="D545" i="1"/>
  <c r="D1799" i="1"/>
  <c r="D792" i="1"/>
  <c r="D1741" i="1"/>
  <c r="D1271" i="1"/>
  <c r="D859" i="1"/>
  <c r="D2067" i="1"/>
  <c r="D900" i="1"/>
  <c r="D2267" i="1"/>
  <c r="D1350" i="1"/>
  <c r="D1876" i="1"/>
  <c r="D2224" i="1"/>
  <c r="D2216" i="1"/>
  <c r="D2318" i="1"/>
  <c r="D846" i="1"/>
  <c r="D159" i="1"/>
  <c r="D1205" i="1"/>
  <c r="D267" i="1"/>
  <c r="D915" i="1"/>
  <c r="D1044" i="1"/>
  <c r="D1996" i="1"/>
  <c r="D2039" i="1"/>
  <c r="D885" i="1"/>
  <c r="D273" i="1"/>
  <c r="D234" i="1"/>
  <c r="D386" i="1"/>
  <c r="D1065" i="1"/>
  <c r="D42" i="1"/>
  <c r="D2343" i="1"/>
  <c r="D33" i="1"/>
  <c r="D1048" i="1"/>
  <c r="D1557" i="1"/>
  <c r="D1178" i="1"/>
  <c r="D1571" i="1"/>
  <c r="D728" i="1"/>
  <c r="D128" i="1"/>
  <c r="D1267" i="1"/>
  <c r="D1615" i="1"/>
  <c r="D311" i="1"/>
  <c r="D1042" i="1"/>
  <c r="D2277" i="1"/>
  <c r="D361" i="1"/>
  <c r="D794" i="1"/>
  <c r="D964" i="1"/>
  <c r="D1980" i="1"/>
  <c r="D1877" i="1"/>
  <c r="D2198" i="1"/>
  <c r="D1215" i="1"/>
  <c r="D1533" i="1"/>
  <c r="D323" i="1"/>
  <c r="D1433" i="1"/>
  <c r="D398" i="1"/>
  <c r="D1998" i="1"/>
  <c r="D1165" i="1"/>
  <c r="D432" i="1"/>
  <c r="D2082" i="1"/>
  <c r="D347" i="1"/>
  <c r="D707" i="1"/>
  <c r="D1288" i="1"/>
  <c r="D529" i="1"/>
  <c r="D563" i="1"/>
  <c r="D2052" i="1"/>
  <c r="D1075" i="1"/>
  <c r="D1496" i="1"/>
  <c r="D296" i="1"/>
  <c r="D1255" i="1"/>
  <c r="D820" i="1"/>
  <c r="D838" i="1"/>
  <c r="D2262" i="1"/>
  <c r="D725" i="1"/>
  <c r="D1126" i="1"/>
  <c r="D162" i="1"/>
  <c r="D265" i="1"/>
  <c r="D1465" i="1"/>
  <c r="D1258" i="1"/>
  <c r="D1069" i="1"/>
  <c r="D521" i="1"/>
  <c r="D1219" i="1"/>
  <c r="D1490" i="1"/>
  <c r="D121" i="1"/>
  <c r="D50" i="1"/>
  <c r="D2020" i="1"/>
  <c r="D1297" i="1"/>
  <c r="D177" i="1"/>
  <c r="D181" i="1"/>
  <c r="D1624" i="1"/>
  <c r="D313" i="1"/>
  <c r="D1161" i="1"/>
  <c r="D1401" i="1"/>
  <c r="D2229" i="1"/>
  <c r="D391" i="1"/>
  <c r="D858" i="1"/>
  <c r="D531" i="1"/>
  <c r="D434" i="1"/>
  <c r="D2351" i="1"/>
  <c r="D147" i="1"/>
  <c r="D443" i="1"/>
  <c r="D183" i="1"/>
  <c r="D600" i="1"/>
  <c r="D582" i="1"/>
  <c r="D1778" i="1"/>
  <c r="D572" i="1"/>
  <c r="D1823" i="1"/>
  <c r="D997" i="1"/>
  <c r="D492" i="1"/>
  <c r="D327" i="1"/>
  <c r="D2409" i="1"/>
  <c r="D1340" i="1"/>
  <c r="D1364" i="1"/>
  <c r="D1590" i="1"/>
  <c r="D2205" i="1"/>
  <c r="D2120" i="1"/>
  <c r="D2148" i="1"/>
  <c r="D2144" i="1"/>
  <c r="D2008" i="1"/>
  <c r="D1284" i="1"/>
  <c r="D2125" i="1"/>
  <c r="D360" i="1"/>
  <c r="D1873" i="1"/>
  <c r="D1539" i="1"/>
  <c r="D656" i="1"/>
  <c r="D599" i="1"/>
  <c r="D1543" i="1"/>
  <c r="D2041" i="1"/>
  <c r="D2337" i="1"/>
  <c r="D1737" i="1"/>
  <c r="D1771" i="1"/>
  <c r="D2097" i="1"/>
  <c r="D1469" i="1"/>
  <c r="D1110" i="1"/>
  <c r="D1346" i="1"/>
  <c r="D2220" i="1"/>
  <c r="D1458" i="1"/>
  <c r="D752" i="1"/>
  <c r="D1090" i="1"/>
  <c r="D2152" i="1"/>
  <c r="D396" i="1"/>
  <c r="D185" i="1"/>
  <c r="D497" i="1"/>
  <c r="D2374" i="1"/>
  <c r="D71" i="1"/>
  <c r="D749" i="1"/>
  <c r="D2100" i="1"/>
  <c r="D1190" i="1"/>
  <c r="D1865" i="1"/>
  <c r="D2284" i="1"/>
  <c r="D1973" i="1"/>
  <c r="D2127" i="1"/>
  <c r="D1648" i="1"/>
  <c r="D1604" i="1"/>
  <c r="D2126" i="1"/>
  <c r="D952" i="1"/>
  <c r="D1319" i="1"/>
  <c r="D2328" i="1"/>
  <c r="D2091" i="1"/>
  <c r="D736" i="1"/>
  <c r="D935" i="1"/>
  <c r="D1632" i="1"/>
  <c r="D374" i="1"/>
  <c r="D1244" i="1"/>
  <c r="D1518" i="1"/>
  <c r="D1853" i="1"/>
  <c r="D1888" i="1"/>
  <c r="D664" i="1"/>
  <c r="D1636" i="1"/>
  <c r="D1594" i="1"/>
  <c r="D887" i="1"/>
  <c r="D1234" i="1"/>
  <c r="D111" i="1"/>
  <c r="D982" i="1"/>
  <c r="D614" i="1"/>
  <c r="D123" i="1"/>
  <c r="D554" i="1"/>
  <c r="D1095" i="1"/>
  <c r="D1014" i="1"/>
  <c r="D1757" i="1"/>
  <c r="D189" i="1"/>
  <c r="D41" i="1"/>
  <c r="D965" i="1"/>
  <c r="D953" i="1"/>
  <c r="D263" i="1"/>
  <c r="D642" i="1"/>
  <c r="D157" i="1"/>
  <c r="D1578" i="1"/>
  <c r="D1062" i="1"/>
  <c r="D270" i="1"/>
  <c r="D180" i="1"/>
  <c r="D2175" i="1"/>
  <c r="D2202" i="1"/>
  <c r="D1854" i="1"/>
  <c r="D1927" i="1"/>
  <c r="D1743" i="1"/>
  <c r="D799" i="1"/>
  <c r="D2418" i="1"/>
  <c r="D48" i="1"/>
  <c r="D1326" i="1"/>
  <c r="D609" i="1"/>
  <c r="D881" i="1"/>
  <c r="D151" i="1"/>
  <c r="D409" i="1"/>
  <c r="D1106" i="1"/>
  <c r="D1863" i="1"/>
  <c r="D67" i="1"/>
  <c r="D1382" i="1"/>
  <c r="D2412" i="1"/>
  <c r="D2122" i="1"/>
  <c r="D1485" i="1"/>
  <c r="D2114" i="1"/>
  <c r="D424" i="1"/>
  <c r="D2074" i="1"/>
  <c r="D1379" i="1"/>
  <c r="D647" i="1"/>
  <c r="D844" i="1"/>
  <c r="D1726" i="1"/>
  <c r="D585" i="1"/>
  <c r="D77" i="1"/>
  <c r="D191" i="1"/>
  <c r="D134" i="1"/>
  <c r="D2320" i="1"/>
  <c r="D1975" i="1"/>
  <c r="D2053" i="1"/>
  <c r="D1749" i="1"/>
  <c r="D376" i="1"/>
  <c r="D1848" i="1"/>
  <c r="D1247" i="1"/>
  <c r="D583" i="1"/>
  <c r="D482" i="1"/>
  <c r="D1410" i="1"/>
  <c r="D483" i="1"/>
  <c r="D1818" i="1"/>
  <c r="D538" i="1"/>
  <c r="D350" i="1"/>
  <c r="D1221" i="1"/>
  <c r="D747" i="1"/>
  <c r="D1123" i="1"/>
  <c r="D870" i="1"/>
  <c r="D946" i="1"/>
  <c r="D169" i="1"/>
  <c r="D1920" i="1"/>
  <c r="D1324" i="1"/>
  <c r="D1646" i="1"/>
  <c r="D1623" i="1"/>
  <c r="D2035" i="1"/>
  <c r="D760" i="1"/>
  <c r="D1124" i="1"/>
  <c r="D1792" i="1"/>
  <c r="D967" i="1"/>
  <c r="D1001" i="1"/>
  <c r="D1846" i="1"/>
  <c r="D1957" i="1"/>
  <c r="D1378" i="1"/>
  <c r="D544" i="1"/>
  <c r="D1233" i="1"/>
  <c r="D851" i="1"/>
  <c r="D119" i="1"/>
  <c r="D107" i="1"/>
  <c r="D2357" i="1"/>
  <c r="D1411" i="1"/>
  <c r="D520" i="1"/>
  <c r="D1437" i="1"/>
  <c r="D802" i="1"/>
  <c r="D645" i="1"/>
  <c r="D1023" i="1"/>
  <c r="D1222" i="1"/>
  <c r="D988" i="1"/>
  <c r="D1070" i="1"/>
  <c r="D116" i="1"/>
  <c r="D1608" i="1"/>
  <c r="D904" i="1"/>
  <c r="D160" i="1"/>
  <c r="D1304" i="1"/>
  <c r="D125" i="1"/>
  <c r="D1336" i="1"/>
  <c r="D1071" i="1"/>
  <c r="D421" i="1"/>
  <c r="D393" i="1"/>
  <c r="D1078" i="1"/>
  <c r="D202" i="1"/>
  <c r="D897" i="1"/>
  <c r="D860" i="1"/>
  <c r="D2297" i="1"/>
  <c r="D1770" i="1"/>
  <c r="D879" i="1"/>
  <c r="D2228" i="1"/>
  <c r="D795" i="1"/>
  <c r="D681" i="1"/>
  <c r="D2054" i="1"/>
  <c r="D212" i="1"/>
  <c r="D310" i="1"/>
  <c r="D902" i="1"/>
  <c r="D457" i="1"/>
  <c r="D2105" i="1"/>
  <c r="D2007" i="1"/>
  <c r="D1060" i="1"/>
  <c r="D974" i="1"/>
  <c r="D892" i="1"/>
  <c r="D452" i="1"/>
  <c r="D533" i="1"/>
  <c r="D782" i="1"/>
  <c r="D486" i="1"/>
  <c r="D1449" i="1"/>
  <c r="D1301" i="1"/>
  <c r="D615" i="1"/>
  <c r="D1197" i="1"/>
  <c r="D46" i="1"/>
  <c r="D1309" i="1"/>
  <c r="D385" i="1"/>
  <c r="D569" i="1"/>
  <c r="D1298" i="1"/>
  <c r="D905" i="1"/>
  <c r="D2376" i="1"/>
  <c r="D2151" i="1"/>
  <c r="D2001" i="1"/>
  <c r="D1263" i="1"/>
  <c r="D561" i="1"/>
  <c r="D970" i="1"/>
  <c r="D1314" i="1"/>
  <c r="D47" i="1"/>
  <c r="D68" i="1"/>
  <c r="D590" i="1"/>
  <c r="D1955" i="1"/>
  <c r="D1177" i="1"/>
  <c r="D2164" i="1"/>
  <c r="D1313" i="1"/>
  <c r="D857" i="1"/>
  <c r="D1414" i="1"/>
  <c r="D197" i="1"/>
  <c r="D549" i="1"/>
  <c r="D825" i="1"/>
  <c r="D1822" i="1"/>
  <c r="D2116" i="1"/>
  <c r="D985" i="1"/>
  <c r="D1230" i="1"/>
  <c r="D2199" i="1"/>
  <c r="D178" i="1"/>
  <c r="D427" i="1"/>
  <c r="D474" i="1"/>
  <c r="D2141" i="1"/>
  <c r="D130" i="1"/>
  <c r="D1133" i="1"/>
  <c r="D1051" i="1"/>
  <c r="D2002" i="1"/>
  <c r="D1714" i="1"/>
  <c r="D1047" i="1"/>
  <c r="D236" i="1"/>
  <c r="D154" i="1"/>
  <c r="D1960" i="1"/>
  <c r="D883" i="1"/>
  <c r="D1438" i="1"/>
  <c r="D1224" i="1"/>
  <c r="D504" i="1"/>
  <c r="D298" i="1"/>
  <c r="D1249" i="1"/>
  <c r="D505" i="1"/>
  <c r="D2281" i="1"/>
  <c r="D1084" i="1"/>
  <c r="D2275" i="1"/>
  <c r="D2324" i="1"/>
  <c r="D1721" i="1"/>
  <c r="D1956" i="1"/>
  <c r="D1524" i="1"/>
  <c r="D1718" i="1"/>
  <c r="D1744" i="1"/>
  <c r="D2354" i="1"/>
  <c r="D1659" i="1"/>
  <c r="D104" i="1"/>
  <c r="D1444" i="1"/>
  <c r="D2287" i="1"/>
  <c r="D400" i="1"/>
  <c r="D471" i="1"/>
  <c r="D950" i="1"/>
  <c r="D2413" i="1"/>
  <c r="D2017" i="1"/>
  <c r="D2316" i="1"/>
  <c r="D1551" i="1"/>
  <c r="D1668" i="1"/>
  <c r="D1711" i="1"/>
  <c r="D968" i="1"/>
  <c r="D1191" i="1"/>
  <c r="D1988" i="1"/>
  <c r="D2155" i="1"/>
  <c r="D624" i="1"/>
  <c r="D823" i="1"/>
  <c r="D1680" i="1"/>
  <c r="D241" i="1"/>
  <c r="D1534" i="1"/>
  <c r="D1886" i="1"/>
  <c r="D1151" i="1"/>
  <c r="D346" i="1"/>
  <c r="D1425" i="1"/>
  <c r="D1641" i="1"/>
  <c r="D790" i="1"/>
  <c r="D2395" i="1"/>
  <c r="D2119" i="1"/>
  <c r="D2123" i="1"/>
  <c r="D1843" i="1"/>
  <c r="D1448" i="1"/>
  <c r="D2000" i="1"/>
  <c r="D1661" i="1"/>
  <c r="D824" i="1"/>
  <c r="D1026" i="1"/>
  <c r="D1940" i="1"/>
  <c r="D1634" i="1"/>
  <c r="D480" i="1"/>
  <c r="D807" i="1"/>
  <c r="D1354" i="1"/>
  <c r="D76" i="1"/>
  <c r="D2430" i="1"/>
  <c r="D2170" i="1"/>
  <c r="D2314" i="1"/>
  <c r="D2178" i="1"/>
  <c r="D472" i="1"/>
  <c r="D2182" i="1"/>
  <c r="D1408" i="1"/>
  <c r="D663" i="1"/>
  <c r="D630" i="1"/>
  <c r="D1832" i="1"/>
  <c r="D618" i="1"/>
  <c r="D100" i="1"/>
  <c r="D836" i="1"/>
  <c r="D414" i="1"/>
  <c r="D1389" i="1"/>
  <c r="D833" i="1"/>
  <c r="D1242" i="1"/>
  <c r="D1066" i="1"/>
  <c r="D1169" i="1"/>
  <c r="D369" i="1"/>
  <c r="D155" i="1"/>
  <c r="D415" i="1"/>
  <c r="D428" i="1"/>
  <c r="D1442" i="1"/>
  <c r="D957" i="1"/>
  <c r="D426" i="1"/>
  <c r="D541" i="1"/>
  <c r="D451" i="1"/>
  <c r="D1883" i="1"/>
  <c r="D2072" i="1"/>
  <c r="D1467" i="1"/>
  <c r="D1915" i="1"/>
  <c r="D1037" i="1"/>
  <c r="D591" i="1"/>
  <c r="D1586" i="1"/>
  <c r="D1291" i="1"/>
  <c r="D1122" i="1"/>
  <c r="D417" i="1"/>
  <c r="D475" i="1"/>
  <c r="D1483" i="1"/>
  <c r="D1352" i="1"/>
  <c r="D81" i="1"/>
  <c r="D1427" i="1"/>
  <c r="D1585" i="1"/>
  <c r="D894" i="1"/>
  <c r="D2156" i="1"/>
  <c r="D1774" i="1"/>
  <c r="D1779" i="1"/>
  <c r="D1395" i="1"/>
  <c r="D248" i="1"/>
  <c r="D1545" i="1"/>
  <c r="D1101" i="1"/>
  <c r="D455" i="1"/>
  <c r="D314" i="1"/>
  <c r="D1202" i="1"/>
  <c r="D299" i="1"/>
  <c r="D710" i="1"/>
  <c r="D947" i="1"/>
  <c r="D2393" i="1"/>
  <c r="D1953" i="1"/>
  <c r="D1645" i="1"/>
  <c r="D1704" i="1"/>
  <c r="D1565" i="1"/>
  <c r="D152" i="1"/>
  <c r="D2304" i="1"/>
  <c r="D816" i="1"/>
  <c r="D375" i="1"/>
  <c r="D204" i="1"/>
  <c r="D862" i="1"/>
  <c r="D226" i="1"/>
  <c r="D969" i="1"/>
  <c r="D627" i="1"/>
  <c r="D771" i="1"/>
  <c r="D940" i="1"/>
  <c r="D405" i="1"/>
  <c r="D913" i="1"/>
  <c r="D564" i="1"/>
  <c r="D356" i="1"/>
  <c r="D996" i="1"/>
  <c r="D570" i="1"/>
  <c r="D2266" i="1"/>
  <c r="D2243" i="1"/>
  <c r="D1357" i="1"/>
  <c r="D1698" i="1"/>
  <c r="D536" i="1"/>
  <c r="D2427" i="1"/>
  <c r="D1229" i="1"/>
  <c r="D759" i="1"/>
  <c r="D694" i="1"/>
  <c r="D2369" i="1"/>
  <c r="D2289" i="1"/>
  <c r="D751" i="1"/>
  <c r="D2040" i="1"/>
  <c r="D693" i="1"/>
  <c r="D251" i="1"/>
  <c r="D293" i="1"/>
  <c r="D793" i="1"/>
  <c r="D1857" i="1"/>
  <c r="D1558" i="1"/>
  <c r="D2264" i="1"/>
  <c r="D768" i="1"/>
  <c r="D149" i="1"/>
  <c r="D1381" i="1"/>
  <c r="D340" i="1"/>
  <c r="D110" i="1"/>
  <c r="D578" i="1"/>
  <c r="D724" i="1"/>
  <c r="D1125" i="1"/>
  <c r="D2240" i="1"/>
  <c r="D120" i="1"/>
  <c r="D1145" i="1"/>
  <c r="D2058" i="1"/>
  <c r="D540" i="1"/>
  <c r="D2034" i="1"/>
  <c r="D683" i="1"/>
  <c r="D873" i="1"/>
  <c r="D89" i="1"/>
  <c r="D118" i="1"/>
  <c r="D1162" i="1"/>
  <c r="D1325" i="1"/>
  <c r="D83" i="1"/>
  <c r="D2029" i="1"/>
  <c r="D1583" i="1"/>
  <c r="D1380" i="1"/>
  <c r="D1537" i="1"/>
  <c r="D2407" i="1"/>
  <c r="D317" i="1"/>
  <c r="D1150" i="1"/>
  <c r="D1579" i="1"/>
  <c r="D1567" i="1"/>
  <c r="D420" i="1"/>
  <c r="D835" i="1"/>
  <c r="D1992" i="1"/>
  <c r="D2330" i="1"/>
  <c r="D1745" i="1"/>
  <c r="D2350" i="1"/>
  <c r="D78" i="1"/>
  <c r="D1294" i="1"/>
  <c r="D194" i="1"/>
  <c r="D1934" i="1"/>
  <c r="D1833" i="1"/>
  <c r="D2346" i="1"/>
  <c r="D575" i="1"/>
  <c r="D1434" i="1"/>
  <c r="D581" i="1"/>
  <c r="D99" i="1"/>
  <c r="D1342" i="1"/>
  <c r="D66" i="1"/>
  <c r="D141" i="1"/>
  <c r="D659" i="1"/>
  <c r="D86" i="1"/>
  <c r="D1516" i="1"/>
  <c r="D1841" i="1"/>
  <c r="D1890" i="1"/>
  <c r="D979" i="1"/>
  <c r="D723" i="1"/>
  <c r="D922" i="1"/>
  <c r="D2423" i="1"/>
  <c r="D1011" i="1"/>
  <c r="D914" i="1"/>
  <c r="D206" i="1"/>
  <c r="D1368" i="1"/>
  <c r="D587" i="1"/>
  <c r="D1003" i="1"/>
  <c r="D114" i="1"/>
  <c r="D2089" i="1"/>
  <c r="D560" i="1"/>
  <c r="D422" i="1"/>
  <c r="D237" i="1"/>
  <c r="D227" i="1"/>
  <c r="D1691" i="1"/>
  <c r="D243" i="1"/>
  <c r="D869" i="1"/>
  <c r="D289" i="1"/>
  <c r="D1493" i="1"/>
  <c r="D1033" i="1"/>
  <c r="D810" i="1"/>
  <c r="D1112" i="1"/>
  <c r="D2159" i="1"/>
  <c r="D966" i="1"/>
  <c r="D1387" i="1"/>
  <c r="D1651" i="1"/>
  <c r="D1699" i="1"/>
  <c r="D1633" i="1"/>
  <c r="D1559" i="1"/>
  <c r="D494" i="1"/>
  <c r="D2322" i="1"/>
  <c r="D1972" i="1"/>
  <c r="D142" i="1"/>
  <c r="D43" i="1"/>
  <c r="D493" i="1"/>
  <c r="D2439" i="1"/>
  <c r="D924" i="1"/>
  <c r="D1094" i="1"/>
  <c r="D36" i="1"/>
  <c r="D2025" i="1"/>
  <c r="D2394" i="1"/>
  <c r="D2415" i="1"/>
  <c r="D2063" i="1"/>
  <c r="D1375" i="1"/>
  <c r="D1644" i="1"/>
  <c r="D1236" i="1"/>
  <c r="D2226" i="1"/>
  <c r="D1503" i="1"/>
  <c r="D1637" i="1"/>
  <c r="D1941" i="1"/>
  <c r="D2200" i="1"/>
  <c r="D1909" i="1"/>
  <c r="D1783" i="1"/>
  <c r="D144" i="1"/>
  <c r="D463" i="1"/>
  <c r="D780" i="1"/>
  <c r="D2084" i="1"/>
  <c r="D2404" i="1"/>
  <c r="D1858" i="1"/>
  <c r="D2237" i="1"/>
  <c r="D1156" i="1"/>
  <c r="D1367" i="1"/>
  <c r="D712" i="1"/>
  <c r="D1045" i="1"/>
  <c r="D1655" i="1"/>
  <c r="D1347" i="1"/>
  <c r="D496" i="1"/>
  <c r="D695" i="1"/>
  <c r="D1214" i="1"/>
  <c r="D94" i="1"/>
  <c r="D1171" i="1"/>
  <c r="D686" i="1"/>
  <c r="D762" i="1"/>
  <c r="D1629" i="1"/>
  <c r="D326" i="1"/>
  <c r="D1361" i="1"/>
  <c r="D620" i="1"/>
  <c r="D2066" i="1"/>
  <c r="D2273" i="1"/>
  <c r="D1903" i="1"/>
  <c r="D1405" i="1"/>
  <c r="D2380" i="1"/>
  <c r="D2207" i="1"/>
  <c r="D1931" i="1"/>
  <c r="D696" i="1"/>
  <c r="D895" i="1"/>
  <c r="D2206" i="1"/>
  <c r="D2428" i="1"/>
  <c r="D352" i="1"/>
  <c r="D551" i="1"/>
  <c r="D1195" i="1"/>
  <c r="D1731" i="1"/>
  <c r="D2209" i="1"/>
  <c r="D1795" i="1"/>
  <c r="D1862" i="1"/>
  <c r="D1932" i="1"/>
  <c r="D264" i="1"/>
  <c r="B383" i="9"/>
  <c r="D383" i="9" s="1"/>
  <c r="E383" i="8"/>
  <c r="B1475" i="10"/>
  <c r="D1475" i="10" s="1"/>
  <c r="E1474" i="9"/>
  <c r="B1161" i="9"/>
  <c r="D1161" i="9" s="1"/>
  <c r="E1161" i="8"/>
  <c r="B989" i="10"/>
  <c r="E988" i="9"/>
  <c r="B914" i="9"/>
  <c r="D914" i="9" s="1"/>
  <c r="E914" i="8"/>
  <c r="B397" i="9"/>
  <c r="D397" i="9" s="1"/>
  <c r="E397" i="8"/>
  <c r="B1736" i="9"/>
  <c r="D1736" i="9" s="1"/>
  <c r="E1727" i="8"/>
  <c r="B1399" i="10"/>
  <c r="E1398" i="9"/>
  <c r="B1742" i="9"/>
  <c r="D1742" i="9" s="1"/>
  <c r="E1733" i="8"/>
  <c r="B1743" i="9"/>
  <c r="D1743" i="9" s="1"/>
  <c r="E1734" i="8"/>
  <c r="B1783" i="9"/>
  <c r="D1783" i="9" s="1"/>
  <c r="E1774" i="8"/>
  <c r="B1633" i="9"/>
  <c r="D1633" i="9" s="1"/>
  <c r="E1624" i="8"/>
  <c r="B358" i="10"/>
  <c r="E358" i="9"/>
  <c r="B940" i="9"/>
  <c r="D940" i="9" s="1"/>
  <c r="E940" i="8"/>
  <c r="B1956" i="3"/>
  <c r="D106" i="1"/>
  <c r="D853" i="1"/>
  <c r="D1595" i="1"/>
  <c r="D372" i="1"/>
  <c r="D252" i="1"/>
  <c r="D1923" i="1"/>
  <c r="D214" i="1"/>
  <c r="D603" i="1"/>
  <c r="D325" i="1"/>
  <c r="D341" i="1"/>
  <c r="D2406" i="1"/>
  <c r="D2115" i="1"/>
  <c r="D1303" i="1"/>
  <c r="D1879" i="1"/>
  <c r="D702" i="1"/>
  <c r="D1738" i="1"/>
  <c r="D733" i="1"/>
  <c r="D1607" i="1"/>
  <c r="D1600" i="1"/>
  <c r="D302" i="1"/>
  <c r="D53" i="1"/>
  <c r="D1708" i="1"/>
  <c r="D90" i="1"/>
  <c r="D1160" i="1"/>
  <c r="D490" i="1"/>
  <c r="D353" i="1"/>
  <c r="D1209" i="1"/>
  <c r="D1492" i="1"/>
  <c r="D755" i="1"/>
  <c r="D956" i="1"/>
  <c r="D534" i="1"/>
  <c r="D882" i="1"/>
  <c r="D652" i="1"/>
  <c r="D1439" i="1"/>
  <c r="D1628" i="1"/>
  <c r="D613" i="1"/>
  <c r="D1454" i="1"/>
  <c r="D148" i="1"/>
  <c r="D680" i="1"/>
  <c r="D1068" i="1"/>
  <c r="D1831" i="1"/>
  <c r="D787" i="1"/>
  <c r="D770" i="1"/>
  <c r="D682" i="1"/>
  <c r="D1059" i="1"/>
  <c r="D1613" i="1"/>
  <c r="D621" i="1"/>
  <c r="D2016" i="1"/>
  <c r="D382" i="1"/>
  <c r="D994" i="1"/>
  <c r="D958" i="1"/>
  <c r="D698" i="1"/>
  <c r="D389" i="1"/>
  <c r="D2160" i="1"/>
  <c r="D2043" i="1"/>
  <c r="D677" i="1"/>
  <c r="D1904" i="1"/>
  <c r="D1199" i="1"/>
  <c r="D1114" i="1"/>
  <c r="D208" i="1"/>
  <c r="D2242" i="1"/>
  <c r="D1532" i="1"/>
  <c r="D605" i="1"/>
  <c r="D1400" i="1"/>
  <c r="D1017" i="1"/>
  <c r="D1758" i="1"/>
  <c r="D1849" i="1"/>
  <c r="D2326" i="1"/>
  <c r="D2419" i="1"/>
  <c r="D136" i="1"/>
  <c r="D1969" i="1"/>
  <c r="D1951" i="1"/>
  <c r="D2121" i="1"/>
  <c r="D925" i="1"/>
  <c r="D309" i="1"/>
  <c r="D1286" i="1"/>
  <c r="D1022" i="1"/>
  <c r="D338" i="1"/>
  <c r="D1277" i="1"/>
  <c r="D2188" i="1"/>
  <c r="D1730" i="1"/>
  <c r="D1797" i="1"/>
  <c r="D1154" i="1"/>
  <c r="D2402" i="1"/>
  <c r="D1760" i="1"/>
  <c r="D2102" i="1"/>
  <c r="D750" i="1"/>
  <c r="D764" i="1"/>
  <c r="D629" i="1"/>
  <c r="D527" i="1"/>
  <c r="D2030" i="1"/>
  <c r="D856" i="1"/>
  <c r="D2417" i="1"/>
  <c r="D1918" i="1"/>
  <c r="D2249" i="1"/>
  <c r="D1289" i="1"/>
  <c r="D909" i="1"/>
  <c r="D271" i="1"/>
  <c r="D906" i="1"/>
  <c r="D1147" i="1"/>
  <c r="D1082" i="1"/>
  <c r="D991" i="1"/>
  <c r="D2045" i="1"/>
  <c r="D2356" i="1"/>
  <c r="D1660" i="1"/>
  <c r="D1409" i="1"/>
  <c r="D188" i="1"/>
  <c r="D916" i="1"/>
  <c r="D1077" i="1"/>
  <c r="D366" i="1"/>
  <c r="D60" i="1"/>
  <c r="D397" i="1"/>
  <c r="D322" i="1"/>
  <c r="D1272" i="1"/>
  <c r="D1053" i="1"/>
  <c r="D806" i="1"/>
  <c r="D276" i="1"/>
  <c r="D2004" i="1"/>
  <c r="D2094" i="1"/>
  <c r="D1073" i="1"/>
  <c r="D2370" i="1"/>
  <c r="D1484" i="1"/>
  <c r="D1281" i="1"/>
  <c r="D864" i="1"/>
  <c r="D2147" i="1"/>
  <c r="D1238" i="1"/>
  <c r="D2166" i="1"/>
  <c r="D2420" i="1"/>
  <c r="D1148" i="1"/>
  <c r="D1592" i="1"/>
  <c r="D207" i="1"/>
  <c r="D445" i="1"/>
  <c r="D331" i="1"/>
  <c r="D1299" i="1"/>
  <c r="D1009" i="1"/>
  <c r="D1316" i="1"/>
  <c r="D1256" i="1"/>
  <c r="D2140" i="1"/>
  <c r="D2146" i="1"/>
  <c r="D2185" i="1"/>
  <c r="D727" i="1"/>
  <c r="D1341" i="1"/>
  <c r="D616" i="1"/>
  <c r="D2386" i="1"/>
  <c r="D2364" i="1"/>
  <c r="D2285" i="1"/>
  <c r="D1902" i="1"/>
  <c r="D1596" i="1"/>
  <c r="D1963" i="3"/>
  <c r="B1651" i="9"/>
  <c r="D1651" i="9" s="1"/>
  <c r="E1642" i="8"/>
  <c r="B1076" i="9"/>
  <c r="D1076" i="9" s="1"/>
  <c r="E1076" i="8"/>
  <c r="B398" i="9"/>
  <c r="D398" i="9" s="1"/>
  <c r="E398" i="8"/>
  <c r="B468" i="9"/>
  <c r="D468" i="9" s="1"/>
  <c r="E468" i="8"/>
  <c r="B1406" i="9"/>
  <c r="D1406" i="9" s="1"/>
  <c r="E1397" i="8"/>
  <c r="B1706" i="10"/>
  <c r="D1706" i="10" s="1"/>
  <c r="E1705" i="9"/>
  <c r="B220" i="9"/>
  <c r="D220" i="9" s="1"/>
  <c r="E220" i="8"/>
  <c r="B1415" i="9"/>
  <c r="D1415" i="9" s="1"/>
  <c r="E1406" i="8"/>
  <c r="B1649" i="9"/>
  <c r="D1649" i="9" s="1"/>
  <c r="E1640" i="8"/>
  <c r="B343" i="9"/>
  <c r="D343" i="9" s="1"/>
  <c r="E343" i="8"/>
  <c r="B486" i="9"/>
  <c r="D486" i="9" s="1"/>
  <c r="E486" i="8"/>
  <c r="E1465" i="8"/>
  <c r="B1684" i="9"/>
  <c r="D1684" i="9" s="1"/>
  <c r="E1675" i="8"/>
  <c r="E988" i="8"/>
  <c r="B944" i="9"/>
  <c r="D944" i="9" s="1"/>
  <c r="E944" i="8"/>
  <c r="B1498" i="9"/>
  <c r="D1498" i="9" s="1"/>
  <c r="E1489" i="8"/>
  <c r="B1738" i="9"/>
  <c r="D1738" i="9" s="1"/>
  <c r="E1729" i="8"/>
  <c r="B1067" i="10"/>
  <c r="E1066" i="9"/>
  <c r="B628" i="9"/>
  <c r="D628" i="9" s="1"/>
  <c r="E628" i="8"/>
  <c r="B993" i="10"/>
  <c r="E992" i="9"/>
  <c r="B1591" i="9"/>
  <c r="D1591" i="9" s="1"/>
  <c r="E1582" i="8"/>
  <c r="B1511" i="9"/>
  <c r="D1511" i="9" s="1"/>
  <c r="E1502" i="8"/>
  <c r="E1389" i="8"/>
  <c r="B379" i="9"/>
  <c r="D379" i="9" s="1"/>
  <c r="E379" i="8"/>
  <c r="B1535" i="10"/>
  <c r="D1535" i="10" s="1"/>
  <c r="E1534" i="9"/>
  <c r="B597" i="9"/>
  <c r="D597" i="9" s="1"/>
  <c r="E597" i="8"/>
  <c r="B1381" i="9"/>
  <c r="D1381" i="9" s="1"/>
  <c r="E1372" i="8"/>
  <c r="B1667" i="9"/>
  <c r="D1667" i="9" s="1"/>
  <c r="E1658" i="8"/>
  <c r="B1215" i="9"/>
  <c r="D1215" i="9" s="1"/>
  <c r="E1215" i="8"/>
  <c r="B362" i="9"/>
  <c r="D362" i="9" s="1"/>
  <c r="E362" i="8"/>
  <c r="E358" i="8"/>
  <c r="B596" i="10"/>
  <c r="E595" i="9"/>
  <c r="B1632" i="9"/>
  <c r="D1632" i="9" s="1"/>
  <c r="E1623" i="8"/>
  <c r="B1283" i="9"/>
  <c r="D1283" i="9" s="1"/>
  <c r="E1274" i="8"/>
  <c r="B1400" i="9"/>
  <c r="D1400" i="9" s="1"/>
  <c r="E1391" i="8"/>
  <c r="B957" i="10"/>
  <c r="E956" i="9"/>
  <c r="B336" i="9"/>
  <c r="D336" i="9" s="1"/>
  <c r="E336" i="8"/>
  <c r="B1152" i="9"/>
  <c r="D1152" i="9" s="1"/>
  <c r="E1152" i="8"/>
  <c r="B1574" i="10"/>
  <c r="D1574" i="10" s="1"/>
  <c r="E1573" i="9"/>
  <c r="B1279" i="9"/>
  <c r="D1279" i="9" s="1"/>
  <c r="E1270" i="8"/>
  <c r="B1628" i="9"/>
  <c r="D1628" i="9" s="1"/>
  <c r="E1619" i="8"/>
  <c r="E393" i="9"/>
  <c r="B393" i="10"/>
  <c r="D393" i="10" s="1"/>
  <c r="B1615" i="10"/>
  <c r="D1615" i="10" s="1"/>
  <c r="E1614" i="9"/>
  <c r="B1575" i="9"/>
  <c r="D1575" i="9" s="1"/>
  <c r="E1566" i="8"/>
  <c r="B80" i="11"/>
  <c r="D80" i="11" s="1"/>
  <c r="E80" i="11" s="1"/>
  <c r="E80" i="10"/>
  <c r="B983" i="10"/>
  <c r="E982" i="9"/>
  <c r="B346" i="9"/>
  <c r="D346" i="9" s="1"/>
  <c r="E346" i="8"/>
  <c r="B1186" i="9"/>
  <c r="D1186" i="9" s="1"/>
  <c r="E1186" i="8"/>
  <c r="B1016" i="9"/>
  <c r="D1016" i="9" s="1"/>
  <c r="E1016" i="8"/>
  <c r="B1483" i="10"/>
  <c r="D1483" i="10" s="1"/>
  <c r="E1482" i="9"/>
  <c r="B1374" i="9"/>
  <c r="D1374" i="9" s="1"/>
  <c r="E1365" i="8"/>
  <c r="B1636" i="9"/>
  <c r="D1636" i="9" s="1"/>
  <c r="E1627" i="8"/>
  <c r="B403" i="10"/>
  <c r="D403" i="10" s="1"/>
  <c r="E403" i="9"/>
  <c r="B348" i="9"/>
  <c r="D348" i="9" s="1"/>
  <c r="E348" i="8"/>
  <c r="B1204" i="9"/>
  <c r="D1204" i="9" s="1"/>
  <c r="E1204" i="8"/>
  <c r="B1624" i="10"/>
  <c r="D1624" i="10" s="1"/>
  <c r="E1623" i="9"/>
  <c r="B1280" i="9"/>
  <c r="D1280" i="9" s="1"/>
  <c r="E1271" i="8"/>
  <c r="B1897" i="9"/>
  <c r="D1897" i="9" s="1"/>
  <c r="E1888" i="8"/>
  <c r="B1628" i="10"/>
  <c r="D1628" i="10" s="1"/>
  <c r="E1627" i="9"/>
  <c r="B1096" i="10"/>
  <c r="E1095" i="9"/>
  <c r="B1609" i="9"/>
  <c r="D1609" i="9" s="1"/>
  <c r="E1600" i="8"/>
  <c r="B381" i="9"/>
  <c r="D381" i="9" s="1"/>
  <c r="E381" i="8"/>
  <c r="B235" i="9"/>
  <c r="D235" i="9" s="1"/>
  <c r="E235" i="8"/>
  <c r="B620" i="9"/>
  <c r="D620" i="9" s="1"/>
  <c r="E620" i="8"/>
  <c r="B1564" i="10"/>
  <c r="D1564" i="10" s="1"/>
  <c r="E1563" i="9"/>
  <c r="B1574" i="9"/>
  <c r="D1574" i="9" s="1"/>
  <c r="E1565" i="8"/>
  <c r="B1377" i="9"/>
  <c r="D1377" i="9" s="1"/>
  <c r="E1368" i="8"/>
  <c r="B459" i="9"/>
  <c r="D459" i="9" s="1"/>
  <c r="E459" i="8"/>
  <c r="B1600" i="9"/>
  <c r="D1600" i="9" s="1"/>
  <c r="E1591" i="8"/>
  <c r="B876" i="10"/>
  <c r="D876" i="10" s="1"/>
  <c r="E875" i="9"/>
  <c r="B1236" i="9"/>
  <c r="D1236" i="9" s="1"/>
  <c r="E1227" i="8"/>
  <c r="B811" i="9"/>
  <c r="D811" i="9" s="1"/>
  <c r="E811" i="8"/>
  <c r="B552" i="9"/>
  <c r="D552" i="9" s="1"/>
  <c r="E552" i="8"/>
  <c r="B1621" i="9"/>
  <c r="D1621" i="9" s="1"/>
  <c r="E1612" i="8"/>
  <c r="B1596" i="10"/>
  <c r="D1596" i="10" s="1"/>
  <c r="E1595" i="9"/>
  <c r="B948" i="9"/>
  <c r="D948" i="9" s="1"/>
  <c r="E948" i="8"/>
  <c r="B1286" i="10"/>
  <c r="D1286" i="10" s="1"/>
  <c r="E1285" i="9"/>
  <c r="B1514" i="9"/>
  <c r="D1514" i="9" s="1"/>
  <c r="E1505" i="8"/>
  <c r="B964" i="9"/>
  <c r="D964" i="9" s="1"/>
  <c r="E964" i="8"/>
  <c r="B1132" i="10"/>
  <c r="D1132" i="10" s="1"/>
  <c r="E1131" i="9"/>
  <c r="B1519" i="9"/>
  <c r="D1519" i="9" s="1"/>
  <c r="E1510" i="8"/>
  <c r="B1626" i="9"/>
  <c r="D1626" i="9" s="1"/>
  <c r="E1617" i="8"/>
  <c r="E595" i="8"/>
  <c r="B1700" i="9"/>
  <c r="D1700" i="9" s="1"/>
  <c r="E1691" i="8"/>
  <c r="B920" i="9"/>
  <c r="D920" i="9" s="1"/>
  <c r="E920" i="8"/>
  <c r="B1552" i="10"/>
  <c r="D1552" i="10" s="1"/>
  <c r="E1551" i="9"/>
  <c r="B1725" i="9"/>
  <c r="D1725" i="9" s="1"/>
  <c r="E1716" i="8"/>
  <c r="B1768" i="10"/>
  <c r="D1768" i="10" s="1"/>
  <c r="E1767" i="9"/>
  <c r="B1399" i="9"/>
  <c r="D1399" i="9" s="1"/>
  <c r="E1390" i="8"/>
  <c r="E956" i="8"/>
  <c r="B1544" i="9"/>
  <c r="D1544" i="9" s="1"/>
  <c r="E1535" i="8"/>
  <c r="B282" i="9"/>
  <c r="D282" i="9" s="1"/>
  <c r="E282" i="8"/>
  <c r="B376" i="10"/>
  <c r="E376" i="9"/>
  <c r="E1564" i="8"/>
  <c r="B238" i="9"/>
  <c r="D238" i="9" s="1"/>
  <c r="E238" i="8"/>
  <c r="B1475" i="9"/>
  <c r="D1475" i="9" s="1"/>
  <c r="E1466" i="8"/>
  <c r="B1645" i="9"/>
  <c r="D1645" i="9" s="1"/>
  <c r="E1636" i="8"/>
  <c r="B401" i="9"/>
  <c r="D401" i="9" s="1"/>
  <c r="E401" i="8"/>
  <c r="B1329" i="10"/>
  <c r="E1328" i="9"/>
  <c r="E393" i="8"/>
  <c r="B1317" i="9"/>
  <c r="D1317" i="9" s="1"/>
  <c r="E1308" i="8"/>
  <c r="E1605" i="8"/>
  <c r="B380" i="9"/>
  <c r="D380" i="9" s="1"/>
  <c r="E380" i="8"/>
  <c r="B1260" i="9"/>
  <c r="D1260" i="9" s="1"/>
  <c r="E1251" i="8"/>
  <c r="B1616" i="10"/>
  <c r="D1616" i="10" s="1"/>
  <c r="E1615" i="9"/>
  <c r="E982" i="8"/>
  <c r="B1552" i="9"/>
  <c r="D1552" i="9" s="1"/>
  <c r="E1543" i="8"/>
  <c r="B819" i="9"/>
  <c r="D819" i="9" s="1"/>
  <c r="E819" i="8"/>
  <c r="B392" i="10"/>
  <c r="E392" i="9"/>
  <c r="B1614" i="10"/>
  <c r="D1614" i="10" s="1"/>
  <c r="E1613" i="9"/>
  <c r="E1473" i="8"/>
  <c r="B1685" i="9"/>
  <c r="D1685" i="9" s="1"/>
  <c r="E1676" i="8"/>
  <c r="B586" i="9"/>
  <c r="D586" i="9" s="1"/>
  <c r="E586" i="8"/>
  <c r="B1779" i="10"/>
  <c r="D1779" i="10" s="1"/>
  <c r="E1778" i="9"/>
  <c r="E403" i="8"/>
  <c r="B1333" i="9"/>
  <c r="D1333" i="9" s="1"/>
  <c r="E1324" i="8"/>
  <c r="B1622" i="9"/>
  <c r="D1622" i="9" s="1"/>
  <c r="E1613" i="8"/>
  <c r="B394" i="10"/>
  <c r="E394" i="9"/>
  <c r="E1614" i="8"/>
  <c r="B1035" i="9"/>
  <c r="D1035" i="9" s="1"/>
  <c r="E1035" i="8"/>
  <c r="B352" i="9"/>
  <c r="D352" i="9" s="1"/>
  <c r="E352" i="8"/>
  <c r="E1618" i="8"/>
  <c r="B1405" i="9"/>
  <c r="D1405" i="9" s="1"/>
  <c r="E1396" i="8"/>
  <c r="E1095" i="8"/>
  <c r="B404" i="9"/>
  <c r="D404" i="9" s="1"/>
  <c r="E404" i="8"/>
  <c r="B1557" i="9"/>
  <c r="D1557" i="9" s="1"/>
  <c r="E1548" i="8"/>
  <c r="B382" i="9"/>
  <c r="D382" i="9" s="1"/>
  <c r="E382" i="8"/>
  <c r="B1642" i="10"/>
  <c r="D1642" i="10" s="1"/>
  <c r="E1641" i="9"/>
  <c r="B582" i="10"/>
  <c r="D582" i="10" s="1"/>
  <c r="E581" i="9"/>
  <c r="B1669" i="9"/>
  <c r="D1669" i="9" s="1"/>
  <c r="E1660" i="8"/>
  <c r="B1620" i="9"/>
  <c r="D1620" i="9" s="1"/>
  <c r="E1611" i="8"/>
  <c r="B1673" i="10"/>
  <c r="D1673" i="10" s="1"/>
  <c r="E1672" i="9"/>
  <c r="B872" i="10"/>
  <c r="D872" i="10" s="1"/>
  <c r="E871" i="9"/>
  <c r="B1503" i="9"/>
  <c r="D1503" i="9" s="1"/>
  <c r="E1494" i="8"/>
  <c r="B1701" i="9"/>
  <c r="D1701" i="9" s="1"/>
  <c r="E1692" i="8"/>
  <c r="B1336" i="10"/>
  <c r="E1335" i="9"/>
  <c r="B544" i="9"/>
  <c r="D544" i="9" s="1"/>
  <c r="E544" i="8"/>
  <c r="B1660" i="9"/>
  <c r="D1660" i="9" s="1"/>
  <c r="E1651" i="8"/>
  <c r="B929" i="10"/>
  <c r="E928" i="9"/>
  <c r="B1298" i="9"/>
  <c r="D1298" i="9" s="1"/>
  <c r="E1289" i="8"/>
  <c r="B1712" i="9"/>
  <c r="D1712" i="9" s="1"/>
  <c r="E1703" i="8"/>
  <c r="B1248" i="10"/>
  <c r="E1247" i="9"/>
  <c r="B1630" i="9"/>
  <c r="D1630" i="9" s="1"/>
  <c r="E1621" i="8"/>
  <c r="E1276" i="8"/>
  <c r="B856" i="9"/>
  <c r="D856" i="9" s="1"/>
  <c r="E856" i="8"/>
  <c r="B1244" i="9"/>
  <c r="D1244" i="9" s="1"/>
  <c r="E1235" i="8"/>
  <c r="B1589" i="10"/>
  <c r="D1589" i="10" s="1"/>
  <c r="E1588" i="9"/>
  <c r="E1131" i="8"/>
  <c r="D1954" i="3"/>
  <c r="B952" i="9"/>
  <c r="D952" i="9" s="1"/>
  <c r="E952" i="8"/>
  <c r="B213" i="10"/>
  <c r="E213" i="9"/>
  <c r="B1029" i="9"/>
  <c r="D1029" i="9" s="1"/>
  <c r="E1029" i="8"/>
  <c r="E1542" i="8"/>
  <c r="B279" i="9"/>
  <c r="D279" i="9" s="1"/>
  <c r="E279" i="8"/>
  <c r="E1758" i="8"/>
  <c r="B296" i="9"/>
  <c r="D296" i="9" s="1"/>
  <c r="E296" i="8"/>
  <c r="B1134" i="9"/>
  <c r="D1134" i="9" s="1"/>
  <c r="E1134" i="8"/>
  <c r="B1299" i="9"/>
  <c r="D1299" i="9" s="1"/>
  <c r="E1290" i="8"/>
  <c r="B1605" i="9"/>
  <c r="D1605" i="9" s="1"/>
  <c r="E1596" i="8"/>
  <c r="B408" i="10"/>
  <c r="E408" i="9"/>
  <c r="B1678" i="10"/>
  <c r="D1678" i="10" s="1"/>
  <c r="E1677" i="9"/>
  <c r="B1696" i="9"/>
  <c r="D1696" i="9" s="1"/>
  <c r="E1687" i="8"/>
  <c r="B534" i="9"/>
  <c r="D534" i="9" s="1"/>
  <c r="E534" i="8"/>
  <c r="B1911" i="10"/>
  <c r="D1911" i="10" s="1"/>
  <c r="E1910" i="9"/>
  <c r="B1648" i="9"/>
  <c r="D1648" i="9" s="1"/>
  <c r="E1639" i="8"/>
  <c r="B476" i="10"/>
  <c r="E475" i="9"/>
  <c r="B341" i="9"/>
  <c r="D341" i="9" s="1"/>
  <c r="E341" i="8"/>
  <c r="B1160" i="9"/>
  <c r="D1160" i="9" s="1"/>
  <c r="E1160" i="8"/>
  <c r="B1587" i="10"/>
  <c r="D1587" i="10" s="1"/>
  <c r="E1586" i="9"/>
  <c r="B1313" i="9"/>
  <c r="D1313" i="9" s="1"/>
  <c r="E1304" i="8"/>
  <c r="B498" i="9"/>
  <c r="D498" i="9" s="1"/>
  <c r="E498" i="8"/>
  <c r="B1489" i="9"/>
  <c r="D1489" i="9" s="1"/>
  <c r="E1480" i="8"/>
  <c r="B1720" i="10"/>
  <c r="D1720" i="10" s="1"/>
  <c r="E1719" i="9"/>
  <c r="B1704" i="9"/>
  <c r="D1704" i="9" s="1"/>
  <c r="E1695" i="8"/>
  <c r="B554" i="9"/>
  <c r="D554" i="9" s="1"/>
  <c r="E554" i="8"/>
  <c r="B1318" i="9"/>
  <c r="D1318" i="9" s="1"/>
  <c r="E1309" i="8"/>
  <c r="B1657" i="9"/>
  <c r="D1657" i="9" s="1"/>
  <c r="E1648" i="8"/>
  <c r="B1213" i="10"/>
  <c r="E1212" i="9"/>
  <c r="B942" i="9"/>
  <c r="D942" i="9" s="1"/>
  <c r="E942" i="8"/>
  <c r="B1695" i="9"/>
  <c r="D1695" i="9" s="1"/>
  <c r="E1686" i="8"/>
  <c r="B1507" i="10"/>
  <c r="D1507" i="10" s="1"/>
  <c r="E1506" i="9"/>
  <c r="B1376" i="9"/>
  <c r="D1376" i="9" s="1"/>
  <c r="E1367" i="8"/>
  <c r="B801" i="10"/>
  <c r="E800" i="9"/>
  <c r="E1632" i="8"/>
  <c r="B1261" i="9"/>
  <c r="D1261" i="9" s="1"/>
  <c r="E1252" i="8"/>
  <c r="E581" i="8"/>
  <c r="B1391" i="9"/>
  <c r="D1391" i="9" s="1"/>
  <c r="E1382" i="8"/>
  <c r="B1663" i="9"/>
  <c r="D1663" i="9" s="1"/>
  <c r="E1654" i="8"/>
  <c r="B122" i="10"/>
  <c r="E122" i="9"/>
  <c r="E1663" i="8"/>
  <c r="B1639" i="9"/>
  <c r="D1639" i="9" s="1"/>
  <c r="E1630" i="8"/>
  <c r="E871" i="8"/>
  <c r="B1734" i="9"/>
  <c r="D1734" i="9" s="1"/>
  <c r="E1725" i="8"/>
  <c r="B954" i="9"/>
  <c r="D954" i="9" s="1"/>
  <c r="E954" i="8"/>
  <c r="B1536" i="10"/>
  <c r="D1536" i="10" s="1"/>
  <c r="E1535" i="9"/>
  <c r="E1326" i="8"/>
  <c r="B923" i="10"/>
  <c r="E922" i="9"/>
  <c r="E928" i="8"/>
  <c r="B627" i="9"/>
  <c r="D627" i="9" s="1"/>
  <c r="E627" i="8"/>
  <c r="B1661" i="9"/>
  <c r="D1661" i="9" s="1"/>
  <c r="E1652" i="8"/>
  <c r="B1871" i="10"/>
  <c r="D1871" i="10" s="1"/>
  <c r="E1870" i="9"/>
  <c r="B1232" i="9"/>
  <c r="D1232" i="9" s="1"/>
  <c r="E1223" i="8"/>
  <c r="B1496" i="9"/>
  <c r="D1496" i="9" s="1"/>
  <c r="E1487" i="8"/>
  <c r="B1376" i="10"/>
  <c r="D1376" i="10" s="1"/>
  <c r="E1375" i="9"/>
  <c r="B1508" i="9"/>
  <c r="D1508" i="9" s="1"/>
  <c r="E1499" i="8"/>
  <c r="B1782" i="9"/>
  <c r="D1782" i="9" s="1"/>
  <c r="E1773" i="8"/>
  <c r="B1603" i="9"/>
  <c r="D1603" i="9" s="1"/>
  <c r="E1594" i="8"/>
  <c r="B1654" i="9"/>
  <c r="D1654" i="9" s="1"/>
  <c r="E1645" i="8"/>
  <c r="B1607" i="10"/>
  <c r="D1607" i="10" s="1"/>
  <c r="E1606" i="9"/>
  <c r="A1954" i="3"/>
  <c r="D971" i="10"/>
  <c r="B971" i="11" s="1"/>
  <c r="D971" i="11" s="1"/>
  <c r="E971" i="11" s="1"/>
  <c r="B1380" i="9"/>
  <c r="D1380" i="9" s="1"/>
  <c r="E1371" i="8"/>
  <c r="B350" i="9"/>
  <c r="D350" i="9" s="1"/>
  <c r="E350" i="8"/>
  <c r="B1271" i="10"/>
  <c r="E1270" i="9"/>
  <c r="B405" i="10"/>
  <c r="D405" i="10" s="1"/>
  <c r="E405" i="9"/>
  <c r="B1592" i="9"/>
  <c r="D1592" i="9" s="1"/>
  <c r="E1583" i="8"/>
  <c r="B1296" i="9"/>
  <c r="D1296" i="9" s="1"/>
  <c r="E1287" i="8"/>
  <c r="B1610" i="9"/>
  <c r="D1610" i="9" s="1"/>
  <c r="E1601" i="8"/>
  <c r="B780" i="10"/>
  <c r="D780" i="10" s="1"/>
  <c r="E779" i="9"/>
  <c r="B1671" i="9"/>
  <c r="D1671" i="9" s="1"/>
  <c r="E1662" i="8"/>
  <c r="B848" i="9"/>
  <c r="D848" i="9" s="1"/>
  <c r="E848" i="8"/>
  <c r="B1546" i="10"/>
  <c r="D1546" i="10" s="1"/>
  <c r="E1545" i="9"/>
  <c r="B1711" i="9"/>
  <c r="D1711" i="9" s="1"/>
  <c r="E1702" i="8"/>
  <c r="B927" i="10"/>
  <c r="E926" i="9"/>
  <c r="B912" i="9"/>
  <c r="D912" i="9" s="1"/>
  <c r="E912" i="8"/>
  <c r="B1516" i="9"/>
  <c r="D1516" i="9" s="1"/>
  <c r="E1507" i="8"/>
  <c r="B1714" i="9"/>
  <c r="D1714" i="9" s="1"/>
  <c r="E1705" i="8"/>
  <c r="B610" i="9"/>
  <c r="D610" i="9" s="1"/>
  <c r="E610" i="8"/>
  <c r="B1878" i="10"/>
  <c r="D1878" i="10" s="1"/>
  <c r="E1877" i="9"/>
  <c r="B1310" i="9"/>
  <c r="D1310" i="9" s="1"/>
  <c r="E1301" i="8"/>
  <c r="B1618" i="9"/>
  <c r="D1618" i="9" s="1"/>
  <c r="E1609" i="8"/>
  <c r="B882" i="10"/>
  <c r="D882" i="10" s="1"/>
  <c r="E881" i="9"/>
  <c r="B1553" i="9"/>
  <c r="D1553" i="9" s="1"/>
  <c r="E1544" i="8"/>
  <c r="B624" i="9"/>
  <c r="D624" i="9" s="1"/>
  <c r="E624" i="8"/>
  <c r="B1083" i="10"/>
  <c r="E1082" i="9"/>
  <c r="B930" i="9"/>
  <c r="D930" i="9" s="1"/>
  <c r="E930" i="8"/>
  <c r="B1492" i="9"/>
  <c r="D1492" i="9" s="1"/>
  <c r="E1483" i="8"/>
  <c r="B1723" i="10"/>
  <c r="D1723" i="10" s="1"/>
  <c r="E1722" i="9"/>
  <c r="B1723" i="9"/>
  <c r="D1723" i="9" s="1"/>
  <c r="E1714" i="8"/>
  <c r="B1326" i="9"/>
  <c r="D1326" i="9" s="1"/>
  <c r="E1317" i="8"/>
  <c r="B402" i="10"/>
  <c r="E402" i="9"/>
  <c r="B375" i="9"/>
  <c r="D375" i="9" s="1"/>
  <c r="E375" i="8"/>
  <c r="B1598" i="9"/>
  <c r="D1598" i="9" s="1"/>
  <c r="E1589" i="8"/>
  <c r="B1075" i="9"/>
  <c r="D1075" i="9" s="1"/>
  <c r="E1075" i="8"/>
  <c r="B1666" i="10"/>
  <c r="D1666" i="10" s="1"/>
  <c r="E1665" i="9"/>
  <c r="B916" i="9"/>
  <c r="D916" i="9" s="1"/>
  <c r="E916" i="8"/>
  <c r="B1263" i="10"/>
  <c r="E1262" i="9"/>
  <c r="B718" i="9"/>
  <c r="D718" i="9" s="1"/>
  <c r="E718" i="8"/>
  <c r="B499" i="9"/>
  <c r="D499" i="9" s="1"/>
  <c r="E499" i="8"/>
  <c r="B893" i="10"/>
  <c r="E892" i="9"/>
  <c r="B1250" i="9"/>
  <c r="D1250" i="9" s="1"/>
  <c r="E1241" i="8"/>
  <c r="B1569" i="9"/>
  <c r="D1569" i="9" s="1"/>
  <c r="E1560" i="8"/>
  <c r="B359" i="10"/>
  <c r="D359" i="10" s="1"/>
  <c r="E359" i="9"/>
  <c r="B1277" i="9"/>
  <c r="D1277" i="9" s="1"/>
  <c r="E1268" i="8"/>
  <c r="B548" i="10"/>
  <c r="D548" i="10" s="1"/>
  <c r="E547" i="9"/>
  <c r="B335" i="9"/>
  <c r="D335" i="9" s="1"/>
  <c r="E335" i="8"/>
  <c r="B1538" i="9"/>
  <c r="D1538" i="9" s="1"/>
  <c r="E1529" i="8"/>
  <c r="B369" i="10"/>
  <c r="D369" i="10" s="1"/>
  <c r="E369" i="9"/>
  <c r="B510" i="9"/>
  <c r="D510" i="9" s="1"/>
  <c r="E510" i="8"/>
  <c r="B1211" i="10"/>
  <c r="E1210" i="9"/>
  <c r="B340" i="10"/>
  <c r="E340" i="9"/>
  <c r="B1304" i="10"/>
  <c r="E1303" i="9"/>
  <c r="B1511" i="10"/>
  <c r="D1511" i="10" s="1"/>
  <c r="E1510" i="9"/>
  <c r="E1935" i="10"/>
  <c r="B1710" i="9"/>
  <c r="D1710" i="9" s="1"/>
  <c r="E1701" i="8"/>
  <c r="B1531" i="9"/>
  <c r="D1531" i="9" s="1"/>
  <c r="E1522" i="8"/>
  <c r="B391" i="10"/>
  <c r="E391" i="9"/>
  <c r="E1597" i="8"/>
  <c r="B1418" i="10"/>
  <c r="D1418" i="10" s="1"/>
  <c r="E1417" i="9"/>
  <c r="B361" i="10"/>
  <c r="E361" i="9"/>
  <c r="B1571" i="10"/>
  <c r="D1571" i="10" s="1"/>
  <c r="E1570" i="9"/>
  <c r="B588" i="10"/>
  <c r="E587" i="9"/>
  <c r="B1598" i="10"/>
  <c r="D1598" i="10" s="1"/>
  <c r="E1597" i="9"/>
  <c r="B1538" i="10"/>
  <c r="D1538" i="10" s="1"/>
  <c r="E1537" i="9"/>
  <c r="B720" i="10"/>
  <c r="D720" i="10" s="1"/>
  <c r="E719" i="9"/>
  <c r="B1689" i="10"/>
  <c r="D1689" i="10" s="1"/>
  <c r="E1688" i="9"/>
  <c r="B1408" i="10"/>
  <c r="D1408" i="10" s="1"/>
  <c r="E1407" i="9"/>
  <c r="B459" i="10"/>
  <c r="E458" i="9"/>
  <c r="B1608" i="10"/>
  <c r="D1608" i="10" s="1"/>
  <c r="E1607" i="9"/>
  <c r="B772" i="10"/>
  <c r="D772" i="10" s="1"/>
  <c r="E771" i="9"/>
  <c r="B1519" i="10"/>
  <c r="D1519" i="10" s="1"/>
  <c r="E1518" i="9"/>
  <c r="B233" i="10"/>
  <c r="D233" i="10" s="1"/>
  <c r="E233" i="9"/>
  <c r="B845" i="10"/>
  <c r="E844" i="9"/>
  <c r="B1285" i="10"/>
  <c r="E1284" i="9"/>
  <c r="B1528" i="10"/>
  <c r="D1528" i="10" s="1"/>
  <c r="E1527" i="9"/>
  <c r="B1660" i="10"/>
  <c r="E1659" i="9"/>
  <c r="B339" i="10"/>
  <c r="D339" i="10" s="1"/>
  <c r="E339" i="9"/>
  <c r="B1303" i="10"/>
  <c r="E1302" i="9"/>
  <c r="B1675" i="10"/>
  <c r="D1675" i="10" s="1"/>
  <c r="E1674" i="9"/>
  <c r="B1928" i="10"/>
  <c r="D1928" i="10" s="1"/>
  <c r="E1927" i="9"/>
  <c r="B486" i="10"/>
  <c r="D486" i="10" s="1"/>
  <c r="E485" i="9"/>
  <c r="B1885" i="10"/>
  <c r="D1885" i="10" s="1"/>
  <c r="E1884" i="9"/>
  <c r="B1641" i="10"/>
  <c r="D1641" i="10" s="1"/>
  <c r="E1640" i="9"/>
  <c r="B1513" i="10"/>
  <c r="D1513" i="10" s="1"/>
  <c r="E1512" i="9"/>
  <c r="B1643" i="10"/>
  <c r="D1643" i="10" s="1"/>
  <c r="E1642" i="9"/>
  <c r="B218" i="10"/>
  <c r="E218" i="9"/>
  <c r="B1547" i="10"/>
  <c r="D1547" i="10" s="1"/>
  <c r="E1546" i="9"/>
  <c r="B604" i="10"/>
  <c r="E603" i="9"/>
  <c r="B1255" i="10"/>
  <c r="E1254" i="9"/>
  <c r="B1508" i="10"/>
  <c r="D1508" i="10" s="1"/>
  <c r="E1507" i="9"/>
  <c r="B1638" i="10"/>
  <c r="D1638" i="10" s="1"/>
  <c r="E1637" i="9"/>
  <c r="B510" i="10"/>
  <c r="D510" i="10" s="1"/>
  <c r="E509" i="9"/>
  <c r="B1081" i="10"/>
  <c r="E1080" i="9"/>
  <c r="B1889" i="10"/>
  <c r="D1889" i="10" s="1"/>
  <c r="E1888" i="9"/>
  <c r="B1612" i="10"/>
  <c r="D1612" i="10" s="1"/>
  <c r="E1611" i="9"/>
  <c r="B1748" i="10"/>
  <c r="D1748" i="10" s="1"/>
  <c r="E1747" i="9"/>
  <c r="B550" i="10"/>
  <c r="E549" i="9"/>
  <c r="B1215" i="10"/>
  <c r="E1214" i="9"/>
  <c r="B1523" i="10"/>
  <c r="D1523" i="10" s="1"/>
  <c r="E1522" i="9"/>
  <c r="B1663" i="10"/>
  <c r="D1663" i="10" s="1"/>
  <c r="E1662" i="9"/>
  <c r="B126" i="10"/>
  <c r="E126" i="9"/>
  <c r="B769" i="10"/>
  <c r="E768" i="9"/>
  <c r="B1268" i="10"/>
  <c r="D1268" i="10" s="1"/>
  <c r="E1267" i="9"/>
  <c r="B1549" i="10"/>
  <c r="D1549" i="10" s="1"/>
  <c r="E1548" i="9"/>
  <c r="B1681" i="10"/>
  <c r="D1681" i="10" s="1"/>
  <c r="E1680" i="9"/>
  <c r="B338" i="10"/>
  <c r="E338" i="9"/>
  <c r="B895" i="10"/>
  <c r="E894" i="9"/>
  <c r="B1302" i="10"/>
  <c r="D1302" i="10" s="1"/>
  <c r="E1301" i="9"/>
  <c r="B1542" i="10"/>
  <c r="D1542" i="10" s="1"/>
  <c r="E1541" i="9"/>
  <c r="B1682" i="10"/>
  <c r="D1682" i="10" s="1"/>
  <c r="E1681" i="9"/>
  <c r="B71" i="10"/>
  <c r="E71" i="9"/>
  <c r="B672" i="10"/>
  <c r="E671" i="9"/>
  <c r="B1264" i="10"/>
  <c r="D1264" i="10" s="1"/>
  <c r="E1263" i="9"/>
  <c r="B1521" i="10"/>
  <c r="D1521" i="10" s="1"/>
  <c r="E1520" i="9"/>
  <c r="B1653" i="10"/>
  <c r="D1653" i="10" s="1"/>
  <c r="E1652" i="9"/>
  <c r="B298" i="10"/>
  <c r="E298" i="9"/>
  <c r="B124" i="10"/>
  <c r="E124" i="9"/>
  <c r="B721" i="10"/>
  <c r="E720" i="9"/>
  <c r="B1267" i="10"/>
  <c r="E1266" i="9"/>
  <c r="B1516" i="10"/>
  <c r="D1516" i="10" s="1"/>
  <c r="E1515" i="9"/>
  <c r="B1680" i="10"/>
  <c r="D1680" i="10" s="1"/>
  <c r="E1679" i="9"/>
  <c r="B342" i="10"/>
  <c r="E342" i="9"/>
  <c r="B1265" i="10"/>
  <c r="E1264" i="9"/>
  <c r="B1522" i="10"/>
  <c r="D1522" i="10" s="1"/>
  <c r="E1521" i="9"/>
  <c r="B1654" i="10"/>
  <c r="D1654" i="10" s="1"/>
  <c r="E1653" i="9"/>
  <c r="B240" i="10"/>
  <c r="E240" i="9"/>
  <c r="B851" i="10"/>
  <c r="E850" i="9"/>
  <c r="B1288" i="10"/>
  <c r="D1288" i="10" s="1"/>
  <c r="E1287" i="9"/>
  <c r="B1531" i="10"/>
  <c r="D1531" i="10" s="1"/>
  <c r="E1530" i="9"/>
  <c r="B1671" i="10"/>
  <c r="D1671" i="10" s="1"/>
  <c r="E1670" i="9"/>
  <c r="B225" i="10"/>
  <c r="E225" i="9"/>
  <c r="B799" i="10"/>
  <c r="E798" i="9"/>
  <c r="B1282" i="10"/>
  <c r="D1282" i="10" s="1"/>
  <c r="E1281" i="9"/>
  <c r="B1525" i="10"/>
  <c r="D1525" i="10" s="1"/>
  <c r="E1524" i="9"/>
  <c r="B1657" i="10"/>
  <c r="D1657" i="10" s="1"/>
  <c r="E1656" i="9"/>
  <c r="B208" i="10"/>
  <c r="D208" i="10" s="1"/>
  <c r="E208" i="9"/>
  <c r="B770" i="10"/>
  <c r="E769" i="9"/>
  <c r="B1269" i="10"/>
  <c r="E1268" i="9"/>
  <c r="B1550" i="10"/>
  <c r="D1550" i="10" s="1"/>
  <c r="E1549" i="9"/>
  <c r="B1692" i="10"/>
  <c r="D1692" i="10" s="1"/>
  <c r="E1691" i="9"/>
  <c r="B777" i="10"/>
  <c r="E776" i="9"/>
  <c r="B1489" i="10"/>
  <c r="D1489" i="10" s="1"/>
  <c r="E1488" i="9"/>
  <c r="B925" i="10"/>
  <c r="E924" i="9"/>
  <c r="B1065" i="10"/>
  <c r="E1064" i="9"/>
  <c r="B1590" i="10"/>
  <c r="D1590" i="10" s="1"/>
  <c r="E1589" i="9"/>
  <c r="B586" i="10"/>
  <c r="E585" i="9"/>
  <c r="B1498" i="10"/>
  <c r="D1498" i="10" s="1"/>
  <c r="E1497" i="9"/>
  <c r="B503" i="10"/>
  <c r="E502" i="9"/>
  <c r="B1254" i="10"/>
  <c r="D1254" i="10" s="1"/>
  <c r="E1253" i="9"/>
  <c r="B288" i="10"/>
  <c r="E288" i="9"/>
  <c r="B1533" i="10"/>
  <c r="D1533" i="10" s="1"/>
  <c r="E1532" i="9"/>
  <c r="B228" i="10"/>
  <c r="E228" i="9"/>
  <c r="B1335" i="10"/>
  <c r="E1334" i="9"/>
  <c r="B1600" i="10"/>
  <c r="D1600" i="10" s="1"/>
  <c r="E1599" i="9"/>
  <c r="B1734" i="10"/>
  <c r="D1734" i="10" s="1"/>
  <c r="E1733" i="9"/>
  <c r="B1320" i="10"/>
  <c r="D1320" i="10" s="1"/>
  <c r="E1319" i="9"/>
  <c r="B668" i="10"/>
  <c r="D668" i="10" s="1"/>
  <c r="E667" i="9"/>
  <c r="B1544" i="10"/>
  <c r="D1544" i="10" s="1"/>
  <c r="E1543" i="9"/>
  <c r="B1718" i="10"/>
  <c r="D1718" i="10" s="1"/>
  <c r="E1717" i="9"/>
  <c r="B977" i="10"/>
  <c r="E976" i="9"/>
  <c r="B1362" i="10"/>
  <c r="D1362" i="10" s="1"/>
  <c r="E1361" i="9"/>
  <c r="B601" i="10"/>
  <c r="E600" i="9"/>
  <c r="B1247" i="10"/>
  <c r="E1246" i="9"/>
  <c r="B509" i="10"/>
  <c r="E508" i="9"/>
  <c r="B1572" i="10"/>
  <c r="D1572" i="10" s="1"/>
  <c r="E1571" i="9"/>
  <c r="B909" i="10"/>
  <c r="E908" i="9"/>
  <c r="B622" i="10"/>
  <c r="D622" i="10" s="1"/>
  <c r="E621" i="9"/>
  <c r="B1877" i="10"/>
  <c r="D1877" i="10" s="1"/>
  <c r="E1876" i="9"/>
  <c r="B370" i="10"/>
  <c r="E370" i="9"/>
  <c r="B1534" i="10"/>
  <c r="D1534" i="10" s="1"/>
  <c r="E1533" i="9"/>
  <c r="B291" i="10"/>
  <c r="D291" i="10" s="1"/>
  <c r="E291" i="9"/>
  <c r="B1295" i="10"/>
  <c r="E1294" i="9"/>
  <c r="B1667" i="10"/>
  <c r="D1667" i="10" s="1"/>
  <c r="E1666" i="9"/>
  <c r="B461" i="10"/>
  <c r="E460" i="9"/>
  <c r="B1134" i="10"/>
  <c r="D1134" i="10" s="1"/>
  <c r="E1133" i="9"/>
  <c r="B1785" i="10"/>
  <c r="D1785" i="10" s="1"/>
  <c r="E1784" i="9"/>
  <c r="B1602" i="10"/>
  <c r="D1602" i="10" s="1"/>
  <c r="E1601" i="9"/>
  <c r="B1746" i="10"/>
  <c r="D1746" i="10" s="1"/>
  <c r="E1745" i="9"/>
  <c r="B935" i="10"/>
  <c r="E934" i="9"/>
  <c r="B1559" i="10"/>
  <c r="D1559" i="10" s="1"/>
  <c r="E1558" i="9"/>
  <c r="B351" i="10"/>
  <c r="E351" i="9"/>
  <c r="B1482" i="10"/>
  <c r="D1482" i="10" s="1"/>
  <c r="E1481" i="9"/>
  <c r="B354" i="10"/>
  <c r="E354" i="9"/>
  <c r="B1330" i="10"/>
  <c r="D1330" i="10" s="1"/>
  <c r="E1329" i="9"/>
  <c r="B1690" i="10"/>
  <c r="D1690" i="10" s="1"/>
  <c r="E1689" i="9"/>
  <c r="B1370" i="10"/>
  <c r="E1369" i="9"/>
  <c r="B1728" i="10"/>
  <c r="D1728" i="10" s="1"/>
  <c r="E1727" i="9"/>
  <c r="B1137" i="10"/>
  <c r="E1136" i="9"/>
  <c r="B1613" i="10"/>
  <c r="D1613" i="10" s="1"/>
  <c r="E1612" i="9"/>
  <c r="B1749" i="10"/>
  <c r="D1749" i="10" s="1"/>
  <c r="E1748" i="9"/>
  <c r="B589" i="10"/>
  <c r="E588" i="9"/>
  <c r="B1778" i="10"/>
  <c r="D1778" i="10" s="1"/>
  <c r="E1777" i="9"/>
  <c r="B1699" i="10"/>
  <c r="D1699" i="10" s="1"/>
  <c r="E1698" i="9"/>
  <c r="B933" i="10"/>
  <c r="E932" i="9"/>
  <c r="B407" i="10"/>
  <c r="E407" i="9"/>
  <c r="B1603" i="10"/>
  <c r="D1603" i="10" s="1"/>
  <c r="E1602" i="9"/>
  <c r="B368" i="10"/>
  <c r="E368" i="9"/>
  <c r="B1630" i="10"/>
  <c r="D1630" i="10" s="1"/>
  <c r="E1629" i="9"/>
  <c r="B1867" i="10"/>
  <c r="D1867" i="10" s="1"/>
  <c r="E1866" i="9"/>
  <c r="B1313" i="10"/>
  <c r="E1312" i="9"/>
  <c r="B1721" i="10"/>
  <c r="D1721" i="10" s="1"/>
  <c r="E1720" i="9"/>
  <c r="B1301" i="10"/>
  <c r="E1300" i="9"/>
  <c r="B289" i="10"/>
  <c r="E289" i="9"/>
  <c r="B1568" i="10"/>
  <c r="D1568" i="10" s="1"/>
  <c r="E1567" i="9"/>
  <c r="E1242" i="8"/>
  <c r="E1503" i="8"/>
  <c r="E1633" i="8"/>
  <c r="E218" i="8"/>
  <c r="E1537" i="8"/>
  <c r="E603" i="8"/>
  <c r="E1245" i="8"/>
  <c r="E1498" i="8"/>
  <c r="E1628" i="8"/>
  <c r="E509" i="8"/>
  <c r="E1080" i="8"/>
  <c r="E1879" i="8"/>
  <c r="E1602" i="8"/>
  <c r="E1738" i="8"/>
  <c r="E549" i="8"/>
  <c r="E1214" i="8"/>
  <c r="E1513" i="8"/>
  <c r="E1653" i="8"/>
  <c r="E126" i="8"/>
  <c r="E768" i="8"/>
  <c r="E1258" i="8"/>
  <c r="E1539" i="8"/>
  <c r="E1671" i="8"/>
  <c r="E338" i="8"/>
  <c r="E894" i="8"/>
  <c r="E1292" i="8"/>
  <c r="E1532" i="8"/>
  <c r="E1672" i="8"/>
  <c r="B1709" i="10"/>
  <c r="D1709" i="10" s="1"/>
  <c r="E1708" i="9"/>
  <c r="B847" i="10"/>
  <c r="E846" i="9"/>
  <c r="B1669" i="10"/>
  <c r="D1669" i="10" s="1"/>
  <c r="E1668" i="9"/>
  <c r="B1089" i="10"/>
  <c r="E1088" i="9"/>
  <c r="B1698" i="10"/>
  <c r="D1698" i="10" s="1"/>
  <c r="E1697" i="9"/>
  <c r="B1636" i="10"/>
  <c r="D1636" i="10" s="1"/>
  <c r="E1635" i="9"/>
  <c r="B1178" i="10"/>
  <c r="E1177" i="9"/>
  <c r="B1897" i="10"/>
  <c r="D1897" i="10" s="1"/>
  <c r="E1896" i="9"/>
  <c r="B1541" i="10"/>
  <c r="D1541" i="10" s="1"/>
  <c r="E1540" i="9"/>
  <c r="B951" i="10"/>
  <c r="E950" i="9"/>
  <c r="B1674" i="10"/>
  <c r="D1674" i="10" s="1"/>
  <c r="E1673" i="9"/>
  <c r="B995" i="10"/>
  <c r="E994" i="9"/>
  <c r="B360" i="10"/>
  <c r="E360" i="9"/>
  <c r="B939" i="10"/>
  <c r="E938" i="9"/>
  <c r="B1337" i="10"/>
  <c r="E1336" i="9"/>
  <c r="B1560" i="10"/>
  <c r="D1560" i="10" s="1"/>
  <c r="E1559" i="9"/>
  <c r="B1694" i="10"/>
  <c r="D1694" i="10" s="1"/>
  <c r="E1693" i="9"/>
  <c r="B477" i="10"/>
  <c r="E476" i="9"/>
  <c r="B1884" i="10"/>
  <c r="D1884" i="10" s="1"/>
  <c r="E1883" i="9"/>
  <c r="B1745" i="10"/>
  <c r="D1745" i="10" s="1"/>
  <c r="E1744" i="9"/>
  <c r="E71" i="8"/>
  <c r="E671" i="8"/>
  <c r="E1254" i="8"/>
  <c r="E1511" i="8"/>
  <c r="E1643" i="8"/>
  <c r="E298" i="8"/>
  <c r="E124" i="8"/>
  <c r="E720" i="8"/>
  <c r="E1257" i="8"/>
  <c r="E1506" i="8"/>
  <c r="E1670" i="8"/>
  <c r="E342" i="8"/>
  <c r="E1255" i="8"/>
  <c r="E1512" i="8"/>
  <c r="E1644" i="8"/>
  <c r="E240" i="8"/>
  <c r="E850" i="8"/>
  <c r="E1278" i="8"/>
  <c r="E1521" i="8"/>
  <c r="E1661" i="8"/>
  <c r="E225" i="8"/>
  <c r="E798" i="8"/>
  <c r="E1272" i="8"/>
  <c r="E1515" i="8"/>
  <c r="E1647" i="8"/>
  <c r="E208" i="8"/>
  <c r="E769" i="8"/>
  <c r="E1259" i="8"/>
  <c r="E1540" i="8"/>
  <c r="E1682" i="8"/>
  <c r="D969" i="10"/>
  <c r="B969" i="11" s="1"/>
  <c r="D969" i="11" s="1"/>
  <c r="E969" i="11" s="1"/>
  <c r="E776" i="8"/>
  <c r="E1479" i="8"/>
  <c r="E924" i="8"/>
  <c r="E1064" i="8"/>
  <c r="E1580" i="8"/>
  <c r="E585" i="8"/>
  <c r="E1488" i="8"/>
  <c r="E502" i="8"/>
  <c r="E1244" i="8"/>
  <c r="E288" i="8"/>
  <c r="E1523" i="8"/>
  <c r="E228" i="8"/>
  <c r="E1325" i="8"/>
  <c r="E1590" i="8"/>
  <c r="E1724" i="8"/>
  <c r="E1310" i="8"/>
  <c r="E667" i="8"/>
  <c r="E1534" i="8"/>
  <c r="E1708" i="8"/>
  <c r="E976" i="8"/>
  <c r="E1352" i="8"/>
  <c r="E600" i="8"/>
  <c r="E1237" i="8"/>
  <c r="E508" i="8"/>
  <c r="E1562" i="8"/>
  <c r="E908" i="8"/>
  <c r="E621" i="8"/>
  <c r="E1867" i="8"/>
  <c r="E370" i="8"/>
  <c r="E1524" i="8"/>
  <c r="E291" i="8"/>
  <c r="E1285" i="8"/>
  <c r="E1657" i="8"/>
  <c r="E460" i="8"/>
  <c r="E1133" i="8"/>
  <c r="E1775" i="8"/>
  <c r="E1592" i="8"/>
  <c r="E1736" i="8"/>
  <c r="E934" i="8"/>
  <c r="E1549" i="8"/>
  <c r="E351" i="8"/>
  <c r="E1472" i="8"/>
  <c r="E354" i="8"/>
  <c r="E1320" i="8"/>
  <c r="E1680" i="8"/>
  <c r="E1360" i="8"/>
  <c r="E1718" i="8"/>
  <c r="E1136" i="8"/>
  <c r="E1603" i="8"/>
  <c r="E1739" i="8"/>
  <c r="E588" i="8"/>
  <c r="B349" i="10"/>
  <c r="D349" i="10" s="1"/>
  <c r="E349" i="9"/>
  <c r="B1551" i="10"/>
  <c r="D1551" i="10" s="1"/>
  <c r="E1550" i="9"/>
  <c r="B902" i="10"/>
  <c r="E901" i="9"/>
  <c r="E407" i="8"/>
  <c r="E1593" i="8"/>
  <c r="E368" i="8"/>
  <c r="E1620" i="8"/>
  <c r="E1857" i="8"/>
  <c r="E1303" i="8"/>
  <c r="E1711" i="8"/>
  <c r="E1291" i="8"/>
  <c r="E289" i="8"/>
  <c r="E1558" i="8"/>
  <c r="E1983" i="3"/>
  <c r="B436" i="10"/>
  <c r="E436" i="9"/>
  <c r="B1244" i="10"/>
  <c r="D1244" i="10" s="1"/>
  <c r="E1243" i="9"/>
  <c r="B374" i="10"/>
  <c r="E374" i="9"/>
  <c r="B1289" i="10"/>
  <c r="E1288" i="9"/>
  <c r="B985" i="10"/>
  <c r="E984" i="9"/>
  <c r="B1738" i="10"/>
  <c r="D1738" i="10" s="1"/>
  <c r="E1737" i="9"/>
  <c r="B1477" i="10"/>
  <c r="D1477" i="10" s="1"/>
  <c r="E1476" i="9"/>
  <c r="B605" i="10"/>
  <c r="E604" i="9"/>
  <c r="B1639" i="10"/>
  <c r="D1639" i="10" s="1"/>
  <c r="E1638" i="9"/>
  <c r="B1294" i="10"/>
  <c r="D1294" i="10" s="1"/>
  <c r="E1293" i="9"/>
  <c r="B210" i="10"/>
  <c r="E210" i="9"/>
  <c r="B1270" i="10"/>
  <c r="D1270" i="10" s="1"/>
  <c r="E1269" i="9"/>
  <c r="B1651" i="10"/>
  <c r="D1651" i="10" s="1"/>
  <c r="E1650" i="9"/>
  <c r="B406" i="10"/>
  <c r="E406" i="9"/>
  <c r="B1079" i="10"/>
  <c r="E1078" i="9"/>
  <c r="B1769" i="10"/>
  <c r="D1769" i="10" s="1"/>
  <c r="E1768" i="9"/>
  <c r="B1594" i="10"/>
  <c r="D1594" i="10" s="1"/>
  <c r="E1593" i="9"/>
  <c r="B1736" i="10"/>
  <c r="D1736" i="10" s="1"/>
  <c r="E1735" i="9"/>
  <c r="B901" i="10"/>
  <c r="E900" i="9"/>
  <c r="B1543" i="10"/>
  <c r="D1543" i="10" s="1"/>
  <c r="E1542" i="9"/>
  <c r="B785" i="10"/>
  <c r="E784" i="9"/>
  <c r="D973" i="10"/>
  <c r="B973" i="11" s="1"/>
  <c r="D973" i="11" s="1"/>
  <c r="E973" i="11" s="1"/>
  <c r="B540" i="10"/>
  <c r="D540" i="10" s="1"/>
  <c r="E539" i="9"/>
  <c r="B1683" i="10"/>
  <c r="D1683" i="10" s="1"/>
  <c r="E1682" i="9"/>
  <c r="B1157" i="10"/>
  <c r="E1156" i="9"/>
  <c r="B665" i="10"/>
  <c r="E664" i="9"/>
  <c r="D967" i="10"/>
  <c r="B967" i="11" s="1"/>
  <c r="D967" i="11" s="1"/>
  <c r="E967" i="11" s="1"/>
  <c r="D1982" i="3"/>
  <c r="D1984" i="3"/>
  <c r="D1967" i="3"/>
  <c r="E2005" i="3"/>
  <c r="C1984" i="3"/>
  <c r="B2005" i="3"/>
  <c r="D1978" i="3"/>
  <c r="A1978" i="3"/>
  <c r="E1986" i="3"/>
  <c r="C1971" i="3"/>
  <c r="C1986" i="3"/>
  <c r="C1978" i="3"/>
  <c r="B1986" i="3"/>
  <c r="C1998" i="3"/>
  <c r="B1970" i="3"/>
  <c r="C1970" i="3"/>
  <c r="D1971" i="3"/>
  <c r="A1998" i="3"/>
  <c r="D1970" i="3"/>
  <c r="D1986" i="3"/>
  <c r="E1971" i="3"/>
  <c r="B1991" i="3"/>
  <c r="C1968" i="3"/>
  <c r="C1991" i="3"/>
  <c r="E1998" i="3"/>
  <c r="B1998" i="3"/>
  <c r="A1970" i="3"/>
  <c r="C1987" i="3"/>
  <c r="C1994" i="3"/>
  <c r="B1971" i="3"/>
  <c r="E1968" i="3"/>
  <c r="B1978" i="3"/>
  <c r="B1987" i="3"/>
  <c r="D1994" i="3"/>
  <c r="D1990" i="3"/>
  <c r="E1984" i="3"/>
  <c r="C1982" i="3"/>
  <c r="E1982" i="3"/>
  <c r="B1968" i="3"/>
  <c r="B1967" i="3"/>
  <c r="A1991" i="3"/>
  <c r="A2005" i="3"/>
  <c r="E1994" i="3"/>
  <c r="B1984" i="3"/>
  <c r="D1987" i="3"/>
  <c r="E1987" i="3"/>
  <c r="B1990" i="3"/>
  <c r="B1982" i="3"/>
  <c r="A1990" i="3"/>
  <c r="A1968" i="3"/>
  <c r="D1991" i="3"/>
  <c r="C1967" i="3"/>
  <c r="C2005" i="3"/>
  <c r="A1994" i="3"/>
  <c r="A1967" i="3"/>
  <c r="C1990" i="3"/>
  <c r="B14" i="6"/>
  <c r="D1964" i="3"/>
  <c r="B1964" i="3"/>
  <c r="C1964" i="3"/>
  <c r="A1964" i="3"/>
  <c r="E1964" i="3"/>
  <c r="E973" i="10" l="1"/>
  <c r="E969" i="10"/>
  <c r="E1651" i="10"/>
  <c r="B1651" i="11"/>
  <c r="D1651" i="11" s="1"/>
  <c r="E1651" i="11" s="1"/>
  <c r="D1178" i="10"/>
  <c r="B1178" i="11" s="1"/>
  <c r="D1178" i="11" s="1"/>
  <c r="E1178" i="11" s="1"/>
  <c r="E1721" i="10"/>
  <c r="B1721" i="11"/>
  <c r="D1721" i="11" s="1"/>
  <c r="E1721" i="11" s="1"/>
  <c r="E1690" i="10"/>
  <c r="B1690" i="11"/>
  <c r="D1690" i="11" s="1"/>
  <c r="E1690" i="11" s="1"/>
  <c r="E1572" i="10"/>
  <c r="B1572" i="11"/>
  <c r="D1572" i="11" s="1"/>
  <c r="E1572" i="11" s="1"/>
  <c r="D1335" i="10"/>
  <c r="B1335" i="11" s="1"/>
  <c r="D1335" i="11" s="1"/>
  <c r="E1335" i="11" s="1"/>
  <c r="B1282" i="11"/>
  <c r="D1282" i="11" s="1"/>
  <c r="E1282" i="11" s="1"/>
  <c r="E1282" i="10"/>
  <c r="B1264" i="11"/>
  <c r="D1264" i="11" s="1"/>
  <c r="E1264" i="11" s="1"/>
  <c r="E1264" i="10"/>
  <c r="D550" i="10"/>
  <c r="B550" i="11" s="1"/>
  <c r="D550" i="11" s="1"/>
  <c r="E550" i="11" s="1"/>
  <c r="D1255" i="10"/>
  <c r="B1255" i="11" s="1"/>
  <c r="D1255" i="11" s="1"/>
  <c r="E1255" i="11" s="1"/>
  <c r="E845" i="10"/>
  <c r="D845" i="10"/>
  <c r="B845" i="11" s="1"/>
  <c r="D845" i="11" s="1"/>
  <c r="E845" i="11" s="1"/>
  <c r="B369" i="11"/>
  <c r="D369" i="11" s="1"/>
  <c r="E369" i="11" s="1"/>
  <c r="E369" i="10"/>
  <c r="B917" i="10"/>
  <c r="E916" i="9"/>
  <c r="B625" i="10"/>
  <c r="E624" i="9"/>
  <c r="B1546" i="11"/>
  <c r="D1546" i="11" s="1"/>
  <c r="E1546" i="11" s="1"/>
  <c r="E1546" i="10"/>
  <c r="D1271" i="10"/>
  <c r="B1271" i="11" s="1"/>
  <c r="D1271" i="11" s="1"/>
  <c r="E1271" i="11" s="1"/>
  <c r="B279" i="10"/>
  <c r="E279" i="9"/>
  <c r="B1299" i="10"/>
  <c r="E1298" i="9"/>
  <c r="D1336" i="10"/>
  <c r="B1336" i="11" s="1"/>
  <c r="D1336" i="11" s="1"/>
  <c r="E1336" i="11" s="1"/>
  <c r="E1673" i="10"/>
  <c r="B1673" i="11"/>
  <c r="D1673" i="11" s="1"/>
  <c r="E1673" i="11" s="1"/>
  <c r="B1642" i="11"/>
  <c r="D1642" i="11" s="1"/>
  <c r="E1642" i="11" s="1"/>
  <c r="E1642" i="10"/>
  <c r="B1476" i="10"/>
  <c r="D1476" i="10" s="1"/>
  <c r="E1475" i="9"/>
  <c r="B1726" i="10"/>
  <c r="D1726" i="10" s="1"/>
  <c r="E1725" i="9"/>
  <c r="B393" i="11"/>
  <c r="D393" i="11" s="1"/>
  <c r="E393" i="11" s="1"/>
  <c r="E393" i="10"/>
  <c r="B362" i="10"/>
  <c r="E362" i="9"/>
  <c r="B598" i="10"/>
  <c r="E597" i="9"/>
  <c r="B1685" i="10"/>
  <c r="D1685" i="10" s="1"/>
  <c r="E1684" i="9"/>
  <c r="B390" i="10"/>
  <c r="E390" i="9"/>
  <c r="B1595" i="10"/>
  <c r="D1595" i="10" s="1"/>
  <c r="E1594" i="9"/>
  <c r="B372" i="10"/>
  <c r="E372" i="9"/>
  <c r="B1561" i="10"/>
  <c r="D1561" i="10" s="1"/>
  <c r="E1560" i="9"/>
  <c r="B1691" i="10"/>
  <c r="D1691" i="10" s="1"/>
  <c r="E1690" i="9"/>
  <c r="B1506" i="10"/>
  <c r="D1506" i="10" s="1"/>
  <c r="E1505" i="9"/>
  <c r="B979" i="10"/>
  <c r="E978" i="9"/>
  <c r="B215" i="11"/>
  <c r="D215" i="11" s="1"/>
  <c r="E215" i="11" s="1"/>
  <c r="E215" i="10"/>
  <c r="B538" i="10"/>
  <c r="E537" i="9"/>
  <c r="B1893" i="10"/>
  <c r="D1893" i="10" s="1"/>
  <c r="E1892" i="9"/>
  <c r="B1866" i="10"/>
  <c r="D1866" i="10" s="1"/>
  <c r="E1865" i="9"/>
  <c r="B891" i="10"/>
  <c r="E890" i="9"/>
  <c r="E1605" i="10"/>
  <c r="B1605" i="11"/>
  <c r="D1605" i="11" s="1"/>
  <c r="E1605" i="11" s="1"/>
  <c r="B1648" i="10"/>
  <c r="D1648" i="10" s="1"/>
  <c r="E1647" i="9"/>
  <c r="B1569" i="10"/>
  <c r="D1569" i="10" s="1"/>
  <c r="E1568" i="9"/>
  <c r="B1266" i="10"/>
  <c r="D1266" i="10" s="1"/>
  <c r="E1265" i="9"/>
  <c r="B363" i="10"/>
  <c r="E363" i="9"/>
  <c r="B349" i="11"/>
  <c r="D349" i="11" s="1"/>
  <c r="E349" i="11" s="1"/>
  <c r="E349" i="10"/>
  <c r="B1532" i="10"/>
  <c r="D1532" i="10" s="1"/>
  <c r="E1531" i="9"/>
  <c r="E1607" i="10"/>
  <c r="B1607" i="11"/>
  <c r="D1607" i="11" s="1"/>
  <c r="E1607" i="11" s="1"/>
  <c r="B1509" i="10"/>
  <c r="D1509" i="10" s="1"/>
  <c r="E1508" i="9"/>
  <c r="E1871" i="10"/>
  <c r="B1871" i="11"/>
  <c r="D1871" i="11" s="1"/>
  <c r="E1871" i="11" s="1"/>
  <c r="B1392" i="10"/>
  <c r="D1392" i="10" s="1"/>
  <c r="E1391" i="9"/>
  <c r="B1377" i="10"/>
  <c r="E1376" i="9"/>
  <c r="D1213" i="10"/>
  <c r="B1213" i="11" s="1"/>
  <c r="D1213" i="11" s="1"/>
  <c r="E1213" i="11" s="1"/>
  <c r="B1705" i="10"/>
  <c r="D1705" i="10" s="1"/>
  <c r="E1704" i="9"/>
  <c r="B1314" i="10"/>
  <c r="D1314" i="10" s="1"/>
  <c r="E1313" i="9"/>
  <c r="D476" i="10"/>
  <c r="B476" i="11" s="1"/>
  <c r="D476" i="11" s="1"/>
  <c r="E476" i="11" s="1"/>
  <c r="B1697" i="10"/>
  <c r="D1697" i="10" s="1"/>
  <c r="E1696" i="9"/>
  <c r="B1300" i="10"/>
  <c r="D1300" i="10" s="1"/>
  <c r="E1299" i="9"/>
  <c r="B1406" i="10"/>
  <c r="D1406" i="10" s="1"/>
  <c r="E1405" i="9"/>
  <c r="D394" i="10"/>
  <c r="B394" i="11" s="1"/>
  <c r="D394" i="11" s="1"/>
  <c r="E394" i="11" s="1"/>
  <c r="D392" i="10"/>
  <c r="B392" i="11" s="1"/>
  <c r="D392" i="11" s="1"/>
  <c r="E392" i="11" s="1"/>
  <c r="B1545" i="10"/>
  <c r="D1545" i="10" s="1"/>
  <c r="E1544" i="9"/>
  <c r="E1626" i="9"/>
  <c r="B1627" i="10"/>
  <c r="D1627" i="10" s="1"/>
  <c r="B1515" i="10"/>
  <c r="D1515" i="10" s="1"/>
  <c r="E1514" i="9"/>
  <c r="B1622" i="10"/>
  <c r="D1622" i="10" s="1"/>
  <c r="E1621" i="9"/>
  <c r="B876" i="11"/>
  <c r="D876" i="11" s="1"/>
  <c r="E876" i="11" s="1"/>
  <c r="E876" i="10"/>
  <c r="B1575" i="10"/>
  <c r="D1575" i="10" s="1"/>
  <c r="E1574" i="9"/>
  <c r="B381" i="10"/>
  <c r="D381" i="10" s="1"/>
  <c r="E381" i="9"/>
  <c r="B1898" i="10"/>
  <c r="D1898" i="10" s="1"/>
  <c r="E1897" i="9"/>
  <c r="B348" i="10"/>
  <c r="E348" i="9"/>
  <c r="E1483" i="10"/>
  <c r="B1483" i="11"/>
  <c r="D1483" i="11" s="1"/>
  <c r="E1483" i="11" s="1"/>
  <c r="D983" i="10"/>
  <c r="B983" i="11" s="1"/>
  <c r="D983" i="11" s="1"/>
  <c r="E983" i="11" s="1"/>
  <c r="B1153" i="10"/>
  <c r="E1152" i="9"/>
  <c r="B1284" i="10"/>
  <c r="D1284" i="10" s="1"/>
  <c r="E1283" i="9"/>
  <c r="B1592" i="10"/>
  <c r="D1592" i="10" s="1"/>
  <c r="E1591" i="9"/>
  <c r="B1739" i="10"/>
  <c r="D1739" i="10" s="1"/>
  <c r="E1738" i="9"/>
  <c r="B1416" i="10"/>
  <c r="D1416" i="10" s="1"/>
  <c r="E1415" i="9"/>
  <c r="B469" i="10"/>
  <c r="E468" i="9"/>
  <c r="D358" i="10"/>
  <c r="B358" i="11" s="1"/>
  <c r="D358" i="11" s="1"/>
  <c r="E358" i="11" s="1"/>
  <c r="B1743" i="10"/>
  <c r="D1743" i="10" s="1"/>
  <c r="E1742" i="9"/>
  <c r="B915" i="10"/>
  <c r="E914" i="9"/>
  <c r="B383" i="10"/>
  <c r="E383" i="9"/>
  <c r="E1750" i="10"/>
  <c r="B1750" i="11"/>
  <c r="D1750" i="11" s="1"/>
  <c r="E1750" i="11" s="1"/>
  <c r="B1563" i="10"/>
  <c r="D1563" i="10" s="1"/>
  <c r="E1562" i="9"/>
  <c r="B599" i="10"/>
  <c r="E598" i="9"/>
  <c r="B1677" i="10"/>
  <c r="D1677" i="10" s="1"/>
  <c r="E1676" i="9"/>
  <c r="B1540" i="10"/>
  <c r="D1540" i="10" s="1"/>
  <c r="E1539" i="9"/>
  <c r="B373" i="10"/>
  <c r="E373" i="9"/>
  <c r="B455" i="10"/>
  <c r="E454" i="9"/>
  <c r="B1591" i="10"/>
  <c r="D1591" i="10" s="1"/>
  <c r="E1590" i="9"/>
  <c r="B498" i="10"/>
  <c r="D498" i="10" s="1"/>
  <c r="E497" i="9"/>
  <c r="B1260" i="10"/>
  <c r="E1259" i="9"/>
  <c r="B1733" i="10"/>
  <c r="D1733" i="10" s="1"/>
  <c r="E1732" i="9"/>
  <c r="B1492" i="10"/>
  <c r="D1492" i="10" s="1"/>
  <c r="E1491" i="9"/>
  <c r="B595" i="10"/>
  <c r="E594" i="9"/>
  <c r="B865" i="10"/>
  <c r="E864" i="9"/>
  <c r="B465" i="10"/>
  <c r="E464" i="9"/>
  <c r="B1491" i="10"/>
  <c r="D1491" i="10" s="1"/>
  <c r="E1490" i="9"/>
  <c r="B1494" i="10"/>
  <c r="D1494" i="10" s="1"/>
  <c r="E1493" i="9"/>
  <c r="B1573" i="10"/>
  <c r="D1573" i="10" s="1"/>
  <c r="E1572" i="9"/>
  <c r="B1626" i="11"/>
  <c r="D1626" i="11" s="1"/>
  <c r="E1626" i="11" s="1"/>
  <c r="E1626" i="10"/>
  <c r="E1717" i="10"/>
  <c r="B1717" i="11"/>
  <c r="D1717" i="11" s="1"/>
  <c r="E1717" i="11" s="1"/>
  <c r="B1716" i="10"/>
  <c r="D1716" i="10" s="1"/>
  <c r="E1715" i="9"/>
  <c r="B1488" i="10"/>
  <c r="D1488" i="10" s="1"/>
  <c r="E1487" i="9"/>
  <c r="B1384" i="10"/>
  <c r="D1384" i="10" s="1"/>
  <c r="E1383" i="9"/>
  <c r="B1872" i="10"/>
  <c r="D1872" i="10" s="1"/>
  <c r="E1871" i="9"/>
  <c r="B1063" i="10"/>
  <c r="E1062" i="9"/>
  <c r="B1557" i="10"/>
  <c r="D1557" i="10" s="1"/>
  <c r="E1556" i="9"/>
  <c r="B1665" i="10"/>
  <c r="E1664" i="9"/>
  <c r="B1503" i="10"/>
  <c r="D1503" i="10" s="1"/>
  <c r="E1502" i="9"/>
  <c r="B1684" i="10"/>
  <c r="D1684" i="10" s="1"/>
  <c r="E1683" i="9"/>
  <c r="B1683" i="11"/>
  <c r="D1683" i="11" s="1"/>
  <c r="E1683" i="11" s="1"/>
  <c r="E1683" i="10"/>
  <c r="E1543" i="10"/>
  <c r="B1543" i="11"/>
  <c r="D1543" i="11" s="1"/>
  <c r="E1543" i="11" s="1"/>
  <c r="E1769" i="10"/>
  <c r="B1769" i="11"/>
  <c r="D1769" i="11" s="1"/>
  <c r="E1769" i="11" s="1"/>
  <c r="B1270" i="11"/>
  <c r="D1270" i="11" s="1"/>
  <c r="E1270" i="11" s="1"/>
  <c r="E1270" i="10"/>
  <c r="E605" i="10"/>
  <c r="D605" i="10"/>
  <c r="B605" i="11" s="1"/>
  <c r="D605" i="11" s="1"/>
  <c r="E605" i="11" s="1"/>
  <c r="D1289" i="10"/>
  <c r="B1289" i="11" s="1"/>
  <c r="D1289" i="11" s="1"/>
  <c r="E1289" i="11" s="1"/>
  <c r="D477" i="10"/>
  <c r="B477" i="11" s="1"/>
  <c r="D477" i="11" s="1"/>
  <c r="E477" i="11" s="1"/>
  <c r="D939" i="10"/>
  <c r="B939" i="11" s="1"/>
  <c r="D939" i="11" s="1"/>
  <c r="E939" i="11" s="1"/>
  <c r="E951" i="10"/>
  <c r="D951" i="10"/>
  <c r="B951" i="11" s="1"/>
  <c r="D951" i="11" s="1"/>
  <c r="E951" i="11" s="1"/>
  <c r="B1636" i="11"/>
  <c r="D1636" i="11" s="1"/>
  <c r="E1636" i="11" s="1"/>
  <c r="E1636" i="10"/>
  <c r="D847" i="10"/>
  <c r="B847" i="11" s="1"/>
  <c r="D847" i="11" s="1"/>
  <c r="E847" i="11" s="1"/>
  <c r="E1568" i="10"/>
  <c r="B1568" i="11"/>
  <c r="D1568" i="11" s="1"/>
  <c r="E1568" i="11" s="1"/>
  <c r="D1313" i="10"/>
  <c r="B1313" i="11" s="1"/>
  <c r="D1313" i="11" s="1"/>
  <c r="E1313" i="11" s="1"/>
  <c r="E1603" i="10"/>
  <c r="B1603" i="11"/>
  <c r="D1603" i="11" s="1"/>
  <c r="E1603" i="11" s="1"/>
  <c r="E1778" i="10"/>
  <c r="B1778" i="11"/>
  <c r="D1778" i="11" s="1"/>
  <c r="E1778" i="11" s="1"/>
  <c r="D1137" i="10"/>
  <c r="B1137" i="11" s="1"/>
  <c r="D1137" i="11" s="1"/>
  <c r="E1137" i="11" s="1"/>
  <c r="B1330" i="11"/>
  <c r="D1330" i="11" s="1"/>
  <c r="E1330" i="11" s="1"/>
  <c r="E1330" i="10"/>
  <c r="E1559" i="10"/>
  <c r="B1559" i="11"/>
  <c r="E1785" i="10"/>
  <c r="B1785" i="11"/>
  <c r="D1785" i="11" s="1"/>
  <c r="E1785" i="11" s="1"/>
  <c r="D1295" i="10"/>
  <c r="B1295" i="11" s="1"/>
  <c r="D1295" i="11" s="1"/>
  <c r="E1295" i="11" s="1"/>
  <c r="E1877" i="10"/>
  <c r="B1877" i="11"/>
  <c r="D1877" i="11" s="1"/>
  <c r="E1877" i="11" s="1"/>
  <c r="D509" i="10"/>
  <c r="B509" i="11" s="1"/>
  <c r="D509" i="11" s="1"/>
  <c r="E509" i="11" s="1"/>
  <c r="D977" i="10"/>
  <c r="B977" i="11" s="1"/>
  <c r="D977" i="11" s="1"/>
  <c r="E977" i="11" s="1"/>
  <c r="B1320" i="11"/>
  <c r="D1320" i="11" s="1"/>
  <c r="E1320" i="11" s="1"/>
  <c r="E1320" i="10"/>
  <c r="D228" i="10"/>
  <c r="B228" i="11" s="1"/>
  <c r="D228" i="11" s="1"/>
  <c r="E228" i="11" s="1"/>
  <c r="D503" i="10"/>
  <c r="B503" i="11" s="1"/>
  <c r="D503" i="11" s="1"/>
  <c r="E503" i="11" s="1"/>
  <c r="D1065" i="10"/>
  <c r="B1065" i="11" s="1"/>
  <c r="D1065" i="11" s="1"/>
  <c r="E1065" i="11" s="1"/>
  <c r="B1692" i="11"/>
  <c r="D1692" i="11" s="1"/>
  <c r="E1692" i="11" s="1"/>
  <c r="E1692" i="10"/>
  <c r="B208" i="11"/>
  <c r="D208" i="11" s="1"/>
  <c r="E208" i="11" s="1"/>
  <c r="E208" i="10"/>
  <c r="D799" i="10"/>
  <c r="B799" i="11" s="1"/>
  <c r="D799" i="11" s="1"/>
  <c r="E799" i="11" s="1"/>
  <c r="B1288" i="11"/>
  <c r="D1288" i="11" s="1"/>
  <c r="E1288" i="11" s="1"/>
  <c r="E1288" i="10"/>
  <c r="B1522" i="11"/>
  <c r="D1522" i="11" s="1"/>
  <c r="E1522" i="11" s="1"/>
  <c r="E1522" i="10"/>
  <c r="B1516" i="11"/>
  <c r="D1516" i="11" s="1"/>
  <c r="E1516" i="11" s="1"/>
  <c r="E1516" i="10"/>
  <c r="D298" i="10"/>
  <c r="B298" i="11" s="1"/>
  <c r="D298" i="11" s="1"/>
  <c r="E298" i="11" s="1"/>
  <c r="D672" i="10"/>
  <c r="B672" i="11" s="1"/>
  <c r="D672" i="11" s="1"/>
  <c r="E672" i="11" s="1"/>
  <c r="B1302" i="11"/>
  <c r="D1302" i="11" s="1"/>
  <c r="E1302" i="11" s="1"/>
  <c r="E1302" i="10"/>
  <c r="E1549" i="10"/>
  <c r="B1549" i="11"/>
  <c r="D1549" i="11" s="1"/>
  <c r="E1549" i="11" s="1"/>
  <c r="E1663" i="10"/>
  <c r="B1663" i="11"/>
  <c r="D1663" i="11" s="1"/>
  <c r="E1663" i="11" s="1"/>
  <c r="B1748" i="11"/>
  <c r="D1748" i="11" s="1"/>
  <c r="E1748" i="11" s="1"/>
  <c r="E1748" i="10"/>
  <c r="B510" i="11"/>
  <c r="D510" i="11" s="1"/>
  <c r="E510" i="11" s="1"/>
  <c r="E510" i="10"/>
  <c r="D604" i="10"/>
  <c r="B604" i="11" s="1"/>
  <c r="D604" i="11" s="1"/>
  <c r="E604" i="11" s="1"/>
  <c r="E1513" i="10"/>
  <c r="B1513" i="11"/>
  <c r="D1513" i="11" s="1"/>
  <c r="E1513" i="11" s="1"/>
  <c r="E1928" i="10"/>
  <c r="B1928" i="11"/>
  <c r="D1660" i="10"/>
  <c r="B1660" i="11" s="1"/>
  <c r="B233" i="11"/>
  <c r="D233" i="11" s="1"/>
  <c r="E233" i="11" s="1"/>
  <c r="E233" i="10"/>
  <c r="D459" i="10"/>
  <c r="B459" i="11" s="1"/>
  <c r="D459" i="11" s="1"/>
  <c r="E459" i="11" s="1"/>
  <c r="B1538" i="11"/>
  <c r="D1538" i="11" s="1"/>
  <c r="E1538" i="11" s="1"/>
  <c r="E1538" i="10"/>
  <c r="D361" i="10"/>
  <c r="B361" i="11" s="1"/>
  <c r="D361" i="11" s="1"/>
  <c r="E361" i="11" s="1"/>
  <c r="D340" i="10"/>
  <c r="B340" i="11" s="1"/>
  <c r="D340" i="11" s="1"/>
  <c r="E340" i="11" s="1"/>
  <c r="B1539" i="10"/>
  <c r="D1539" i="10" s="1"/>
  <c r="E1538" i="9"/>
  <c r="B359" i="11"/>
  <c r="D359" i="11" s="1"/>
  <c r="E359" i="11" s="1"/>
  <c r="E359" i="10"/>
  <c r="B500" i="10"/>
  <c r="E499" i="9"/>
  <c r="B1666" i="11"/>
  <c r="D1666" i="11" s="1"/>
  <c r="E1666" i="11" s="1"/>
  <c r="E1666" i="10"/>
  <c r="D402" i="10"/>
  <c r="B402" i="11" s="1"/>
  <c r="D402" i="11" s="1"/>
  <c r="E402" i="11" s="1"/>
  <c r="B1493" i="10"/>
  <c r="D1493" i="10" s="1"/>
  <c r="E1492" i="9"/>
  <c r="B1554" i="10"/>
  <c r="D1554" i="10" s="1"/>
  <c r="E1553" i="9"/>
  <c r="E1878" i="10"/>
  <c r="B1878" i="11"/>
  <c r="D1878" i="11" s="1"/>
  <c r="E1878" i="11" s="1"/>
  <c r="B913" i="10"/>
  <c r="E912" i="9"/>
  <c r="B849" i="10"/>
  <c r="E848" i="9"/>
  <c r="B1297" i="10"/>
  <c r="E1296" i="9"/>
  <c r="B350" i="10"/>
  <c r="E350" i="9"/>
  <c r="B1640" i="10"/>
  <c r="D1640" i="10" s="1"/>
  <c r="E1639" i="9"/>
  <c r="B1631" i="10"/>
  <c r="D1631" i="10" s="1"/>
  <c r="E1630" i="9"/>
  <c r="D929" i="10"/>
  <c r="B929" i="11" s="1"/>
  <c r="D929" i="11" s="1"/>
  <c r="E929" i="11" s="1"/>
  <c r="B1702" i="10"/>
  <c r="D1702" i="10" s="1"/>
  <c r="E1701" i="9"/>
  <c r="B1621" i="10"/>
  <c r="D1621" i="10" s="1"/>
  <c r="E1620" i="9"/>
  <c r="B382" i="10"/>
  <c r="E382" i="9"/>
  <c r="B587" i="10"/>
  <c r="E586" i="9"/>
  <c r="B1261" i="10"/>
  <c r="E1260" i="9"/>
  <c r="D1329" i="10"/>
  <c r="B1329" i="11" s="1"/>
  <c r="D1329" i="11" s="1"/>
  <c r="E1329" i="11" s="1"/>
  <c r="B238" i="10"/>
  <c r="E238" i="9"/>
  <c r="E1552" i="10"/>
  <c r="B1552" i="11"/>
  <c r="D1552" i="11" s="1"/>
  <c r="E1552" i="11" s="1"/>
  <c r="B1216" i="10"/>
  <c r="D1216" i="10" s="1"/>
  <c r="E1215" i="9"/>
  <c r="E1535" i="10"/>
  <c r="B1535" i="11"/>
  <c r="D1535" i="11" s="1"/>
  <c r="E1535" i="11" s="1"/>
  <c r="B959" i="10"/>
  <c r="E958" i="9"/>
  <c r="B815" i="10"/>
  <c r="E814" i="9"/>
  <c r="B1037" i="10"/>
  <c r="E1036" i="9"/>
  <c r="D991" i="10"/>
  <c r="B991" i="11" s="1"/>
  <c r="D991" i="11" s="1"/>
  <c r="E991" i="11" s="1"/>
  <c r="B293" i="10"/>
  <c r="E293" i="9"/>
  <c r="B1780" i="10"/>
  <c r="D1780" i="10" s="1"/>
  <c r="E1779" i="9"/>
  <c r="B1562" i="10"/>
  <c r="D1562" i="10" s="1"/>
  <c r="E1561" i="9"/>
  <c r="B409" i="10"/>
  <c r="E409" i="9"/>
  <c r="B435" i="10"/>
  <c r="D435" i="10" s="1"/>
  <c r="E435" i="9"/>
  <c r="B1659" i="10"/>
  <c r="D1659" i="10" s="1"/>
  <c r="E1658" i="9"/>
  <c r="B1530" i="10"/>
  <c r="D1530" i="10" s="1"/>
  <c r="E1529" i="9"/>
  <c r="B1246" i="10"/>
  <c r="D1246" i="10" s="1"/>
  <c r="E1245" i="9"/>
  <c r="B1048" i="10"/>
  <c r="D1048" i="10" s="1"/>
  <c r="E1047" i="9"/>
  <c r="B1287" i="10"/>
  <c r="E1286" i="9"/>
  <c r="E1594" i="10"/>
  <c r="B1594" i="11"/>
  <c r="D1594" i="11" s="1"/>
  <c r="E1594" i="11" s="1"/>
  <c r="D985" i="10"/>
  <c r="B985" i="11" s="1"/>
  <c r="D985" i="11" s="1"/>
  <c r="E985" i="11" s="1"/>
  <c r="E1884" i="10"/>
  <c r="B1884" i="11"/>
  <c r="D1884" i="11" s="1"/>
  <c r="E1884" i="11" s="1"/>
  <c r="E1669" i="10"/>
  <c r="B1669" i="11"/>
  <c r="D1669" i="11" s="1"/>
  <c r="E1669" i="11" s="1"/>
  <c r="D368" i="10"/>
  <c r="B368" i="11" s="1"/>
  <c r="D368" i="11" s="1"/>
  <c r="E368" i="11" s="1"/>
  <c r="E1602" i="10"/>
  <c r="B1602" i="11"/>
  <c r="D1602" i="11" s="1"/>
  <c r="E1602" i="11" s="1"/>
  <c r="B668" i="11"/>
  <c r="D668" i="11" s="1"/>
  <c r="E668" i="11" s="1"/>
  <c r="E668" i="10"/>
  <c r="D777" i="10"/>
  <c r="B777" i="11" s="1"/>
  <c r="D777" i="11" s="1"/>
  <c r="E777" i="11" s="1"/>
  <c r="E1654" i="10"/>
  <c r="B1654" i="11"/>
  <c r="D1654" i="11" s="1"/>
  <c r="E1654" i="11" s="1"/>
  <c r="E1681" i="10"/>
  <c r="B1681" i="11"/>
  <c r="D1681" i="11" s="1"/>
  <c r="E1681" i="11" s="1"/>
  <c r="B486" i="11"/>
  <c r="D486" i="11" s="1"/>
  <c r="E486" i="11" s="1"/>
  <c r="E486" i="10"/>
  <c r="B720" i="11"/>
  <c r="D720" i="11" s="1"/>
  <c r="E720" i="11" s="1"/>
  <c r="E720" i="10"/>
  <c r="E1304" i="10"/>
  <c r="D1304" i="10"/>
  <c r="B1304" i="11" s="1"/>
  <c r="D1304" i="11" s="1"/>
  <c r="E1304" i="11" s="1"/>
  <c r="B375" i="10"/>
  <c r="E375" i="9"/>
  <c r="E1779" i="10"/>
  <c r="B1779" i="11"/>
  <c r="D1779" i="11" s="1"/>
  <c r="E1779" i="11" s="1"/>
  <c r="B1711" i="10"/>
  <c r="D1711" i="10" s="1"/>
  <c r="E1710" i="9"/>
  <c r="B1376" i="11"/>
  <c r="D1376" i="11" s="1"/>
  <c r="E1376" i="11" s="1"/>
  <c r="E1376" i="10"/>
  <c r="B1658" i="10"/>
  <c r="D1658" i="10" s="1"/>
  <c r="E1657" i="9"/>
  <c r="E1678" i="10"/>
  <c r="B1678" i="11"/>
  <c r="D1678" i="11" s="1"/>
  <c r="E1678" i="11" s="1"/>
  <c r="E1589" i="10"/>
  <c r="B1589" i="11"/>
  <c r="B1520" i="10"/>
  <c r="D1520" i="10" s="1"/>
  <c r="E1519" i="9"/>
  <c r="B1601" i="10"/>
  <c r="D1601" i="10" s="1"/>
  <c r="E1600" i="9"/>
  <c r="B1610" i="10"/>
  <c r="D1610" i="10" s="1"/>
  <c r="E1609" i="9"/>
  <c r="B403" i="11"/>
  <c r="D403" i="11" s="1"/>
  <c r="E403" i="11" s="1"/>
  <c r="E403" i="10"/>
  <c r="B1629" i="10"/>
  <c r="D1629" i="10" s="1"/>
  <c r="E1628" i="9"/>
  <c r="B487" i="10"/>
  <c r="D487" i="10" s="1"/>
  <c r="E486" i="9"/>
  <c r="B880" i="10"/>
  <c r="E879" i="9"/>
  <c r="B271" i="10"/>
  <c r="D271" i="10" s="1"/>
  <c r="E271" i="9"/>
  <c r="B1283" i="10"/>
  <c r="E1282" i="9"/>
  <c r="B1298" i="11"/>
  <c r="D1298" i="11" s="1"/>
  <c r="E1298" i="11" s="1"/>
  <c r="E1298" i="10"/>
  <c r="B961" i="10"/>
  <c r="E960" i="9"/>
  <c r="B1502" i="10"/>
  <c r="D1502" i="10" s="1"/>
  <c r="E1501" i="9"/>
  <c r="B1279" i="10"/>
  <c r="E1278" i="9"/>
  <c r="E1496" i="10"/>
  <c r="B1496" i="11"/>
  <c r="D1496" i="11" s="1"/>
  <c r="E1496" i="11" s="1"/>
  <c r="B543" i="10"/>
  <c r="E542" i="9"/>
  <c r="B456" i="10"/>
  <c r="D456" i="10" s="1"/>
  <c r="E455" i="9"/>
  <c r="B1727" i="10"/>
  <c r="D1727" i="10" s="1"/>
  <c r="E1726" i="9"/>
  <c r="D901" i="10"/>
  <c r="B901" i="11" s="1"/>
  <c r="D901" i="11" s="1"/>
  <c r="E901" i="11" s="1"/>
  <c r="D210" i="10"/>
  <c r="B210" i="11" s="1"/>
  <c r="D210" i="11" s="1"/>
  <c r="E210" i="11" s="1"/>
  <c r="E1694" i="10"/>
  <c r="B1694" i="11"/>
  <c r="D1694" i="11" s="1"/>
  <c r="E1694" i="11" s="1"/>
  <c r="E1709" i="10"/>
  <c r="B1709" i="11"/>
  <c r="D1709" i="11" s="1"/>
  <c r="E1709" i="11" s="1"/>
  <c r="E1867" i="10"/>
  <c r="B1867" i="11"/>
  <c r="D1867" i="11" s="1"/>
  <c r="E1867" i="11" s="1"/>
  <c r="B1728" i="11"/>
  <c r="D1728" i="11" s="1"/>
  <c r="E1728" i="11" s="1"/>
  <c r="E1728" i="10"/>
  <c r="B1134" i="11"/>
  <c r="D1134" i="11" s="1"/>
  <c r="E1134" i="11" s="1"/>
  <c r="E1134" i="10"/>
  <c r="E1718" i="10"/>
  <c r="B1718" i="11"/>
  <c r="D1718" i="11" s="1"/>
  <c r="E1718" i="11" s="1"/>
  <c r="B1498" i="11"/>
  <c r="E1498" i="10"/>
  <c r="B1550" i="11"/>
  <c r="D1550" i="11" s="1"/>
  <c r="E1550" i="11" s="1"/>
  <c r="E1550" i="10"/>
  <c r="D851" i="10"/>
  <c r="B851" i="11" s="1"/>
  <c r="D851" i="11" s="1"/>
  <c r="E851" i="11" s="1"/>
  <c r="D1267" i="10"/>
  <c r="B1267" i="11" s="1"/>
  <c r="D1267" i="11" s="1"/>
  <c r="E1267" i="11" s="1"/>
  <c r="D71" i="10"/>
  <c r="B71" i="11" s="1"/>
  <c r="D71" i="11" s="1"/>
  <c r="E71" i="11" s="1"/>
  <c r="E1523" i="10"/>
  <c r="B1523" i="11"/>
  <c r="D1523" i="11" s="1"/>
  <c r="E1523" i="11" s="1"/>
  <c r="E1547" i="10"/>
  <c r="B1547" i="11"/>
  <c r="D1547" i="11" s="1"/>
  <c r="E1547" i="11" s="1"/>
  <c r="E1519" i="10"/>
  <c r="B1519" i="11"/>
  <c r="D1519" i="11" s="1"/>
  <c r="E1519" i="11" s="1"/>
  <c r="B1418" i="11"/>
  <c r="D1418" i="11" s="1"/>
  <c r="E1418" i="11" s="1"/>
  <c r="E1418" i="10"/>
  <c r="B335" i="10"/>
  <c r="E335" i="9"/>
  <c r="B1076" i="10"/>
  <c r="E1075" i="9"/>
  <c r="B931" i="10"/>
  <c r="E930" i="9"/>
  <c r="D927" i="10"/>
  <c r="B927" i="11" s="1"/>
  <c r="D927" i="11" s="1"/>
  <c r="E927" i="11" s="1"/>
  <c r="B1593" i="10"/>
  <c r="D1593" i="10" s="1"/>
  <c r="E1592" i="9"/>
  <c r="B1504" i="10"/>
  <c r="D1504" i="10" s="1"/>
  <c r="E1503" i="9"/>
  <c r="B352" i="10"/>
  <c r="E352" i="9"/>
  <c r="B380" i="10"/>
  <c r="E380" i="9"/>
  <c r="B1400" i="10"/>
  <c r="D1400" i="10" s="1"/>
  <c r="E1399" i="9"/>
  <c r="B1293" i="10"/>
  <c r="E1292" i="9"/>
  <c r="B1133" i="10"/>
  <c r="E1132" i="9"/>
  <c r="B1620" i="10"/>
  <c r="D1620" i="10" s="1"/>
  <c r="E1619" i="9"/>
  <c r="B1556" i="11"/>
  <c r="D1556" i="11" s="1"/>
  <c r="E1556" i="11" s="1"/>
  <c r="E1556" i="10"/>
  <c r="E1588" i="10"/>
  <c r="B1588" i="11"/>
  <c r="D1588" i="11" s="1"/>
  <c r="E1588" i="11" s="1"/>
  <c r="D902" i="10"/>
  <c r="B902" i="11" s="1"/>
  <c r="D902" i="11" s="1"/>
  <c r="E902" i="11" s="1"/>
  <c r="B1604" i="10"/>
  <c r="D1604" i="10" s="1"/>
  <c r="E1603" i="9"/>
  <c r="B1497" i="10"/>
  <c r="D1497" i="10" s="1"/>
  <c r="E1496" i="9"/>
  <c r="B628" i="10"/>
  <c r="D628" i="10" s="1"/>
  <c r="E627" i="9"/>
  <c r="B955" i="10"/>
  <c r="E954" i="9"/>
  <c r="D122" i="10"/>
  <c r="B122" i="11" s="1"/>
  <c r="D122" i="11" s="1"/>
  <c r="E122" i="11" s="1"/>
  <c r="B1696" i="10"/>
  <c r="D1696" i="10" s="1"/>
  <c r="E1695" i="9"/>
  <c r="B1319" i="10"/>
  <c r="E1318" i="9"/>
  <c r="B1490" i="10"/>
  <c r="D1490" i="10" s="1"/>
  <c r="E1489" i="9"/>
  <c r="B1161" i="10"/>
  <c r="E1160" i="9"/>
  <c r="E1911" i="10"/>
  <c r="B1911" i="11"/>
  <c r="D408" i="10"/>
  <c r="B408" i="11" s="1"/>
  <c r="D408" i="11" s="1"/>
  <c r="E408" i="11" s="1"/>
  <c r="B296" i="10"/>
  <c r="E296" i="9"/>
  <c r="D213" i="10"/>
  <c r="B213" i="11" s="1"/>
  <c r="D213" i="11" s="1"/>
  <c r="E213" i="11" s="1"/>
  <c r="B1245" i="10"/>
  <c r="E1244" i="9"/>
  <c r="B1334" i="10"/>
  <c r="E1333" i="9"/>
  <c r="B1553" i="10"/>
  <c r="D1553" i="10" s="1"/>
  <c r="E1552" i="9"/>
  <c r="D376" i="10"/>
  <c r="B376" i="11" s="1"/>
  <c r="D376" i="11" s="1"/>
  <c r="E376" i="11" s="1"/>
  <c r="B1132" i="11"/>
  <c r="D1132" i="11" s="1"/>
  <c r="E1132" i="11" s="1"/>
  <c r="E1132" i="10"/>
  <c r="B949" i="10"/>
  <c r="E948" i="9"/>
  <c r="B812" i="10"/>
  <c r="D812" i="10" s="1"/>
  <c r="E811" i="9"/>
  <c r="B460" i="10"/>
  <c r="D460" i="10" s="1"/>
  <c r="E459" i="9"/>
  <c r="B621" i="10"/>
  <c r="E620" i="9"/>
  <c r="D1096" i="10"/>
  <c r="B1096" i="11" s="1"/>
  <c r="D1096" i="11" s="1"/>
  <c r="E1096" i="11" s="1"/>
  <c r="B1624" i="11"/>
  <c r="D1624" i="11" s="1"/>
  <c r="E1624" i="11" s="1"/>
  <c r="E1624" i="10"/>
  <c r="B1637" i="10"/>
  <c r="D1637" i="10" s="1"/>
  <c r="E1636" i="9"/>
  <c r="B1187" i="10"/>
  <c r="E1186" i="9"/>
  <c r="B1576" i="10"/>
  <c r="D1576" i="10" s="1"/>
  <c r="E1575" i="9"/>
  <c r="B1280" i="10"/>
  <c r="D1280" i="10" s="1"/>
  <c r="E1279" i="9"/>
  <c r="D957" i="10"/>
  <c r="B957" i="11" s="1"/>
  <c r="D957" i="11" s="1"/>
  <c r="E957" i="11" s="1"/>
  <c r="D596" i="10"/>
  <c r="B596" i="11" s="1"/>
  <c r="D596" i="11" s="1"/>
  <c r="E596" i="11" s="1"/>
  <c r="B629" i="10"/>
  <c r="E628" i="9"/>
  <c r="B945" i="10"/>
  <c r="E944" i="9"/>
  <c r="B343" i="10"/>
  <c r="E343" i="9"/>
  <c r="E1706" i="10"/>
  <c r="B1706" i="11"/>
  <c r="D1706" i="11" s="1"/>
  <c r="E1706" i="11" s="1"/>
  <c r="B1077" i="10"/>
  <c r="E1076" i="9"/>
  <c r="B1784" i="10"/>
  <c r="D1784" i="10" s="1"/>
  <c r="E1783" i="9"/>
  <c r="B1737" i="10"/>
  <c r="D1737" i="10" s="1"/>
  <c r="E1736" i="9"/>
  <c r="B1162" i="10"/>
  <c r="D1162" i="10" s="1"/>
  <c r="E1161" i="9"/>
  <c r="B1632" i="10"/>
  <c r="D1632" i="10" s="1"/>
  <c r="E1631" i="9"/>
  <c r="B1518" i="10"/>
  <c r="D1518" i="10" s="1"/>
  <c r="E1517" i="9"/>
  <c r="B1154" i="10"/>
  <c r="D1154" i="10" s="1"/>
  <c r="E1153" i="9"/>
  <c r="E1725" i="10"/>
  <c r="B1725" i="11"/>
  <c r="D1725" i="11" s="1"/>
  <c r="E1725" i="11" s="1"/>
  <c r="B1514" i="10"/>
  <c r="D1514" i="10" s="1"/>
  <c r="E1513" i="9"/>
  <c r="B230" i="10"/>
  <c r="E230" i="9"/>
  <c r="B1510" i="10"/>
  <c r="D1510" i="10" s="1"/>
  <c r="E1509" i="9"/>
  <c r="B1044" i="10"/>
  <c r="E1043" i="9"/>
  <c r="B602" i="11"/>
  <c r="D602" i="11" s="1"/>
  <c r="E602" i="11" s="1"/>
  <c r="E602" i="10"/>
  <c r="B1529" i="10"/>
  <c r="D1529" i="10" s="1"/>
  <c r="E1528" i="9"/>
  <c r="B947" i="10"/>
  <c r="E946" i="9"/>
  <c r="B1567" i="10"/>
  <c r="D1567" i="10" s="1"/>
  <c r="E1566" i="9"/>
  <c r="B987" i="10"/>
  <c r="E986" i="9"/>
  <c r="B1417" i="10"/>
  <c r="E1416" i="9"/>
  <c r="B1656" i="10"/>
  <c r="D1656" i="10" s="1"/>
  <c r="E1655" i="9"/>
  <c r="B1478" i="10"/>
  <c r="D1478" i="10" s="1"/>
  <c r="E1477" i="9"/>
  <c r="B1770" i="10"/>
  <c r="D1770" i="10" s="1"/>
  <c r="E1769" i="9"/>
  <c r="D1249" i="10"/>
  <c r="B1249" i="11" s="1"/>
  <c r="D1249" i="11" s="1"/>
  <c r="E1249" i="11" s="1"/>
  <c r="B1524" i="10"/>
  <c r="D1524" i="10" s="1"/>
  <c r="E1523" i="9"/>
  <c r="B1156" i="11"/>
  <c r="D1156" i="11" s="1"/>
  <c r="E1156" i="11" s="1"/>
  <c r="E1156" i="10"/>
  <c r="D1238" i="10"/>
  <c r="B1238" i="11" s="1"/>
  <c r="D1238" i="11" s="1"/>
  <c r="E1238" i="11" s="1"/>
  <c r="B395" i="11"/>
  <c r="D395" i="11" s="1"/>
  <c r="E395" i="11" s="1"/>
  <c r="E395" i="10"/>
  <c r="B1740" i="10"/>
  <c r="D1740" i="10" s="1"/>
  <c r="E1739" i="9"/>
  <c r="B1250" i="10"/>
  <c r="D1250" i="10" s="1"/>
  <c r="E1249" i="9"/>
  <c r="B353" i="10"/>
  <c r="D353" i="10" s="1"/>
  <c r="E353" i="9"/>
  <c r="B1618" i="10"/>
  <c r="D1618" i="10" s="1"/>
  <c r="E1617" i="9"/>
  <c r="B347" i="10"/>
  <c r="D347" i="10" s="1"/>
  <c r="E347" i="9"/>
  <c r="B468" i="10"/>
  <c r="E467" i="9"/>
  <c r="B1700" i="10"/>
  <c r="D1700" i="10" s="1"/>
  <c r="E1699" i="9"/>
  <c r="B1888" i="10"/>
  <c r="D1888" i="10" s="1"/>
  <c r="E1887" i="9"/>
  <c r="B396" i="10"/>
  <c r="E396" i="9"/>
  <c r="E785" i="10"/>
  <c r="D785" i="10"/>
  <c r="B785" i="11" s="1"/>
  <c r="D785" i="11" s="1"/>
  <c r="E785" i="11" s="1"/>
  <c r="D436" i="10"/>
  <c r="B436" i="11" s="1"/>
  <c r="D436" i="11" s="1"/>
  <c r="E436" i="11" s="1"/>
  <c r="D1337" i="10"/>
  <c r="B1337" i="11" s="1"/>
  <c r="D1337" i="11" s="1"/>
  <c r="E1337" i="11" s="1"/>
  <c r="E1699" i="10"/>
  <c r="B1699" i="11"/>
  <c r="D1699" i="11" s="1"/>
  <c r="E1699" i="11" s="1"/>
  <c r="E1667" i="10"/>
  <c r="B1667" i="11"/>
  <c r="D1667" i="11" s="1"/>
  <c r="E1667" i="11" s="1"/>
  <c r="D370" i="10"/>
  <c r="B370" i="11" s="1"/>
  <c r="D370" i="11" s="1"/>
  <c r="E370" i="11" s="1"/>
  <c r="B1254" i="11"/>
  <c r="D1254" i="11" s="1"/>
  <c r="E1254" i="11" s="1"/>
  <c r="E1254" i="10"/>
  <c r="E1531" i="10"/>
  <c r="B1531" i="11"/>
  <c r="B1542" i="11"/>
  <c r="D1542" i="11" s="1"/>
  <c r="E1542" i="11" s="1"/>
  <c r="E1542" i="10"/>
  <c r="E1643" i="10"/>
  <c r="B1643" i="11"/>
  <c r="D1643" i="11" s="1"/>
  <c r="E1643" i="11" s="1"/>
  <c r="E1608" i="10"/>
  <c r="B1608" i="11"/>
  <c r="D1608" i="11" s="1"/>
  <c r="E1608" i="11" s="1"/>
  <c r="B1278" i="10"/>
  <c r="E1277" i="9"/>
  <c r="E1723" i="10"/>
  <c r="B1723" i="11"/>
  <c r="D1723" i="11" s="1"/>
  <c r="E1723" i="11" s="1"/>
  <c r="B1517" i="10"/>
  <c r="D1517" i="10" s="1"/>
  <c r="E1516" i="9"/>
  <c r="B1611" i="10"/>
  <c r="D1611" i="10" s="1"/>
  <c r="E1610" i="9"/>
  <c r="D923" i="10"/>
  <c r="B923" i="11" s="1"/>
  <c r="D923" i="11" s="1"/>
  <c r="E923" i="11" s="1"/>
  <c r="B1655" i="10"/>
  <c r="D1655" i="10" s="1"/>
  <c r="E1654" i="9"/>
  <c r="E1536" i="10"/>
  <c r="B1536" i="11"/>
  <c r="D1536" i="11" s="1"/>
  <c r="E1536" i="11" s="1"/>
  <c r="E1507" i="10"/>
  <c r="B1507" i="11"/>
  <c r="D1507" i="11" s="1"/>
  <c r="E1507" i="11" s="1"/>
  <c r="E1587" i="10"/>
  <c r="B1587" i="11"/>
  <c r="D1587" i="11" s="1"/>
  <c r="E1587" i="11" s="1"/>
  <c r="B1030" i="10"/>
  <c r="D1030" i="10" s="1"/>
  <c r="E1029" i="9"/>
  <c r="B1623" i="10"/>
  <c r="D1623" i="10" s="1"/>
  <c r="E1622" i="9"/>
  <c r="B1286" i="11"/>
  <c r="D1286" i="11" s="1"/>
  <c r="E1286" i="11" s="1"/>
  <c r="E1286" i="10"/>
  <c r="D993" i="10"/>
  <c r="B993" i="11" s="1"/>
  <c r="D993" i="11" s="1"/>
  <c r="E993" i="11" s="1"/>
  <c r="B1634" i="10"/>
  <c r="D1634" i="10" s="1"/>
  <c r="E1633" i="9"/>
  <c r="B614" i="10"/>
  <c r="E613" i="9"/>
  <c r="B464" i="10"/>
  <c r="E463" i="9"/>
  <c r="B897" i="10"/>
  <c r="E896" i="9"/>
  <c r="B1707" i="10"/>
  <c r="D1707" i="10" s="1"/>
  <c r="E1706" i="9"/>
  <c r="E1609" i="10"/>
  <c r="B1609" i="11"/>
  <c r="D1609" i="11" s="1"/>
  <c r="E1609" i="11" s="1"/>
  <c r="B1312" i="10"/>
  <c r="E1311" i="9"/>
  <c r="B843" i="10"/>
  <c r="E842" i="9"/>
  <c r="B1321" i="10"/>
  <c r="E1320" i="9"/>
  <c r="E967" i="10"/>
  <c r="D1079" i="10"/>
  <c r="B1079" i="11" s="1"/>
  <c r="D1079" i="11" s="1"/>
  <c r="E1079" i="11" s="1"/>
  <c r="D374" i="10"/>
  <c r="B374" i="11" s="1"/>
  <c r="D374" i="11" s="1"/>
  <c r="E374" i="11" s="1"/>
  <c r="D360" i="10"/>
  <c r="B360" i="11" s="1"/>
  <c r="D360" i="11" s="1"/>
  <c r="E360" i="11" s="1"/>
  <c r="E1698" i="10"/>
  <c r="B1698" i="11"/>
  <c r="D1698" i="11" s="1"/>
  <c r="E1698" i="11" s="1"/>
  <c r="D289" i="10"/>
  <c r="B289" i="11" s="1"/>
  <c r="D289" i="11" s="1"/>
  <c r="E289" i="11" s="1"/>
  <c r="D589" i="10"/>
  <c r="B589" i="11" s="1"/>
  <c r="D589" i="11" s="1"/>
  <c r="E589" i="11" s="1"/>
  <c r="D935" i="10"/>
  <c r="B935" i="11" s="1"/>
  <c r="D935" i="11" s="1"/>
  <c r="E935" i="11" s="1"/>
  <c r="B622" i="11"/>
  <c r="D622" i="11" s="1"/>
  <c r="E622" i="11" s="1"/>
  <c r="E622" i="10"/>
  <c r="E1734" i="10"/>
  <c r="B1734" i="11"/>
  <c r="D1734" i="11" s="1"/>
  <c r="E1734" i="11" s="1"/>
  <c r="D925" i="10"/>
  <c r="B925" i="11" s="1"/>
  <c r="D925" i="11" s="1"/>
  <c r="E925" i="11" s="1"/>
  <c r="D225" i="10"/>
  <c r="B225" i="11" s="1"/>
  <c r="D225" i="11" s="1"/>
  <c r="E225" i="11" s="1"/>
  <c r="E1653" i="10"/>
  <c r="B1653" i="11"/>
  <c r="D1653" i="11" s="1"/>
  <c r="E1653" i="11" s="1"/>
  <c r="D895" i="10"/>
  <c r="B895" i="11" s="1"/>
  <c r="D895" i="11" s="1"/>
  <c r="E895" i="11" s="1"/>
  <c r="E1612" i="10"/>
  <c r="B1612" i="11"/>
  <c r="E1641" i="10"/>
  <c r="B1641" i="11"/>
  <c r="D1641" i="11" s="1"/>
  <c r="E1641" i="11" s="1"/>
  <c r="B1528" i="11"/>
  <c r="D1528" i="11" s="1"/>
  <c r="E1528" i="11" s="1"/>
  <c r="E1528" i="10"/>
  <c r="E1598" i="10"/>
  <c r="B1598" i="11"/>
  <c r="D1598" i="11" s="1"/>
  <c r="E1598" i="11" s="1"/>
  <c r="D1211" i="10"/>
  <c r="B1211" i="11" s="1"/>
  <c r="D1211" i="11" s="1"/>
  <c r="E1211" i="11" s="1"/>
  <c r="B1570" i="10"/>
  <c r="D1570" i="10" s="1"/>
  <c r="E1569" i="9"/>
  <c r="B1327" i="10"/>
  <c r="E1326" i="9"/>
  <c r="B611" i="10"/>
  <c r="E610" i="9"/>
  <c r="B1381" i="10"/>
  <c r="E1380" i="9"/>
  <c r="E1248" i="10"/>
  <c r="D1248" i="10"/>
  <c r="B1248" i="11" s="1"/>
  <c r="D1248" i="11" s="1"/>
  <c r="E1248" i="11" s="1"/>
  <c r="B1670" i="10"/>
  <c r="D1670" i="10" s="1"/>
  <c r="E1669" i="9"/>
  <c r="B401" i="10"/>
  <c r="E401" i="9"/>
  <c r="B921" i="10"/>
  <c r="E920" i="9"/>
  <c r="B1668" i="10"/>
  <c r="D1668" i="10" s="1"/>
  <c r="E1667" i="9"/>
  <c r="B379" i="10"/>
  <c r="D379" i="10" s="1"/>
  <c r="E379" i="9"/>
  <c r="E1722" i="10"/>
  <c r="B1722" i="11"/>
  <c r="D1722" i="11" s="1"/>
  <c r="E1722" i="11" s="1"/>
  <c r="B337" i="10"/>
  <c r="D337" i="10" s="1"/>
  <c r="E337" i="9"/>
  <c r="B1771" i="10"/>
  <c r="D1771" i="10" s="1"/>
  <c r="E1770" i="9"/>
  <c r="B1294" i="11"/>
  <c r="D1294" i="11" s="1"/>
  <c r="E1294" i="11" s="1"/>
  <c r="E1294" i="10"/>
  <c r="B1244" i="11"/>
  <c r="D1244" i="11" s="1"/>
  <c r="E1244" i="11" s="1"/>
  <c r="E1244" i="10"/>
  <c r="E1745" i="10"/>
  <c r="B1745" i="11"/>
  <c r="D1745" i="11" s="1"/>
  <c r="E1745" i="11" s="1"/>
  <c r="B1560" i="11"/>
  <c r="D1560" i="11" s="1"/>
  <c r="E1560" i="11" s="1"/>
  <c r="E1560" i="10"/>
  <c r="E995" i="10"/>
  <c r="D995" i="10"/>
  <c r="B995" i="11" s="1"/>
  <c r="D995" i="11" s="1"/>
  <c r="E995" i="11" s="1"/>
  <c r="E1897" i="10"/>
  <c r="B1897" i="11"/>
  <c r="D1897" i="11" s="1"/>
  <c r="E1897" i="11" s="1"/>
  <c r="D1089" i="10"/>
  <c r="B1089" i="11" s="1"/>
  <c r="D1089" i="11" s="1"/>
  <c r="E1089" i="11" s="1"/>
  <c r="D1301" i="10"/>
  <c r="B1301" i="11" s="1"/>
  <c r="D1301" i="11" s="1"/>
  <c r="E1301" i="11" s="1"/>
  <c r="E1630" i="10"/>
  <c r="B1630" i="11"/>
  <c r="D1630" i="11" s="1"/>
  <c r="E1630" i="11" s="1"/>
  <c r="D933" i="10"/>
  <c r="B933" i="11" s="1"/>
  <c r="D933" i="11" s="1"/>
  <c r="E933" i="11" s="1"/>
  <c r="E1749" i="10"/>
  <c r="B1749" i="11"/>
  <c r="D1749" i="11" s="1"/>
  <c r="E1749" i="11" s="1"/>
  <c r="E1370" i="10"/>
  <c r="D1370" i="10"/>
  <c r="B1370" i="11" s="1"/>
  <c r="D1370" i="11" s="1"/>
  <c r="E1370" i="11" s="1"/>
  <c r="B1482" i="11"/>
  <c r="D1482" i="11" s="1"/>
  <c r="E1482" i="11" s="1"/>
  <c r="E1482" i="10"/>
  <c r="E1746" i="10"/>
  <c r="B1746" i="11"/>
  <c r="D1746" i="11" s="1"/>
  <c r="E1746" i="11" s="1"/>
  <c r="D461" i="10"/>
  <c r="B461" i="11" s="1"/>
  <c r="D461" i="11" s="1"/>
  <c r="E461" i="11" s="1"/>
  <c r="B1534" i="11"/>
  <c r="E1534" i="10"/>
  <c r="D909" i="10"/>
  <c r="B909" i="11" s="1"/>
  <c r="D909" i="11" s="1"/>
  <c r="E909" i="11" s="1"/>
  <c r="D601" i="10"/>
  <c r="B601" i="11" s="1"/>
  <c r="D601" i="11" s="1"/>
  <c r="E601" i="11" s="1"/>
  <c r="B1544" i="11"/>
  <c r="D1544" i="11" s="1"/>
  <c r="E1544" i="11" s="1"/>
  <c r="E1544" i="10"/>
  <c r="E1600" i="10"/>
  <c r="B1600" i="11"/>
  <c r="D1600" i="11" s="1"/>
  <c r="E1600" i="11" s="1"/>
  <c r="D288" i="10"/>
  <c r="B288" i="11" s="1"/>
  <c r="D288" i="11" s="1"/>
  <c r="E288" i="11" s="1"/>
  <c r="D586" i="10"/>
  <c r="B586" i="11" s="1"/>
  <c r="D586" i="11" s="1"/>
  <c r="E586" i="11" s="1"/>
  <c r="E1489" i="10"/>
  <c r="B1489" i="11"/>
  <c r="D1489" i="11" s="1"/>
  <c r="E1489" i="11" s="1"/>
  <c r="D1269" i="10"/>
  <c r="B1269" i="11" s="1"/>
  <c r="D1269" i="11" s="1"/>
  <c r="E1269" i="11" s="1"/>
  <c r="E1525" i="10"/>
  <c r="B1525" i="11"/>
  <c r="D1525" i="11" s="1"/>
  <c r="E1525" i="11" s="1"/>
  <c r="E1671" i="10"/>
  <c r="B1671" i="11"/>
  <c r="D1671" i="11" s="1"/>
  <c r="E1671" i="11" s="1"/>
  <c r="D240" i="10"/>
  <c r="B240" i="11" s="1"/>
  <c r="D240" i="11" s="1"/>
  <c r="E240" i="11" s="1"/>
  <c r="E342" i="10"/>
  <c r="D342" i="10"/>
  <c r="B342" i="11" s="1"/>
  <c r="D342" i="11" s="1"/>
  <c r="E342" i="11" s="1"/>
  <c r="D721" i="10"/>
  <c r="B721" i="11" s="1"/>
  <c r="D721" i="11" s="1"/>
  <c r="E721" i="11" s="1"/>
  <c r="E1521" i="10"/>
  <c r="B1521" i="11"/>
  <c r="D1521" i="11" s="1"/>
  <c r="E1521" i="11" s="1"/>
  <c r="B1682" i="11"/>
  <c r="D1682" i="11" s="1"/>
  <c r="E1682" i="11" s="1"/>
  <c r="E1682" i="10"/>
  <c r="D338" i="10"/>
  <c r="B338" i="11" s="1"/>
  <c r="D338" i="11" s="1"/>
  <c r="E338" i="11" s="1"/>
  <c r="D769" i="10"/>
  <c r="B769" i="11" s="1"/>
  <c r="D769" i="11" s="1"/>
  <c r="E769" i="11" s="1"/>
  <c r="D1215" i="10"/>
  <c r="B1215" i="11" s="1"/>
  <c r="D1215" i="11" s="1"/>
  <c r="E1215" i="11" s="1"/>
  <c r="E1889" i="10"/>
  <c r="B1889" i="11"/>
  <c r="D1889" i="11" s="1"/>
  <c r="E1889" i="11" s="1"/>
  <c r="B1508" i="11"/>
  <c r="D1508" i="11" s="1"/>
  <c r="E1508" i="11" s="1"/>
  <c r="E1508" i="10"/>
  <c r="D218" i="10"/>
  <c r="B218" i="11" s="1"/>
  <c r="D218" i="11" s="1"/>
  <c r="E218" i="11" s="1"/>
  <c r="E1885" i="10"/>
  <c r="B1885" i="11"/>
  <c r="D1885" i="11" s="1"/>
  <c r="E1885" i="11" s="1"/>
  <c r="D1303" i="10"/>
  <c r="B1303" i="11" s="1"/>
  <c r="D1303" i="11" s="1"/>
  <c r="E1303" i="11" s="1"/>
  <c r="D1285" i="10"/>
  <c r="B1285" i="11" s="1"/>
  <c r="D1285" i="11" s="1"/>
  <c r="E1285" i="11" s="1"/>
  <c r="B772" i="11"/>
  <c r="D772" i="11" s="1"/>
  <c r="E772" i="11" s="1"/>
  <c r="E772" i="10"/>
  <c r="E1689" i="10"/>
  <c r="B1689" i="11"/>
  <c r="D1689" i="11" s="1"/>
  <c r="E1689" i="11" s="1"/>
  <c r="D588" i="10"/>
  <c r="B588" i="11" s="1"/>
  <c r="D588" i="11" s="1"/>
  <c r="E588" i="11" s="1"/>
  <c r="E1511" i="10"/>
  <c r="B1511" i="11"/>
  <c r="B511" i="10"/>
  <c r="E510" i="9"/>
  <c r="B548" i="11"/>
  <c r="D548" i="11" s="1"/>
  <c r="E548" i="11" s="1"/>
  <c r="E548" i="10"/>
  <c r="B1251" i="10"/>
  <c r="E1250" i="9"/>
  <c r="E1263" i="10"/>
  <c r="D1263" i="10"/>
  <c r="B1263" i="11" s="1"/>
  <c r="D1263" i="11" s="1"/>
  <c r="E1263" i="11" s="1"/>
  <c r="B1599" i="10"/>
  <c r="D1599" i="10" s="1"/>
  <c r="E1598" i="9"/>
  <c r="B1724" i="10"/>
  <c r="D1724" i="10" s="1"/>
  <c r="E1723" i="9"/>
  <c r="D1083" i="10"/>
  <c r="B1083" i="11" s="1"/>
  <c r="D1083" i="11" s="1"/>
  <c r="E1083" i="11" s="1"/>
  <c r="B1619" i="10"/>
  <c r="D1619" i="10" s="1"/>
  <c r="E1618" i="9"/>
  <c r="B1715" i="10"/>
  <c r="D1715" i="10" s="1"/>
  <c r="E1714" i="9"/>
  <c r="B1712" i="10"/>
  <c r="D1712" i="10" s="1"/>
  <c r="E1711" i="9"/>
  <c r="B780" i="11"/>
  <c r="D780" i="11" s="1"/>
  <c r="E780" i="11" s="1"/>
  <c r="E780" i="10"/>
  <c r="B405" i="11"/>
  <c r="D405" i="11" s="1"/>
  <c r="E405" i="11" s="1"/>
  <c r="E405" i="10"/>
  <c r="E971" i="10"/>
  <c r="B1713" i="10"/>
  <c r="D1713" i="10" s="1"/>
  <c r="E1712" i="9"/>
  <c r="B545" i="10"/>
  <c r="E544" i="9"/>
  <c r="B872" i="11"/>
  <c r="D872" i="11" s="1"/>
  <c r="E872" i="11" s="1"/>
  <c r="E872" i="10"/>
  <c r="B582" i="11"/>
  <c r="D582" i="11" s="1"/>
  <c r="E582" i="11" s="1"/>
  <c r="E582" i="10"/>
  <c r="B404" i="10"/>
  <c r="E404" i="9"/>
  <c r="B1036" i="10"/>
  <c r="D1036" i="10" s="1"/>
  <c r="E1035" i="9"/>
  <c r="B1646" i="10"/>
  <c r="D1646" i="10" s="1"/>
  <c r="E1645" i="9"/>
  <c r="E1768" i="10"/>
  <c r="B1768" i="11"/>
  <c r="D1768" i="11" s="1"/>
  <c r="E1768" i="11" s="1"/>
  <c r="B1701" i="10"/>
  <c r="D1701" i="10" s="1"/>
  <c r="E1700" i="9"/>
  <c r="B1382" i="10"/>
  <c r="D1382" i="10" s="1"/>
  <c r="E1381" i="9"/>
  <c r="B757" i="10"/>
  <c r="E756" i="9"/>
  <c r="B1296" i="11"/>
  <c r="D1296" i="11" s="1"/>
  <c r="E1296" i="11" s="1"/>
  <c r="E1296" i="10"/>
  <c r="B781" i="10"/>
  <c r="E780" i="9"/>
  <c r="B1732" i="10"/>
  <c r="D1732" i="10" s="1"/>
  <c r="E1731" i="9"/>
  <c r="B1892" i="10"/>
  <c r="D1892" i="10" s="1"/>
  <c r="E1891" i="9"/>
  <c r="B1577" i="10"/>
  <c r="D1577" i="10" s="1"/>
  <c r="E1576" i="9"/>
  <c r="B797" i="10"/>
  <c r="E796" i="9"/>
  <c r="B1926" i="10"/>
  <c r="D1926" i="10" s="1"/>
  <c r="E1925" i="9"/>
  <c r="B1714" i="10"/>
  <c r="D1714" i="10" s="1"/>
  <c r="E1713" i="9"/>
  <c r="B508" i="10"/>
  <c r="D508" i="10" s="1"/>
  <c r="E507" i="9"/>
  <c r="B1679" i="10"/>
  <c r="D1679" i="10" s="1"/>
  <c r="E1678" i="9"/>
  <c r="B505" i="10"/>
  <c r="E504" i="9"/>
  <c r="B357" i="10"/>
  <c r="D357" i="10" s="1"/>
  <c r="E357" i="9"/>
  <c r="B905" i="10"/>
  <c r="E904" i="9"/>
  <c r="B776" i="10"/>
  <c r="E775" i="9"/>
  <c r="B1625" i="10"/>
  <c r="D1625" i="10" s="1"/>
  <c r="E1624" i="9"/>
  <c r="D1157" i="10"/>
  <c r="B1157" i="11" s="1"/>
  <c r="D1157" i="11" s="1"/>
  <c r="E1157" i="11" s="1"/>
  <c r="E1639" i="10"/>
  <c r="B1639" i="11"/>
  <c r="D1639" i="11" s="1"/>
  <c r="E1639" i="11" s="1"/>
  <c r="E1674" i="10"/>
  <c r="B1674" i="11"/>
  <c r="D1674" i="11" s="1"/>
  <c r="E1674" i="11" s="1"/>
  <c r="E1613" i="10"/>
  <c r="B1613" i="11"/>
  <c r="D351" i="10"/>
  <c r="B351" i="11" s="1"/>
  <c r="D351" i="11" s="1"/>
  <c r="E351" i="11" s="1"/>
  <c r="B1362" i="11"/>
  <c r="D1362" i="11" s="1"/>
  <c r="E1362" i="11" s="1"/>
  <c r="E1362" i="10"/>
  <c r="B1590" i="11"/>
  <c r="E1590" i="10"/>
  <c r="E770" i="10"/>
  <c r="D770" i="10"/>
  <c r="B770" i="11" s="1"/>
  <c r="D770" i="11" s="1"/>
  <c r="E770" i="11" s="1"/>
  <c r="E1680" i="10"/>
  <c r="B1680" i="11"/>
  <c r="D1680" i="11" s="1"/>
  <c r="E1680" i="11" s="1"/>
  <c r="E124" i="10"/>
  <c r="D124" i="10"/>
  <c r="B124" i="11" s="1"/>
  <c r="D124" i="11" s="1"/>
  <c r="E124" i="11" s="1"/>
  <c r="D126" i="10"/>
  <c r="B126" i="11" s="1"/>
  <c r="D126" i="11" s="1"/>
  <c r="E126" i="11" s="1"/>
  <c r="D1081" i="10"/>
  <c r="B1081" i="11" s="1"/>
  <c r="D1081" i="11" s="1"/>
  <c r="E1081" i="11" s="1"/>
  <c r="B339" i="11"/>
  <c r="D339" i="11" s="1"/>
  <c r="E339" i="11" s="1"/>
  <c r="E339" i="10"/>
  <c r="E1571" i="10"/>
  <c r="B1571" i="11"/>
  <c r="D1571" i="11" s="1"/>
  <c r="E1571" i="11" s="1"/>
  <c r="D893" i="10"/>
  <c r="B893" i="11" s="1"/>
  <c r="D893" i="11" s="1"/>
  <c r="E893" i="11" s="1"/>
  <c r="B1311" i="10"/>
  <c r="E1310" i="9"/>
  <c r="B1616" i="11"/>
  <c r="D1616" i="11" s="1"/>
  <c r="E1616" i="11" s="1"/>
  <c r="E1616" i="10"/>
  <c r="B1662" i="10"/>
  <c r="D1662" i="10" s="1"/>
  <c r="E1661" i="9"/>
  <c r="B1720" i="11"/>
  <c r="D1720" i="11" s="1"/>
  <c r="E1720" i="11" s="1"/>
  <c r="E1720" i="10"/>
  <c r="B1649" i="10"/>
  <c r="D1649" i="10" s="1"/>
  <c r="E1648" i="9"/>
  <c r="B1135" i="10"/>
  <c r="E1134" i="9"/>
  <c r="B820" i="10"/>
  <c r="D820" i="10" s="1"/>
  <c r="E819" i="9"/>
  <c r="B553" i="10"/>
  <c r="E552" i="9"/>
  <c r="B1564" i="11"/>
  <c r="D1564" i="11" s="1"/>
  <c r="E1564" i="11" s="1"/>
  <c r="E1564" i="10"/>
  <c r="B1281" i="10"/>
  <c r="E1280" i="9"/>
  <c r="B1017" i="10"/>
  <c r="E1016" i="9"/>
  <c r="B336" i="10"/>
  <c r="E336" i="9"/>
  <c r="B1633" i="10"/>
  <c r="D1633" i="10" s="1"/>
  <c r="E1632" i="9"/>
  <c r="B1499" i="10"/>
  <c r="D1499" i="10" s="1"/>
  <c r="E1498" i="9"/>
  <c r="B220" i="10"/>
  <c r="E220" i="9"/>
  <c r="B398" i="10"/>
  <c r="E398" i="9"/>
  <c r="D1399" i="10"/>
  <c r="B1399" i="11" s="1"/>
  <c r="D1399" i="11" s="1"/>
  <c r="E1399" i="11" s="1"/>
  <c r="D989" i="10"/>
  <c r="B989" i="11" s="1"/>
  <c r="D989" i="11" s="1"/>
  <c r="E989" i="11" s="1"/>
  <c r="B911" i="10"/>
  <c r="E910" i="9"/>
  <c r="D963" i="10"/>
  <c r="B963" i="11" s="1"/>
  <c r="D963" i="11" s="1"/>
  <c r="E963" i="11" s="1"/>
  <c r="B904" i="10"/>
  <c r="D904" i="10" s="1"/>
  <c r="E903" i="9"/>
  <c r="D471" i="10"/>
  <c r="B471" i="11" s="1"/>
  <c r="D471" i="11" s="1"/>
  <c r="E471" i="11" s="1"/>
  <c r="B1537" i="10"/>
  <c r="D1537" i="10" s="1"/>
  <c r="E1536" i="9"/>
  <c r="B1136" i="10"/>
  <c r="D1136" i="10" s="1"/>
  <c r="E1135" i="9"/>
  <c r="B1495" i="10"/>
  <c r="D1495" i="10" s="1"/>
  <c r="E1494" i="9"/>
  <c r="E1756" i="10"/>
  <c r="B1756" i="11"/>
  <c r="D1756" i="11" s="1"/>
  <c r="E1756" i="11" s="1"/>
  <c r="B868" i="10"/>
  <c r="E867" i="9"/>
  <c r="B1138" i="10"/>
  <c r="D1138" i="10" s="1"/>
  <c r="E1137" i="9"/>
  <c r="B1617" i="10"/>
  <c r="D1617" i="10" s="1"/>
  <c r="E1616" i="9"/>
  <c r="B540" i="11"/>
  <c r="D540" i="11" s="1"/>
  <c r="E540" i="11" s="1"/>
  <c r="E540" i="10"/>
  <c r="E1477" i="10"/>
  <c r="B1477" i="11"/>
  <c r="D1477" i="11" s="1"/>
  <c r="E1477" i="11" s="1"/>
  <c r="E1541" i="10"/>
  <c r="B1541" i="11"/>
  <c r="D1541" i="11" s="1"/>
  <c r="E1541" i="11" s="1"/>
  <c r="D407" i="10"/>
  <c r="B407" i="11" s="1"/>
  <c r="D407" i="11" s="1"/>
  <c r="E407" i="11" s="1"/>
  <c r="D354" i="10"/>
  <c r="B354" i="11" s="1"/>
  <c r="D354" i="11" s="1"/>
  <c r="E354" i="11" s="1"/>
  <c r="B291" i="11"/>
  <c r="D291" i="11" s="1"/>
  <c r="E291" i="11" s="1"/>
  <c r="E291" i="10"/>
  <c r="D1247" i="10"/>
  <c r="B1247" i="11" s="1"/>
  <c r="D1247" i="11" s="1"/>
  <c r="E1247" i="11" s="1"/>
  <c r="E1533" i="10"/>
  <c r="B1533" i="11"/>
  <c r="E1657" i="10"/>
  <c r="B1657" i="11"/>
  <c r="D1657" i="11" s="1"/>
  <c r="E1657" i="11" s="1"/>
  <c r="D1265" i="10"/>
  <c r="B1265" i="11" s="1"/>
  <c r="D1265" i="11" s="1"/>
  <c r="E1265" i="11" s="1"/>
  <c r="B1268" i="11"/>
  <c r="D1268" i="11" s="1"/>
  <c r="E1268" i="11" s="1"/>
  <c r="E1268" i="10"/>
  <c r="B1638" i="11"/>
  <c r="D1638" i="11" s="1"/>
  <c r="E1638" i="11" s="1"/>
  <c r="E1638" i="10"/>
  <c r="E1675" i="10"/>
  <c r="B1675" i="11"/>
  <c r="D1675" i="11" s="1"/>
  <c r="E1675" i="11" s="1"/>
  <c r="B1408" i="11"/>
  <c r="D1408" i="11" s="1"/>
  <c r="E1408" i="11" s="1"/>
  <c r="E1408" i="10"/>
  <c r="B719" i="10"/>
  <c r="E718" i="9"/>
  <c r="B882" i="11"/>
  <c r="D882" i="11" s="1"/>
  <c r="E882" i="11" s="1"/>
  <c r="E882" i="10"/>
  <c r="B1672" i="10"/>
  <c r="D1672" i="10" s="1"/>
  <c r="E1671" i="9"/>
  <c r="B1262" i="10"/>
  <c r="E1261" i="9"/>
  <c r="B1661" i="10"/>
  <c r="D1661" i="10" s="1"/>
  <c r="E1660" i="9"/>
  <c r="B1558" i="10"/>
  <c r="D1558" i="10" s="1"/>
  <c r="E1557" i="9"/>
  <c r="B1686" i="10"/>
  <c r="D1686" i="10" s="1"/>
  <c r="E1685" i="9"/>
  <c r="B580" i="10"/>
  <c r="E579" i="9"/>
  <c r="B1729" i="10"/>
  <c r="D1729" i="10" s="1"/>
  <c r="E1728" i="9"/>
  <c r="E1635" i="10"/>
  <c r="B1635" i="11"/>
  <c r="D1635" i="11" s="1"/>
  <c r="E1635" i="11" s="1"/>
  <c r="B1155" i="10"/>
  <c r="E1154" i="9"/>
  <c r="B1527" i="10"/>
  <c r="D1527" i="10" s="1"/>
  <c r="E1526" i="9"/>
  <c r="D665" i="10"/>
  <c r="B665" i="11" s="1"/>
  <c r="D665" i="11" s="1"/>
  <c r="E665" i="11" s="1"/>
  <c r="E1736" i="10"/>
  <c r="B1736" i="11"/>
  <c r="D1736" i="11" s="1"/>
  <c r="E1736" i="11" s="1"/>
  <c r="D406" i="10"/>
  <c r="B406" i="11" s="1"/>
  <c r="D406" i="11" s="1"/>
  <c r="E406" i="11" s="1"/>
  <c r="B1738" i="11"/>
  <c r="D1738" i="11" s="1"/>
  <c r="E1738" i="11" s="1"/>
  <c r="E1738" i="10"/>
  <c r="E1551" i="10"/>
  <c r="B1551" i="11"/>
  <c r="D1551" i="11" s="1"/>
  <c r="E1551" i="11" s="1"/>
  <c r="D391" i="10"/>
  <c r="B391" i="11" s="1"/>
  <c r="D391" i="11" s="1"/>
  <c r="E391" i="11" s="1"/>
  <c r="B1783" i="10"/>
  <c r="D1783" i="10" s="1"/>
  <c r="E1782" i="9"/>
  <c r="B1233" i="10"/>
  <c r="E1232" i="9"/>
  <c r="B1735" i="10"/>
  <c r="D1735" i="10" s="1"/>
  <c r="E1734" i="9"/>
  <c r="B1664" i="10"/>
  <c r="D1664" i="10" s="1"/>
  <c r="E1663" i="9"/>
  <c r="D801" i="10"/>
  <c r="B801" i="11" s="1"/>
  <c r="D801" i="11" s="1"/>
  <c r="E801" i="11" s="1"/>
  <c r="B943" i="10"/>
  <c r="E942" i="9"/>
  <c r="B555" i="10"/>
  <c r="E554" i="9"/>
  <c r="B499" i="10"/>
  <c r="E498" i="9"/>
  <c r="B341" i="10"/>
  <c r="E341" i="9"/>
  <c r="B535" i="10"/>
  <c r="E534" i="9"/>
  <c r="B1606" i="10"/>
  <c r="D1606" i="10" s="1"/>
  <c r="E1605" i="9"/>
  <c r="B953" i="10"/>
  <c r="E952" i="9"/>
  <c r="B857" i="10"/>
  <c r="E856" i="9"/>
  <c r="E1614" i="10"/>
  <c r="B1614" i="11"/>
  <c r="D1614" i="11" s="1"/>
  <c r="E1614" i="11" s="1"/>
  <c r="B1318" i="10"/>
  <c r="D1318" i="10" s="1"/>
  <c r="E1317" i="9"/>
  <c r="B282" i="10"/>
  <c r="E282" i="9"/>
  <c r="B965" i="10"/>
  <c r="D965" i="10" s="1"/>
  <c r="E964" i="9"/>
  <c r="E1596" i="10"/>
  <c r="B1596" i="11"/>
  <c r="D1596" i="11" s="1"/>
  <c r="E1596" i="11" s="1"/>
  <c r="B1237" i="10"/>
  <c r="E1236" i="9"/>
  <c r="B1378" i="10"/>
  <c r="D1378" i="10" s="1"/>
  <c r="E1377" i="9"/>
  <c r="B235" i="10"/>
  <c r="D235" i="10" s="1"/>
  <c r="E235" i="9"/>
  <c r="E1628" i="10"/>
  <c r="B1628" i="11"/>
  <c r="D1628" i="11" s="1"/>
  <c r="E1628" i="11" s="1"/>
  <c r="B1205" i="10"/>
  <c r="E1204" i="9"/>
  <c r="B1375" i="10"/>
  <c r="E1374" i="9"/>
  <c r="B346" i="10"/>
  <c r="E346" i="9"/>
  <c r="E1615" i="10"/>
  <c r="B1615" i="11"/>
  <c r="D1615" i="11" s="1"/>
  <c r="E1615" i="11" s="1"/>
  <c r="E1574" i="10"/>
  <c r="B1574" i="11"/>
  <c r="B1401" i="10"/>
  <c r="D1401" i="10" s="1"/>
  <c r="E1400" i="9"/>
  <c r="B1512" i="10"/>
  <c r="D1512" i="10" s="1"/>
  <c r="E1511" i="9"/>
  <c r="D1067" i="10"/>
  <c r="B1067" i="11" s="1"/>
  <c r="D1067" i="11" s="1"/>
  <c r="E1067" i="11" s="1"/>
  <c r="B1650" i="10"/>
  <c r="D1650" i="10" s="1"/>
  <c r="E1649" i="9"/>
  <c r="B1407" i="10"/>
  <c r="E1406" i="9"/>
  <c r="B1652" i="10"/>
  <c r="D1652" i="10" s="1"/>
  <c r="E1651" i="9"/>
  <c r="B941" i="10"/>
  <c r="E940" i="9"/>
  <c r="B1744" i="10"/>
  <c r="D1744" i="10" s="1"/>
  <c r="E1743" i="9"/>
  <c r="B397" i="10"/>
  <c r="E397" i="9"/>
  <c r="E1475" i="10"/>
  <c r="B1475" i="11"/>
  <c r="D1475" i="11" s="1"/>
  <c r="E1475" i="11" s="1"/>
  <c r="B1328" i="10"/>
  <c r="D1328" i="10" s="1"/>
  <c r="E1327" i="9"/>
  <c r="B1196" i="10"/>
  <c r="D1196" i="10" s="1"/>
  <c r="E1195" i="9"/>
  <c r="B1212" i="10"/>
  <c r="E1211" i="9"/>
  <c r="B1719" i="10"/>
  <c r="D1719" i="10" s="1"/>
  <c r="E1718" i="9"/>
  <c r="B975" i="10"/>
  <c r="E974" i="9"/>
  <c r="B371" i="10"/>
  <c r="D371" i="10" s="1"/>
  <c r="E371" i="9"/>
  <c r="E1751" i="10"/>
  <c r="B1751" i="11"/>
  <c r="D1751" i="11" s="1"/>
  <c r="E1751" i="11" s="1"/>
  <c r="D1383" i="10"/>
  <c r="B1383" i="11" s="1"/>
  <c r="D1383" i="11" s="1"/>
  <c r="E1383" i="11" s="1"/>
  <c r="B223" i="10"/>
  <c r="D223" i="10" s="1"/>
  <c r="E223" i="9"/>
  <c r="B1526" i="10"/>
  <c r="D1526" i="10" s="1"/>
  <c r="E1525" i="9"/>
  <c r="B1647" i="10"/>
  <c r="D1647" i="10" s="1"/>
  <c r="E1646" i="9"/>
  <c r="D1389" i="10"/>
  <c r="B1389" i="11" s="1"/>
  <c r="D1389" i="11" s="1"/>
  <c r="E1389" i="11" s="1"/>
  <c r="B1676" i="10"/>
  <c r="D1676" i="10" s="1"/>
  <c r="E1675" i="9"/>
  <c r="B533" i="10"/>
  <c r="E532" i="9"/>
  <c r="B1080" i="10"/>
  <c r="E1079" i="9"/>
  <c r="B1232" i="10"/>
  <c r="D1232" i="10" s="1"/>
  <c r="E1231" i="9"/>
  <c r="E817" i="10"/>
  <c r="D817" i="10"/>
  <c r="B817" i="11" s="1"/>
  <c r="D817" i="11" s="1"/>
  <c r="E817" i="11" s="1"/>
  <c r="D581" i="10"/>
  <c r="B581" i="11" s="1"/>
  <c r="D581" i="11" s="1"/>
  <c r="E581" i="11" s="1"/>
  <c r="B1500" i="10"/>
  <c r="D1500" i="10" s="1"/>
  <c r="E1499" i="9"/>
  <c r="B892" i="10"/>
  <c r="D892" i="10" s="1"/>
  <c r="E891" i="9"/>
  <c r="B1597" i="10"/>
  <c r="D1597" i="10" s="1"/>
  <c r="E1596" i="9"/>
  <c r="B1253" i="10"/>
  <c r="E1252" i="9"/>
  <c r="B1214" i="10"/>
  <c r="E1213" i="9"/>
  <c r="B504" i="10"/>
  <c r="E503" i="9"/>
  <c r="B579" i="10"/>
  <c r="E578" i="9"/>
  <c r="B1555" i="10"/>
  <c r="D1555" i="10" s="1"/>
  <c r="E1554" i="9"/>
  <c r="B1252" i="11"/>
  <c r="D1252" i="11" s="1"/>
  <c r="E1252" i="11" s="1"/>
  <c r="E1252" i="10"/>
  <c r="B1501" i="10"/>
  <c r="D1501" i="10" s="1"/>
  <c r="E1500" i="9"/>
  <c r="E1864" i="8"/>
  <c r="D14" i="6"/>
  <c r="E14" i="6" s="1"/>
  <c r="E1265" i="10" l="1"/>
  <c r="E1269" i="10"/>
  <c r="E360" i="10"/>
  <c r="E1249" i="10"/>
  <c r="E596" i="10"/>
  <c r="E1267" i="10"/>
  <c r="E368" i="10"/>
  <c r="E604" i="10"/>
  <c r="E983" i="10"/>
  <c r="E391" i="10"/>
  <c r="E407" i="10"/>
  <c r="E1081" i="10"/>
  <c r="E1285" i="10"/>
  <c r="E338" i="10"/>
  <c r="E1301" i="10"/>
  <c r="E935" i="10"/>
  <c r="E1337" i="10"/>
  <c r="E902" i="10"/>
  <c r="E1660" i="11"/>
  <c r="D1660" i="11"/>
  <c r="E477" i="10"/>
  <c r="E1336" i="10"/>
  <c r="E1067" i="10"/>
  <c r="E1399" i="10"/>
  <c r="E225" i="10"/>
  <c r="E340" i="10"/>
  <c r="E228" i="10"/>
  <c r="E1313" i="10"/>
  <c r="E847" i="10"/>
  <c r="E394" i="10"/>
  <c r="E476" i="10"/>
  <c r="E1501" i="10"/>
  <c r="B1501" i="11"/>
  <c r="D1501" i="11" s="1"/>
  <c r="E1501" i="11" s="1"/>
  <c r="D504" i="10"/>
  <c r="B504" i="11" s="1"/>
  <c r="D504" i="11" s="1"/>
  <c r="E504" i="11" s="1"/>
  <c r="B892" i="11"/>
  <c r="D892" i="11" s="1"/>
  <c r="E892" i="11" s="1"/>
  <c r="E892" i="10"/>
  <c r="B1232" i="11"/>
  <c r="D1232" i="11" s="1"/>
  <c r="E1232" i="11" s="1"/>
  <c r="E1232" i="10"/>
  <c r="E1389" i="10"/>
  <c r="E1383" i="10"/>
  <c r="E1719" i="10"/>
  <c r="B1719" i="11"/>
  <c r="D1719" i="11" s="1"/>
  <c r="E1719" i="11" s="1"/>
  <c r="B1652" i="11"/>
  <c r="E1652" i="10"/>
  <c r="E1512" i="10"/>
  <c r="B1512" i="11"/>
  <c r="D346" i="10"/>
  <c r="B346" i="11" s="1"/>
  <c r="D346" i="11" s="1"/>
  <c r="E346" i="11" s="1"/>
  <c r="B235" i="11"/>
  <c r="D235" i="11" s="1"/>
  <c r="E235" i="11" s="1"/>
  <c r="E235" i="10"/>
  <c r="B965" i="11"/>
  <c r="D965" i="11" s="1"/>
  <c r="E965" i="11" s="1"/>
  <c r="E965" i="10"/>
  <c r="D857" i="10"/>
  <c r="B857" i="11" s="1"/>
  <c r="D857" i="11" s="1"/>
  <c r="E857" i="11" s="1"/>
  <c r="D341" i="10"/>
  <c r="B341" i="11" s="1"/>
  <c r="D341" i="11" s="1"/>
  <c r="E341" i="11" s="1"/>
  <c r="E801" i="10"/>
  <c r="E1783" i="10"/>
  <c r="B1783" i="11"/>
  <c r="D1783" i="11" s="1"/>
  <c r="E1783" i="11" s="1"/>
  <c r="E406" i="10"/>
  <c r="D1155" i="10"/>
  <c r="B1155" i="11" s="1"/>
  <c r="D1155" i="11" s="1"/>
  <c r="E1155" i="11" s="1"/>
  <c r="B1686" i="11"/>
  <c r="D1686" i="11" s="1"/>
  <c r="E1686" i="11" s="1"/>
  <c r="E1686" i="10"/>
  <c r="E1672" i="10"/>
  <c r="B1672" i="11"/>
  <c r="D1672" i="11" s="1"/>
  <c r="E1672" i="11" s="1"/>
  <c r="E354" i="10"/>
  <c r="E471" i="10"/>
  <c r="E989" i="10"/>
  <c r="E1499" i="10"/>
  <c r="B1499" i="11"/>
  <c r="D1499" i="11" s="1"/>
  <c r="E1499" i="11" s="1"/>
  <c r="E1281" i="10"/>
  <c r="D1281" i="10"/>
  <c r="B1281" i="11" s="1"/>
  <c r="D1281" i="11" s="1"/>
  <c r="E1281" i="11" s="1"/>
  <c r="D1135" i="10"/>
  <c r="B1135" i="11" s="1"/>
  <c r="D1135" i="11" s="1"/>
  <c r="E1135" i="11" s="1"/>
  <c r="E351" i="10"/>
  <c r="E1157" i="10"/>
  <c r="B357" i="11"/>
  <c r="D357" i="11" s="1"/>
  <c r="E357" i="11" s="1"/>
  <c r="E357" i="10"/>
  <c r="E1714" i="10"/>
  <c r="B1714" i="11"/>
  <c r="D1714" i="11" s="1"/>
  <c r="E1714" i="11" s="1"/>
  <c r="E1892" i="10"/>
  <c r="B1892" i="11"/>
  <c r="D1892" i="11" s="1"/>
  <c r="E1892" i="11" s="1"/>
  <c r="D757" i="10"/>
  <c r="B757" i="11" s="1"/>
  <c r="D757" i="11" s="1"/>
  <c r="E757" i="11" s="1"/>
  <c r="B1646" i="11"/>
  <c r="D1646" i="11" s="1"/>
  <c r="E1646" i="11" s="1"/>
  <c r="E1646" i="10"/>
  <c r="D843" i="10"/>
  <c r="B843" i="11" s="1"/>
  <c r="D843" i="11" s="1"/>
  <c r="E843" i="11" s="1"/>
  <c r="D897" i="10"/>
  <c r="B897" i="11" s="1"/>
  <c r="D897" i="11" s="1"/>
  <c r="E897" i="11" s="1"/>
  <c r="E993" i="10"/>
  <c r="E923" i="10"/>
  <c r="D1278" i="10"/>
  <c r="B1278" i="11" s="1"/>
  <c r="D1278" i="11" s="1"/>
  <c r="E1278" i="11" s="1"/>
  <c r="D396" i="10"/>
  <c r="B396" i="11" s="1"/>
  <c r="D396" i="11" s="1"/>
  <c r="E396" i="11" s="1"/>
  <c r="B347" i="11"/>
  <c r="D347" i="11" s="1"/>
  <c r="E347" i="11" s="1"/>
  <c r="E347" i="10"/>
  <c r="E1740" i="10"/>
  <c r="B1740" i="11"/>
  <c r="D1740" i="11" s="1"/>
  <c r="E1740" i="11" s="1"/>
  <c r="B1524" i="11"/>
  <c r="D1524" i="11" s="1"/>
  <c r="E1524" i="11" s="1"/>
  <c r="E1524" i="10"/>
  <c r="E1656" i="10"/>
  <c r="B1656" i="11"/>
  <c r="D1656" i="11" s="1"/>
  <c r="E1656" i="11" s="1"/>
  <c r="D947" i="10"/>
  <c r="B947" i="11" s="1"/>
  <c r="D947" i="11" s="1"/>
  <c r="E947" i="11" s="1"/>
  <c r="E1510" i="10"/>
  <c r="B1510" i="11"/>
  <c r="B1154" i="11"/>
  <c r="D1154" i="11" s="1"/>
  <c r="E1154" i="11" s="1"/>
  <c r="E1154" i="10"/>
  <c r="E1737" i="10"/>
  <c r="B1737" i="11"/>
  <c r="D1737" i="11" s="1"/>
  <c r="E1737" i="11" s="1"/>
  <c r="D343" i="10"/>
  <c r="B343" i="11" s="1"/>
  <c r="D343" i="11" s="1"/>
  <c r="E343" i="11" s="1"/>
  <c r="E957" i="10"/>
  <c r="E1637" i="10"/>
  <c r="B1637" i="11"/>
  <c r="D1637" i="11" s="1"/>
  <c r="E1637" i="11" s="1"/>
  <c r="B460" i="11"/>
  <c r="D460" i="11" s="1"/>
  <c r="E460" i="11" s="1"/>
  <c r="E460" i="10"/>
  <c r="E376" i="10"/>
  <c r="E213" i="10"/>
  <c r="E1161" i="10"/>
  <c r="D1161" i="10"/>
  <c r="B1161" i="11" s="1"/>
  <c r="D1161" i="11" s="1"/>
  <c r="E1161" i="11" s="1"/>
  <c r="E122" i="10"/>
  <c r="E1604" i="10"/>
  <c r="B1604" i="11"/>
  <c r="D1604" i="11" s="1"/>
  <c r="E1604" i="11" s="1"/>
  <c r="B1620" i="11"/>
  <c r="D1620" i="11" s="1"/>
  <c r="E1620" i="11" s="1"/>
  <c r="E1620" i="10"/>
  <c r="D380" i="10"/>
  <c r="B380" i="11" s="1"/>
  <c r="D380" i="11" s="1"/>
  <c r="E380" i="11" s="1"/>
  <c r="E927" i="10"/>
  <c r="E71" i="10"/>
  <c r="E901" i="10"/>
  <c r="B487" i="11"/>
  <c r="D487" i="11" s="1"/>
  <c r="E487" i="11" s="1"/>
  <c r="E487" i="10"/>
  <c r="E1601" i="10"/>
  <c r="B1601" i="11"/>
  <c r="D1601" i="11" s="1"/>
  <c r="E1601" i="11" s="1"/>
  <c r="E1658" i="10"/>
  <c r="B1658" i="11"/>
  <c r="D1658" i="11" s="1"/>
  <c r="E1658" i="11" s="1"/>
  <c r="D375" i="10"/>
  <c r="B375" i="11" s="1"/>
  <c r="D375" i="11" s="1"/>
  <c r="E375" i="11" s="1"/>
  <c r="E985" i="10"/>
  <c r="B1246" i="11"/>
  <c r="D1246" i="11" s="1"/>
  <c r="E1246" i="11" s="1"/>
  <c r="E1246" i="10"/>
  <c r="D409" i="10"/>
  <c r="B409" i="11" s="1"/>
  <c r="D409" i="11" s="1"/>
  <c r="E409" i="11" s="1"/>
  <c r="E991" i="10"/>
  <c r="E1329" i="10"/>
  <c r="E1621" i="10"/>
  <c r="B1621" i="11"/>
  <c r="D1621" i="11" s="1"/>
  <c r="E1621" i="11" s="1"/>
  <c r="B1640" i="11"/>
  <c r="D1640" i="11" s="1"/>
  <c r="E1640" i="11" s="1"/>
  <c r="E1640" i="10"/>
  <c r="D913" i="10"/>
  <c r="B913" i="11" s="1"/>
  <c r="D913" i="11" s="1"/>
  <c r="E913" i="11" s="1"/>
  <c r="E402" i="10"/>
  <c r="E1539" i="10"/>
  <c r="B1539" i="11"/>
  <c r="D1539" i="11" s="1"/>
  <c r="E1539" i="11" s="1"/>
  <c r="E459" i="10"/>
  <c r="E298" i="10"/>
  <c r="E799" i="10"/>
  <c r="E503" i="10"/>
  <c r="E509" i="10"/>
  <c r="E1289" i="10"/>
  <c r="D1665" i="10"/>
  <c r="B1665" i="11" s="1"/>
  <c r="B1384" i="11"/>
  <c r="D1384" i="11" s="1"/>
  <c r="E1384" i="11" s="1"/>
  <c r="E1384" i="10"/>
  <c r="D465" i="10"/>
  <c r="B465" i="11" s="1"/>
  <c r="D465" i="11" s="1"/>
  <c r="E465" i="11" s="1"/>
  <c r="E1733" i="10"/>
  <c r="B1733" i="11"/>
  <c r="D1733" i="11" s="1"/>
  <c r="E1733" i="11" s="1"/>
  <c r="D455" i="10"/>
  <c r="B455" i="11" s="1"/>
  <c r="D455" i="11" s="1"/>
  <c r="E455" i="11" s="1"/>
  <c r="D599" i="10"/>
  <c r="B599" i="11" s="1"/>
  <c r="D599" i="11" s="1"/>
  <c r="E599" i="11" s="1"/>
  <c r="D915" i="10"/>
  <c r="B915" i="11" s="1"/>
  <c r="D915" i="11" s="1"/>
  <c r="E915" i="11" s="1"/>
  <c r="B1416" i="11"/>
  <c r="D1416" i="11" s="1"/>
  <c r="E1416" i="11" s="1"/>
  <c r="E1416" i="10"/>
  <c r="D1153" i="10"/>
  <c r="B1153" i="11" s="1"/>
  <c r="D1153" i="11" s="1"/>
  <c r="E1153" i="11" s="1"/>
  <c r="E1898" i="10"/>
  <c r="B1898" i="11"/>
  <c r="D1898" i="11" s="1"/>
  <c r="E1898" i="11" s="1"/>
  <c r="B1622" i="11"/>
  <c r="D1622" i="11" s="1"/>
  <c r="E1622" i="11" s="1"/>
  <c r="E1622" i="10"/>
  <c r="E392" i="10"/>
  <c r="E1697" i="10"/>
  <c r="B1697" i="11"/>
  <c r="D1697" i="11" s="1"/>
  <c r="E1697" i="11" s="1"/>
  <c r="E1213" i="10"/>
  <c r="E1509" i="10"/>
  <c r="B1509" i="11"/>
  <c r="D1509" i="11" s="1"/>
  <c r="E1509" i="11" s="1"/>
  <c r="D363" i="10"/>
  <c r="B363" i="11" s="1"/>
  <c r="D363" i="11" s="1"/>
  <c r="E363" i="11" s="1"/>
  <c r="D538" i="10"/>
  <c r="B538" i="11" s="1"/>
  <c r="D538" i="11" s="1"/>
  <c r="E538" i="11" s="1"/>
  <c r="E1691" i="10"/>
  <c r="B1691" i="11"/>
  <c r="D1691" i="11" s="1"/>
  <c r="E1691" i="11" s="1"/>
  <c r="D390" i="10"/>
  <c r="B390" i="11" s="1"/>
  <c r="D390" i="11" s="1"/>
  <c r="E390" i="11" s="1"/>
  <c r="E1271" i="10"/>
  <c r="E1083" i="10"/>
  <c r="E1251" i="10"/>
  <c r="D1251" i="10"/>
  <c r="B1251" i="11" s="1"/>
  <c r="D1251" i="11" s="1"/>
  <c r="E1251" i="11" s="1"/>
  <c r="E588" i="10"/>
  <c r="E1303" i="10"/>
  <c r="E240" i="10"/>
  <c r="E461" i="10"/>
  <c r="E1089" i="10"/>
  <c r="B337" i="11"/>
  <c r="D337" i="11" s="1"/>
  <c r="E337" i="11" s="1"/>
  <c r="E337" i="10"/>
  <c r="D921" i="10"/>
  <c r="B921" i="11" s="1"/>
  <c r="D921" i="11" s="1"/>
  <c r="E921" i="11" s="1"/>
  <c r="D1381" i="10"/>
  <c r="B1381" i="11" s="1"/>
  <c r="D1381" i="11" s="1"/>
  <c r="E1381" i="11" s="1"/>
  <c r="E1211" i="10"/>
  <c r="E925" i="10"/>
  <c r="E589" i="10"/>
  <c r="E374" i="10"/>
  <c r="E1771" i="10"/>
  <c r="B1771" i="11"/>
  <c r="D1771" i="11" s="1"/>
  <c r="E1771" i="11" s="1"/>
  <c r="E1647" i="10"/>
  <c r="B1647" i="11"/>
  <c r="D1647" i="11" s="1"/>
  <c r="E1647" i="11" s="1"/>
  <c r="E1212" i="10"/>
  <c r="D1212" i="10"/>
  <c r="B1212" i="11" s="1"/>
  <c r="D1212" i="11" s="1"/>
  <c r="E1212" i="11" s="1"/>
  <c r="D1407" i="10"/>
  <c r="B1407" i="11" s="1"/>
  <c r="D1407" i="11" s="1"/>
  <c r="E1407" i="11" s="1"/>
  <c r="D1375" i="10"/>
  <c r="B1375" i="11" s="1"/>
  <c r="D1375" i="11" s="1"/>
  <c r="E1375" i="11" s="1"/>
  <c r="E499" i="10"/>
  <c r="D499" i="10"/>
  <c r="B499" i="11" s="1"/>
  <c r="D499" i="11" s="1"/>
  <c r="E499" i="11" s="1"/>
  <c r="E1495" i="10"/>
  <c r="B1495" i="11"/>
  <c r="E1649" i="10"/>
  <c r="B1649" i="11"/>
  <c r="D1649" i="11" s="1"/>
  <c r="E1649" i="11" s="1"/>
  <c r="D505" i="10"/>
  <c r="B505" i="11" s="1"/>
  <c r="D505" i="11" s="1"/>
  <c r="E505" i="11" s="1"/>
  <c r="B1382" i="11"/>
  <c r="D1382" i="11" s="1"/>
  <c r="E1382" i="11" s="1"/>
  <c r="E1382" i="10"/>
  <c r="D464" i="10"/>
  <c r="B464" i="11" s="1"/>
  <c r="D464" i="11" s="1"/>
  <c r="E464" i="11" s="1"/>
  <c r="E1611" i="10"/>
  <c r="B1611" i="11"/>
  <c r="D1611" i="11" s="1"/>
  <c r="E1611" i="11" s="1"/>
  <c r="B1618" i="11"/>
  <c r="D1618" i="11" s="1"/>
  <c r="E1618" i="11" s="1"/>
  <c r="E1618" i="10"/>
  <c r="D230" i="10"/>
  <c r="B230" i="11" s="1"/>
  <c r="D230" i="11" s="1"/>
  <c r="E230" i="11" s="1"/>
  <c r="E1490" i="10"/>
  <c r="B1490" i="11"/>
  <c r="D1490" i="11" s="1"/>
  <c r="E1490" i="11" s="1"/>
  <c r="D352" i="10"/>
  <c r="B352" i="11" s="1"/>
  <c r="D352" i="11" s="1"/>
  <c r="E352" i="11" s="1"/>
  <c r="D1037" i="10"/>
  <c r="B1037" i="11" s="1"/>
  <c r="D1037" i="11" s="1"/>
  <c r="E1037" i="11" s="1"/>
  <c r="E1261" i="10"/>
  <c r="D1261" i="10"/>
  <c r="B1261" i="11" s="1"/>
  <c r="D1261" i="11" s="1"/>
  <c r="E1261" i="11" s="1"/>
  <c r="E1573" i="10"/>
  <c r="B1573" i="11"/>
  <c r="D1573" i="11" s="1"/>
  <c r="E1573" i="11" s="1"/>
  <c r="D373" i="10"/>
  <c r="B373" i="11" s="1"/>
  <c r="D373" i="11" s="1"/>
  <c r="E373" i="11" s="1"/>
  <c r="E1739" i="10"/>
  <c r="B1739" i="11"/>
  <c r="D1739" i="11" s="1"/>
  <c r="E1739" i="11" s="1"/>
  <c r="E1515" i="10"/>
  <c r="B1515" i="11"/>
  <c r="D1515" i="11" s="1"/>
  <c r="E1515" i="11" s="1"/>
  <c r="D891" i="10"/>
  <c r="B891" i="11" s="1"/>
  <c r="D891" i="11" s="1"/>
  <c r="E891" i="11" s="1"/>
  <c r="E1685" i="10"/>
  <c r="B1685" i="11"/>
  <c r="D1685" i="11" s="1"/>
  <c r="E1685" i="11" s="1"/>
  <c r="B1712" i="11"/>
  <c r="D1712" i="11" s="1"/>
  <c r="E1712" i="11" s="1"/>
  <c r="E1712" i="10"/>
  <c r="E586" i="10"/>
  <c r="D401" i="10"/>
  <c r="B401" i="11" s="1"/>
  <c r="D401" i="11" s="1"/>
  <c r="E401" i="11" s="1"/>
  <c r="E895" i="10"/>
  <c r="E1627" i="10"/>
  <c r="B1627" i="11"/>
  <c r="D1627" i="11" s="1"/>
  <c r="E1627" i="11" s="1"/>
  <c r="E1555" i="10"/>
  <c r="B1555" i="11"/>
  <c r="D1555" i="11" s="1"/>
  <c r="E1555" i="11" s="1"/>
  <c r="D1253" i="10"/>
  <c r="B1253" i="11" s="1"/>
  <c r="D1253" i="11" s="1"/>
  <c r="E1253" i="11" s="1"/>
  <c r="E581" i="10"/>
  <c r="D533" i="10"/>
  <c r="B533" i="11" s="1"/>
  <c r="D533" i="11" s="1"/>
  <c r="E533" i="11" s="1"/>
  <c r="B1526" i="11"/>
  <c r="D1526" i="11" s="1"/>
  <c r="E1526" i="11" s="1"/>
  <c r="E1526" i="10"/>
  <c r="B371" i="11"/>
  <c r="D371" i="11" s="1"/>
  <c r="E371" i="11" s="1"/>
  <c r="E371" i="10"/>
  <c r="B1196" i="11"/>
  <c r="D1196" i="11" s="1"/>
  <c r="E1196" i="11" s="1"/>
  <c r="E1196" i="10"/>
  <c r="B1744" i="11"/>
  <c r="D1744" i="11" s="1"/>
  <c r="E1744" i="11" s="1"/>
  <c r="E1744" i="10"/>
  <c r="B1650" i="11"/>
  <c r="D1650" i="11" s="1"/>
  <c r="E1650" i="11" s="1"/>
  <c r="E1650" i="10"/>
  <c r="D1205" i="10"/>
  <c r="B1205" i="11" s="1"/>
  <c r="D1205" i="11" s="1"/>
  <c r="E1205" i="11" s="1"/>
  <c r="D1237" i="10"/>
  <c r="B1237" i="11" s="1"/>
  <c r="D1237" i="11" s="1"/>
  <c r="E1237" i="11" s="1"/>
  <c r="B1318" i="11"/>
  <c r="D1318" i="11" s="1"/>
  <c r="E1318" i="11" s="1"/>
  <c r="E1318" i="10"/>
  <c r="E1606" i="10"/>
  <c r="B1606" i="11"/>
  <c r="D555" i="10"/>
  <c r="B555" i="11" s="1"/>
  <c r="D555" i="11" s="1"/>
  <c r="E555" i="11" s="1"/>
  <c r="E1735" i="10"/>
  <c r="B1735" i="11"/>
  <c r="D1735" i="11" s="1"/>
  <c r="E1735" i="11" s="1"/>
  <c r="E665" i="10"/>
  <c r="E1729" i="10"/>
  <c r="B1729" i="11"/>
  <c r="D1729" i="11" s="1"/>
  <c r="E1729" i="11" s="1"/>
  <c r="E1661" i="10"/>
  <c r="B1661" i="11"/>
  <c r="D1661" i="11" s="1"/>
  <c r="E1661" i="11" s="1"/>
  <c r="D719" i="10"/>
  <c r="B719" i="11" s="1"/>
  <c r="D719" i="11" s="1"/>
  <c r="E719" i="11" s="1"/>
  <c r="E1247" i="10"/>
  <c r="B1138" i="11"/>
  <c r="D1138" i="11" s="1"/>
  <c r="E1138" i="11" s="1"/>
  <c r="E1138" i="10"/>
  <c r="B1136" i="11"/>
  <c r="D1136" i="11" s="1"/>
  <c r="E1136" i="11" s="1"/>
  <c r="E1136" i="10"/>
  <c r="E963" i="10"/>
  <c r="D398" i="10"/>
  <c r="B398" i="11" s="1"/>
  <c r="D398" i="11" s="1"/>
  <c r="E398" i="11" s="1"/>
  <c r="D336" i="10"/>
  <c r="B336" i="11" s="1"/>
  <c r="D336" i="11" s="1"/>
  <c r="E336" i="11" s="1"/>
  <c r="D553" i="10"/>
  <c r="B553" i="11" s="1"/>
  <c r="D553" i="11" s="1"/>
  <c r="E553" i="11" s="1"/>
  <c r="E893" i="10"/>
  <c r="E126" i="10"/>
  <c r="E776" i="10"/>
  <c r="D776" i="10"/>
  <c r="B776" i="11" s="1"/>
  <c r="D776" i="11" s="1"/>
  <c r="E776" i="11" s="1"/>
  <c r="E1679" i="10"/>
  <c r="B1679" i="11"/>
  <c r="D1679" i="11" s="1"/>
  <c r="E1679" i="11" s="1"/>
  <c r="D797" i="10"/>
  <c r="B797" i="11" s="1"/>
  <c r="D797" i="11" s="1"/>
  <c r="E797" i="11" s="1"/>
  <c r="D781" i="10"/>
  <c r="B781" i="11" s="1"/>
  <c r="D781" i="11" s="1"/>
  <c r="E781" i="11" s="1"/>
  <c r="E1701" i="10"/>
  <c r="B1701" i="11"/>
  <c r="D1701" i="11" s="1"/>
  <c r="E1701" i="11" s="1"/>
  <c r="D404" i="10"/>
  <c r="B404" i="11" s="1"/>
  <c r="D404" i="11" s="1"/>
  <c r="E404" i="11" s="1"/>
  <c r="E1713" i="10"/>
  <c r="B1713" i="11"/>
  <c r="D1713" i="11" s="1"/>
  <c r="E1713" i="11" s="1"/>
  <c r="D614" i="10"/>
  <c r="B614" i="11" s="1"/>
  <c r="D614" i="11" s="1"/>
  <c r="E614" i="11" s="1"/>
  <c r="E1623" i="10"/>
  <c r="B1623" i="11"/>
  <c r="D1623" i="11" s="1"/>
  <c r="E1623" i="11" s="1"/>
  <c r="E1517" i="10"/>
  <c r="B1517" i="11"/>
  <c r="D1517" i="11" s="1"/>
  <c r="E1517" i="11" s="1"/>
  <c r="E370" i="10"/>
  <c r="E436" i="10"/>
  <c r="E1700" i="10"/>
  <c r="B1700" i="11"/>
  <c r="D1700" i="11" s="1"/>
  <c r="E1700" i="11" s="1"/>
  <c r="B353" i="11"/>
  <c r="D353" i="11" s="1"/>
  <c r="E353" i="11" s="1"/>
  <c r="E353" i="10"/>
  <c r="E1238" i="10"/>
  <c r="B1770" i="11"/>
  <c r="D1770" i="11" s="1"/>
  <c r="E1770" i="11" s="1"/>
  <c r="E1770" i="10"/>
  <c r="E987" i="10"/>
  <c r="D987" i="10"/>
  <c r="B987" i="11" s="1"/>
  <c r="D987" i="11" s="1"/>
  <c r="E987" i="11" s="1"/>
  <c r="B1514" i="11"/>
  <c r="D1514" i="11" s="1"/>
  <c r="E1514" i="11" s="1"/>
  <c r="E1514" i="10"/>
  <c r="E1632" i="10"/>
  <c r="B1632" i="11"/>
  <c r="D1632" i="11" s="1"/>
  <c r="E1632" i="11" s="1"/>
  <c r="D1077" i="10"/>
  <c r="B1077" i="11" s="1"/>
  <c r="D1077" i="11" s="1"/>
  <c r="E1077" i="11" s="1"/>
  <c r="E629" i="10"/>
  <c r="D629" i="10"/>
  <c r="B629" i="11" s="1"/>
  <c r="D629" i="11" s="1"/>
  <c r="E629" i="11" s="1"/>
  <c r="E1576" i="10"/>
  <c r="B1576" i="11"/>
  <c r="D1576" i="11" s="1"/>
  <c r="E1576" i="11" s="1"/>
  <c r="E1096" i="10"/>
  <c r="D949" i="10"/>
  <c r="B949" i="11" s="1"/>
  <c r="D949" i="11" s="1"/>
  <c r="E949" i="11" s="1"/>
  <c r="D1334" i="10"/>
  <c r="B1334" i="11" s="1"/>
  <c r="D1334" i="11" s="1"/>
  <c r="E1334" i="11" s="1"/>
  <c r="E408" i="10"/>
  <c r="D1319" i="10"/>
  <c r="B1319" i="11" s="1"/>
  <c r="D1319" i="11" s="1"/>
  <c r="E1319" i="11" s="1"/>
  <c r="B628" i="11"/>
  <c r="D628" i="11" s="1"/>
  <c r="E628" i="11" s="1"/>
  <c r="E628" i="10"/>
  <c r="D1293" i="10"/>
  <c r="B1293" i="11" s="1"/>
  <c r="D1293" i="11" s="1"/>
  <c r="E1293" i="11" s="1"/>
  <c r="B1504" i="11"/>
  <c r="E1504" i="10"/>
  <c r="D1076" i="10"/>
  <c r="B1076" i="11" s="1"/>
  <c r="D1076" i="11" s="1"/>
  <c r="E1076" i="11" s="1"/>
  <c r="E851" i="10"/>
  <c r="B456" i="11"/>
  <c r="D456" i="11" s="1"/>
  <c r="E456" i="11" s="1"/>
  <c r="E456" i="10"/>
  <c r="B1502" i="11"/>
  <c r="D1502" i="11" s="1"/>
  <c r="E1502" i="11" s="1"/>
  <c r="E1502" i="10"/>
  <c r="B271" i="11"/>
  <c r="D271" i="11" s="1"/>
  <c r="E271" i="11" s="1"/>
  <c r="E271" i="10"/>
  <c r="E1711" i="10"/>
  <c r="B1711" i="11"/>
  <c r="E777" i="10"/>
  <c r="D1287" i="10"/>
  <c r="B1287" i="11" s="1"/>
  <c r="D1287" i="11" s="1"/>
  <c r="E1287" i="11" s="1"/>
  <c r="E1659" i="10"/>
  <c r="B1659" i="11"/>
  <c r="D1659" i="11" s="1"/>
  <c r="E1659" i="11" s="1"/>
  <c r="E1780" i="10"/>
  <c r="B1780" i="11"/>
  <c r="D1780" i="11" s="1"/>
  <c r="E1780" i="11" s="1"/>
  <c r="D815" i="10"/>
  <c r="B815" i="11" s="1"/>
  <c r="D815" i="11" s="1"/>
  <c r="E815" i="11" s="1"/>
  <c r="D587" i="10"/>
  <c r="B587" i="11" s="1"/>
  <c r="D587" i="11" s="1"/>
  <c r="E587" i="11" s="1"/>
  <c r="E929" i="10"/>
  <c r="D1297" i="10"/>
  <c r="B1297" i="11" s="1"/>
  <c r="D1297" i="11" s="1"/>
  <c r="E1297" i="11" s="1"/>
  <c r="E1554" i="10"/>
  <c r="B1554" i="11"/>
  <c r="D1554" i="11" s="1"/>
  <c r="E1554" i="11" s="1"/>
  <c r="D500" i="10"/>
  <c r="B500" i="11" s="1"/>
  <c r="D500" i="11" s="1"/>
  <c r="E500" i="11" s="1"/>
  <c r="E361" i="10"/>
  <c r="E1660" i="10"/>
  <c r="E1295" i="10"/>
  <c r="E1137" i="10"/>
  <c r="E939" i="10"/>
  <c r="E1684" i="10"/>
  <c r="B1684" i="11"/>
  <c r="D1684" i="11" s="1"/>
  <c r="E1684" i="11" s="1"/>
  <c r="D1063" i="10"/>
  <c r="B1063" i="11" s="1"/>
  <c r="D1063" i="11" s="1"/>
  <c r="E1063" i="11" s="1"/>
  <c r="B1716" i="11"/>
  <c r="D1716" i="11" s="1"/>
  <c r="E1716" i="11" s="1"/>
  <c r="E1716" i="10"/>
  <c r="E1494" i="10"/>
  <c r="B1494" i="11"/>
  <c r="D1494" i="11" s="1"/>
  <c r="E1494" i="11" s="1"/>
  <c r="D595" i="10"/>
  <c r="B595" i="11" s="1"/>
  <c r="D595" i="11" s="1"/>
  <c r="E595" i="11" s="1"/>
  <c r="B498" i="11"/>
  <c r="D498" i="11" s="1"/>
  <c r="E498" i="11" s="1"/>
  <c r="E498" i="10"/>
  <c r="B1540" i="11"/>
  <c r="D1540" i="11" s="1"/>
  <c r="E1540" i="11" s="1"/>
  <c r="E1540" i="10"/>
  <c r="E358" i="10"/>
  <c r="E1592" i="10"/>
  <c r="B1592" i="11"/>
  <c r="D1592" i="11" s="1"/>
  <c r="E1592" i="11" s="1"/>
  <c r="E1575" i="10"/>
  <c r="B1575" i="11"/>
  <c r="D1575" i="11" s="1"/>
  <c r="E1575" i="11" s="1"/>
  <c r="B1406" i="11"/>
  <c r="D1406" i="11" s="1"/>
  <c r="E1406" i="11" s="1"/>
  <c r="E1406" i="10"/>
  <c r="B1314" i="11"/>
  <c r="D1314" i="11" s="1"/>
  <c r="E1314" i="11" s="1"/>
  <c r="E1314" i="10"/>
  <c r="B1392" i="11"/>
  <c r="D1392" i="11" s="1"/>
  <c r="E1392" i="11" s="1"/>
  <c r="E1392" i="10"/>
  <c r="E1532" i="10"/>
  <c r="B1532" i="11"/>
  <c r="D1532" i="11" s="1"/>
  <c r="E1532" i="11" s="1"/>
  <c r="E1569" i="10"/>
  <c r="B1569" i="11"/>
  <c r="D1569" i="11" s="1"/>
  <c r="E1569" i="11" s="1"/>
  <c r="B1866" i="11"/>
  <c r="D1866" i="11" s="1"/>
  <c r="E1866" i="11" s="1"/>
  <c r="E1866" i="10"/>
  <c r="E979" i="10"/>
  <c r="D979" i="10"/>
  <c r="B979" i="11" s="1"/>
  <c r="D979" i="11" s="1"/>
  <c r="E979" i="11" s="1"/>
  <c r="D372" i="10"/>
  <c r="B372" i="11" s="1"/>
  <c r="D372" i="11" s="1"/>
  <c r="E372" i="11" s="1"/>
  <c r="D598" i="10"/>
  <c r="B598" i="11" s="1"/>
  <c r="D598" i="11" s="1"/>
  <c r="E598" i="11" s="1"/>
  <c r="B1476" i="11"/>
  <c r="D1476" i="11" s="1"/>
  <c r="E1476" i="11" s="1"/>
  <c r="E1476" i="10"/>
  <c r="D1299" i="10"/>
  <c r="B1299" i="11" s="1"/>
  <c r="D1299" i="11" s="1"/>
  <c r="E1299" i="11" s="1"/>
  <c r="D625" i="10"/>
  <c r="B625" i="11" s="1"/>
  <c r="D625" i="11" s="1"/>
  <c r="E625" i="11" s="1"/>
  <c r="E1255" i="10"/>
  <c r="E1335" i="10"/>
  <c r="E1178" i="10"/>
  <c r="E1668" i="10"/>
  <c r="B1668" i="11"/>
  <c r="D1668" i="11" s="1"/>
  <c r="E1668" i="11" s="1"/>
  <c r="D1214" i="10"/>
  <c r="B1214" i="11" s="1"/>
  <c r="D1214" i="11" s="1"/>
  <c r="E1214" i="11" s="1"/>
  <c r="D1080" i="10"/>
  <c r="B1080" i="11" s="1"/>
  <c r="D1080" i="11" s="1"/>
  <c r="E1080" i="11" s="1"/>
  <c r="E397" i="10"/>
  <c r="D397" i="10"/>
  <c r="B397" i="11" s="1"/>
  <c r="D397" i="11" s="1"/>
  <c r="E397" i="11" s="1"/>
  <c r="B1378" i="11"/>
  <c r="D1378" i="11" s="1"/>
  <c r="E1378" i="11" s="1"/>
  <c r="E1378" i="10"/>
  <c r="D953" i="10"/>
  <c r="B953" i="11" s="1"/>
  <c r="D953" i="11" s="1"/>
  <c r="E953" i="11" s="1"/>
  <c r="B1558" i="11"/>
  <c r="D1558" i="11" s="1"/>
  <c r="E1558" i="11" s="1"/>
  <c r="E1558" i="10"/>
  <c r="E1617" i="10"/>
  <c r="B1617" i="11"/>
  <c r="E1926" i="10"/>
  <c r="B1926" i="11"/>
  <c r="D1926" i="11" s="1"/>
  <c r="E1926" i="11" s="1"/>
  <c r="B1036" i="11"/>
  <c r="D1036" i="11" s="1"/>
  <c r="E1036" i="11" s="1"/>
  <c r="E1036" i="10"/>
  <c r="E1888" i="10"/>
  <c r="B1888" i="11"/>
  <c r="D1888" i="11" s="1"/>
  <c r="E1888" i="11" s="1"/>
  <c r="E1529" i="10"/>
  <c r="B1529" i="11"/>
  <c r="D1529" i="11" s="1"/>
  <c r="E1529" i="11" s="1"/>
  <c r="E1784" i="10"/>
  <c r="B1784" i="11"/>
  <c r="D1784" i="11" s="1"/>
  <c r="E1784" i="11" s="1"/>
  <c r="B1280" i="11"/>
  <c r="D1280" i="11" s="1"/>
  <c r="E1280" i="11" s="1"/>
  <c r="E1280" i="10"/>
  <c r="E1553" i="10"/>
  <c r="B1553" i="11"/>
  <c r="D1553" i="11" s="1"/>
  <c r="E1553" i="11" s="1"/>
  <c r="E931" i="10"/>
  <c r="D931" i="10"/>
  <c r="B931" i="11" s="1"/>
  <c r="D931" i="11" s="1"/>
  <c r="E931" i="11" s="1"/>
  <c r="D1279" i="10"/>
  <c r="B1279" i="11" s="1"/>
  <c r="D1279" i="11" s="1"/>
  <c r="E1279" i="11" s="1"/>
  <c r="E1629" i="10"/>
  <c r="B1629" i="11"/>
  <c r="D1629" i="11" s="1"/>
  <c r="E1629" i="11" s="1"/>
  <c r="E1530" i="10"/>
  <c r="B1530" i="11"/>
  <c r="D1530" i="11" s="1"/>
  <c r="E1530" i="11" s="1"/>
  <c r="B1216" i="11"/>
  <c r="D1216" i="11" s="1"/>
  <c r="E1216" i="11" s="1"/>
  <c r="E1216" i="10"/>
  <c r="D350" i="10"/>
  <c r="B350" i="11" s="1"/>
  <c r="D350" i="11" s="1"/>
  <c r="E350" i="11" s="1"/>
  <c r="E1488" i="10"/>
  <c r="B1488" i="11"/>
  <c r="D1488" i="11" s="1"/>
  <c r="E1488" i="11" s="1"/>
  <c r="D1260" i="10"/>
  <c r="B1260" i="11" s="1"/>
  <c r="D1260" i="11" s="1"/>
  <c r="E1260" i="11" s="1"/>
  <c r="E1743" i="10"/>
  <c r="B1743" i="11"/>
  <c r="D1743" i="11" s="1"/>
  <c r="E1743" i="11" s="1"/>
  <c r="B1266" i="11"/>
  <c r="D1266" i="11" s="1"/>
  <c r="E1266" i="11" s="1"/>
  <c r="E1266" i="10"/>
  <c r="E1561" i="10"/>
  <c r="B1561" i="11"/>
  <c r="D1561" i="11" s="1"/>
  <c r="E1561" i="11" s="1"/>
  <c r="E1215" i="10"/>
  <c r="E601" i="10"/>
  <c r="E933" i="10"/>
  <c r="E1079" i="10"/>
  <c r="E1715" i="10"/>
  <c r="B1715" i="11"/>
  <c r="D1715" i="11" s="1"/>
  <c r="E1715" i="11" s="1"/>
  <c r="E1599" i="10"/>
  <c r="B1599" i="11"/>
  <c r="D511" i="10"/>
  <c r="B511" i="11" s="1"/>
  <c r="D511" i="11" s="1"/>
  <c r="E511" i="11" s="1"/>
  <c r="E218" i="10"/>
  <c r="E769" i="10"/>
  <c r="E721" i="10"/>
  <c r="E288" i="10"/>
  <c r="E909" i="10"/>
  <c r="B379" i="11"/>
  <c r="D379" i="11" s="1"/>
  <c r="E379" i="11" s="1"/>
  <c r="E379" i="10"/>
  <c r="B1670" i="11"/>
  <c r="D1670" i="11" s="1"/>
  <c r="E1670" i="11" s="1"/>
  <c r="E1670" i="10"/>
  <c r="D1327" i="10"/>
  <c r="B1327" i="11" s="1"/>
  <c r="D1327" i="11" s="1"/>
  <c r="E1327" i="11" s="1"/>
  <c r="E1619" i="10"/>
  <c r="B1619" i="11"/>
  <c r="D1619" i="11" s="1"/>
  <c r="E1619" i="11" s="1"/>
  <c r="E1570" i="10"/>
  <c r="B1570" i="11"/>
  <c r="D1570" i="11" s="1"/>
  <c r="E1570" i="11" s="1"/>
  <c r="B1500" i="11"/>
  <c r="D1500" i="11" s="1"/>
  <c r="E1500" i="11" s="1"/>
  <c r="E1500" i="10"/>
  <c r="B1401" i="11"/>
  <c r="D1401" i="11" s="1"/>
  <c r="E1401" i="11" s="1"/>
  <c r="E1401" i="10"/>
  <c r="D282" i="10"/>
  <c r="B282" i="11" s="1"/>
  <c r="D282" i="11" s="1"/>
  <c r="E282" i="11" s="1"/>
  <c r="E1664" i="10"/>
  <c r="B1664" i="11"/>
  <c r="D1664" i="11" s="1"/>
  <c r="E1664" i="11" s="1"/>
  <c r="B904" i="11"/>
  <c r="D904" i="11" s="1"/>
  <c r="E904" i="11" s="1"/>
  <c r="E904" i="10"/>
  <c r="E1633" i="10"/>
  <c r="B1633" i="11"/>
  <c r="D1633" i="11" s="1"/>
  <c r="E1633" i="11" s="1"/>
  <c r="D1311" i="10"/>
  <c r="B1311" i="11" s="1"/>
  <c r="D1311" i="11" s="1"/>
  <c r="E1311" i="11" s="1"/>
  <c r="E1625" i="10"/>
  <c r="B1625" i="11"/>
  <c r="D1625" i="11" s="1"/>
  <c r="E1625" i="11" s="1"/>
  <c r="B1732" i="11"/>
  <c r="D1732" i="11" s="1"/>
  <c r="E1732" i="11" s="1"/>
  <c r="E1732" i="10"/>
  <c r="D545" i="10"/>
  <c r="B545" i="11" s="1"/>
  <c r="D545" i="11" s="1"/>
  <c r="E545" i="11" s="1"/>
  <c r="E1312" i="10"/>
  <c r="D1312" i="10"/>
  <c r="B1312" i="11" s="1"/>
  <c r="D1312" i="11" s="1"/>
  <c r="E1312" i="11" s="1"/>
  <c r="D1417" i="10"/>
  <c r="B1417" i="11" s="1"/>
  <c r="D1417" i="11" s="1"/>
  <c r="E1417" i="11" s="1"/>
  <c r="B1518" i="11"/>
  <c r="D1518" i="11" s="1"/>
  <c r="E1518" i="11" s="1"/>
  <c r="E1518" i="10"/>
  <c r="D945" i="10"/>
  <c r="B945" i="11" s="1"/>
  <c r="D945" i="11" s="1"/>
  <c r="E945" i="11" s="1"/>
  <c r="B812" i="11"/>
  <c r="D812" i="11" s="1"/>
  <c r="E812" i="11" s="1"/>
  <c r="E812" i="10"/>
  <c r="D296" i="10"/>
  <c r="B296" i="11" s="1"/>
  <c r="D296" i="11" s="1"/>
  <c r="E296" i="11" s="1"/>
  <c r="D955" i="10"/>
  <c r="B955" i="11" s="1"/>
  <c r="D955" i="11" s="1"/>
  <c r="E955" i="11" s="1"/>
  <c r="D1133" i="10"/>
  <c r="B1133" i="11" s="1"/>
  <c r="D1133" i="11" s="1"/>
  <c r="E1133" i="11" s="1"/>
  <c r="E1727" i="10"/>
  <c r="B1727" i="11"/>
  <c r="D1727" i="11" s="1"/>
  <c r="E1727" i="11" s="1"/>
  <c r="D1283" i="10"/>
  <c r="B1283" i="11" s="1"/>
  <c r="D1283" i="11" s="1"/>
  <c r="E1283" i="11" s="1"/>
  <c r="B1520" i="11"/>
  <c r="D1520" i="11" s="1"/>
  <c r="E1520" i="11" s="1"/>
  <c r="E1520" i="10"/>
  <c r="B1562" i="11"/>
  <c r="D1562" i="11" s="1"/>
  <c r="E1562" i="11" s="1"/>
  <c r="E1562" i="10"/>
  <c r="B1702" i="11"/>
  <c r="D1702" i="11" s="1"/>
  <c r="E1702" i="11" s="1"/>
  <c r="E1702" i="10"/>
  <c r="E1557" i="10"/>
  <c r="B1557" i="11"/>
  <c r="D1557" i="11" s="1"/>
  <c r="E1557" i="11" s="1"/>
  <c r="D865" i="10"/>
  <c r="B865" i="11" s="1"/>
  <c r="D865" i="11" s="1"/>
  <c r="E865" i="11" s="1"/>
  <c r="E1563" i="10"/>
  <c r="B1563" i="11"/>
  <c r="D1563" i="11" s="1"/>
  <c r="E1563" i="11" s="1"/>
  <c r="B381" i="11"/>
  <c r="D381" i="11" s="1"/>
  <c r="E381" i="11" s="1"/>
  <c r="E381" i="10"/>
  <c r="D1377" i="10"/>
  <c r="B1377" i="11" s="1"/>
  <c r="D1377" i="11" s="1"/>
  <c r="E1377" i="11" s="1"/>
  <c r="E1726" i="10"/>
  <c r="B1726" i="11"/>
  <c r="D1726" i="11" s="1"/>
  <c r="E1726" i="11" s="1"/>
  <c r="B1724" i="11"/>
  <c r="D1724" i="11" s="1"/>
  <c r="E1724" i="11" s="1"/>
  <c r="E1724" i="10"/>
  <c r="E611" i="10"/>
  <c r="D611" i="10"/>
  <c r="B611" i="11" s="1"/>
  <c r="D611" i="11" s="1"/>
  <c r="E611" i="11" s="1"/>
  <c r="E289" i="10"/>
  <c r="D579" i="10"/>
  <c r="B579" i="11" s="1"/>
  <c r="D579" i="11" s="1"/>
  <c r="E579" i="11" s="1"/>
  <c r="E1597" i="10"/>
  <c r="B1597" i="11"/>
  <c r="D1597" i="11" s="1"/>
  <c r="E1597" i="11" s="1"/>
  <c r="B1676" i="11"/>
  <c r="D1676" i="11" s="1"/>
  <c r="E1676" i="11" s="1"/>
  <c r="E1676" i="10"/>
  <c r="B223" i="11"/>
  <c r="D223" i="11" s="1"/>
  <c r="E223" i="11" s="1"/>
  <c r="E223" i="10"/>
  <c r="D975" i="10"/>
  <c r="B975" i="11" s="1"/>
  <c r="D975" i="11" s="1"/>
  <c r="E975" i="11" s="1"/>
  <c r="B1328" i="11"/>
  <c r="D1328" i="11" s="1"/>
  <c r="E1328" i="11" s="1"/>
  <c r="E1328" i="10"/>
  <c r="D941" i="10"/>
  <c r="B941" i="11" s="1"/>
  <c r="D941" i="11" s="1"/>
  <c r="E941" i="11" s="1"/>
  <c r="D535" i="10"/>
  <c r="B535" i="11" s="1"/>
  <c r="D535" i="11" s="1"/>
  <c r="E535" i="11" s="1"/>
  <c r="D943" i="10"/>
  <c r="B943" i="11" s="1"/>
  <c r="D943" i="11" s="1"/>
  <c r="E943" i="11" s="1"/>
  <c r="D1233" i="10"/>
  <c r="B1233" i="11" s="1"/>
  <c r="D1233" i="11" s="1"/>
  <c r="E1233" i="11" s="1"/>
  <c r="E1527" i="10"/>
  <c r="B1527" i="11"/>
  <c r="D580" i="10"/>
  <c r="B580" i="11" s="1"/>
  <c r="D580" i="11" s="1"/>
  <c r="E580" i="11" s="1"/>
  <c r="D1262" i="10"/>
  <c r="B1262" i="11" s="1"/>
  <c r="D1262" i="11" s="1"/>
  <c r="E1262" i="11" s="1"/>
  <c r="E868" i="10"/>
  <c r="D868" i="10"/>
  <c r="B868" i="11" s="1"/>
  <c r="D868" i="11" s="1"/>
  <c r="E868" i="11" s="1"/>
  <c r="E1537" i="10"/>
  <c r="B1537" i="11"/>
  <c r="D1537" i="11" s="1"/>
  <c r="E1537" i="11" s="1"/>
  <c r="E911" i="10"/>
  <c r="D911" i="10"/>
  <c r="B911" i="11" s="1"/>
  <c r="D911" i="11" s="1"/>
  <c r="E911" i="11" s="1"/>
  <c r="D220" i="10"/>
  <c r="B220" i="11" s="1"/>
  <c r="D220" i="11" s="1"/>
  <c r="E220" i="11" s="1"/>
  <c r="E1017" i="10"/>
  <c r="D1017" i="10"/>
  <c r="B1017" i="11" s="1"/>
  <c r="D1017" i="11" s="1"/>
  <c r="E1017" i="11" s="1"/>
  <c r="B820" i="11"/>
  <c r="D820" i="11" s="1"/>
  <c r="E820" i="11" s="1"/>
  <c r="E820" i="10"/>
  <c r="B1662" i="11"/>
  <c r="D1662" i="11" s="1"/>
  <c r="E1662" i="11" s="1"/>
  <c r="E1662" i="10"/>
  <c r="D905" i="10"/>
  <c r="B905" i="11" s="1"/>
  <c r="D905" i="11" s="1"/>
  <c r="E905" i="11" s="1"/>
  <c r="B508" i="11"/>
  <c r="D508" i="11" s="1"/>
  <c r="E508" i="11" s="1"/>
  <c r="E508" i="10"/>
  <c r="E1577" i="10"/>
  <c r="B1577" i="11"/>
  <c r="D1321" i="10"/>
  <c r="B1321" i="11" s="1"/>
  <c r="D1321" i="11" s="1"/>
  <c r="E1321" i="11" s="1"/>
  <c r="E1707" i="10"/>
  <c r="B1707" i="11"/>
  <c r="D1707" i="11" s="1"/>
  <c r="E1707" i="11" s="1"/>
  <c r="B1634" i="11"/>
  <c r="D1634" i="11" s="1"/>
  <c r="E1634" i="11" s="1"/>
  <c r="E1634" i="10"/>
  <c r="B1030" i="11"/>
  <c r="D1030" i="11" s="1"/>
  <c r="E1030" i="11" s="1"/>
  <c r="E1030" i="10"/>
  <c r="E1655" i="10"/>
  <c r="B1655" i="11"/>
  <c r="D1655" i="11" s="1"/>
  <c r="E1655" i="11" s="1"/>
  <c r="D468" i="10"/>
  <c r="B468" i="11" s="1"/>
  <c r="D468" i="11" s="1"/>
  <c r="E468" i="11" s="1"/>
  <c r="B1250" i="11"/>
  <c r="D1250" i="11" s="1"/>
  <c r="E1250" i="11" s="1"/>
  <c r="E1250" i="10"/>
  <c r="B1478" i="11"/>
  <c r="D1478" i="11" s="1"/>
  <c r="E1478" i="11" s="1"/>
  <c r="E1478" i="10"/>
  <c r="E1567" i="10"/>
  <c r="B1567" i="11"/>
  <c r="D1567" i="11" s="1"/>
  <c r="E1567" i="11" s="1"/>
  <c r="D1044" i="10"/>
  <c r="B1044" i="11" s="1"/>
  <c r="D1044" i="11" s="1"/>
  <c r="E1044" i="11" s="1"/>
  <c r="B1162" i="11"/>
  <c r="D1162" i="11" s="1"/>
  <c r="E1162" i="11" s="1"/>
  <c r="E1162" i="10"/>
  <c r="D1187" i="10"/>
  <c r="B1187" i="11" s="1"/>
  <c r="D1187" i="11" s="1"/>
  <c r="E1187" i="11" s="1"/>
  <c r="D621" i="10"/>
  <c r="B621" i="11" s="1"/>
  <c r="D621" i="11" s="1"/>
  <c r="E621" i="11" s="1"/>
  <c r="D1245" i="10"/>
  <c r="B1245" i="11" s="1"/>
  <c r="D1245" i="11" s="1"/>
  <c r="E1245" i="11" s="1"/>
  <c r="B1696" i="11"/>
  <c r="D1696" i="11" s="1"/>
  <c r="E1696" i="11" s="1"/>
  <c r="E1696" i="10"/>
  <c r="E1497" i="10"/>
  <c r="B1497" i="11"/>
  <c r="D1497" i="11" s="1"/>
  <c r="E1497" i="11" s="1"/>
  <c r="B1400" i="11"/>
  <c r="D1400" i="11" s="1"/>
  <c r="E1400" i="11" s="1"/>
  <c r="E1400" i="10"/>
  <c r="E1593" i="10"/>
  <c r="B1593" i="11"/>
  <c r="D1593" i="11" s="1"/>
  <c r="E1593" i="11" s="1"/>
  <c r="D335" i="10"/>
  <c r="B335" i="11" s="1"/>
  <c r="D335" i="11" s="1"/>
  <c r="E335" i="11" s="1"/>
  <c r="E210" i="10"/>
  <c r="E543" i="10"/>
  <c r="D543" i="10"/>
  <c r="B543" i="11" s="1"/>
  <c r="D543" i="11" s="1"/>
  <c r="E543" i="11" s="1"/>
  <c r="D961" i="10"/>
  <c r="B961" i="11" s="1"/>
  <c r="D961" i="11" s="1"/>
  <c r="E961" i="11" s="1"/>
  <c r="D880" i="10"/>
  <c r="B880" i="11" s="1"/>
  <c r="D880" i="11" s="1"/>
  <c r="E880" i="11" s="1"/>
  <c r="E1610" i="10"/>
  <c r="B1610" i="11"/>
  <c r="B1048" i="11"/>
  <c r="D1048" i="11" s="1"/>
  <c r="E1048" i="11" s="1"/>
  <c r="E1048" i="10"/>
  <c r="B435" i="11"/>
  <c r="D435" i="11" s="1"/>
  <c r="E435" i="11" s="1"/>
  <c r="E435" i="10"/>
  <c r="D293" i="10"/>
  <c r="B293" i="11" s="1"/>
  <c r="D293" i="11" s="1"/>
  <c r="E293" i="11" s="1"/>
  <c r="D959" i="10"/>
  <c r="B959" i="11" s="1"/>
  <c r="D959" i="11" s="1"/>
  <c r="E959" i="11" s="1"/>
  <c r="D238" i="10"/>
  <c r="B238" i="11" s="1"/>
  <c r="D238" i="11" s="1"/>
  <c r="E238" i="11" s="1"/>
  <c r="E382" i="10"/>
  <c r="D382" i="10"/>
  <c r="B382" i="11" s="1"/>
  <c r="D382" i="11" s="1"/>
  <c r="E382" i="11" s="1"/>
  <c r="E1631" i="10"/>
  <c r="B1631" i="11"/>
  <c r="D1631" i="11" s="1"/>
  <c r="E1631" i="11" s="1"/>
  <c r="D849" i="10"/>
  <c r="B849" i="11" s="1"/>
  <c r="D849" i="11" s="1"/>
  <c r="E849" i="11" s="1"/>
  <c r="E1493" i="10"/>
  <c r="B1493" i="11"/>
  <c r="D1493" i="11" s="1"/>
  <c r="E1493" i="11" s="1"/>
  <c r="E672" i="10"/>
  <c r="E1065" i="10"/>
  <c r="E977" i="10"/>
  <c r="E1503" i="10"/>
  <c r="B1503" i="11"/>
  <c r="D1503" i="11" s="1"/>
  <c r="E1503" i="11" s="1"/>
  <c r="E1872" i="10"/>
  <c r="B1872" i="11"/>
  <c r="D1872" i="11" s="1"/>
  <c r="E1872" i="11" s="1"/>
  <c r="E1491" i="10"/>
  <c r="B1491" i="11"/>
  <c r="D1491" i="11" s="1"/>
  <c r="E1491" i="11" s="1"/>
  <c r="E1492" i="10"/>
  <c r="B1492" i="11"/>
  <c r="D1492" i="11" s="1"/>
  <c r="E1492" i="11" s="1"/>
  <c r="E1591" i="10"/>
  <c r="B1591" i="11"/>
  <c r="D1591" i="11" s="1"/>
  <c r="E1591" i="11" s="1"/>
  <c r="E1677" i="10"/>
  <c r="B1677" i="11"/>
  <c r="D1677" i="11" s="1"/>
  <c r="E1677" i="11" s="1"/>
  <c r="D383" i="10"/>
  <c r="B383" i="11" s="1"/>
  <c r="D383" i="11" s="1"/>
  <c r="E383" i="11" s="1"/>
  <c r="D469" i="10"/>
  <c r="B469" i="11" s="1"/>
  <c r="D469" i="11" s="1"/>
  <c r="E469" i="11" s="1"/>
  <c r="B1284" i="11"/>
  <c r="D1284" i="11" s="1"/>
  <c r="E1284" i="11" s="1"/>
  <c r="E1284" i="10"/>
  <c r="D348" i="10"/>
  <c r="B348" i="11" s="1"/>
  <c r="D348" i="11" s="1"/>
  <c r="E348" i="11" s="1"/>
  <c r="E1545" i="10"/>
  <c r="B1545" i="11"/>
  <c r="D1545" i="11" s="1"/>
  <c r="E1545" i="11" s="1"/>
  <c r="B1300" i="11"/>
  <c r="D1300" i="11" s="1"/>
  <c r="E1300" i="11" s="1"/>
  <c r="E1300" i="10"/>
  <c r="E1705" i="10"/>
  <c r="B1705" i="11"/>
  <c r="D1705" i="11" s="1"/>
  <c r="E1705" i="11" s="1"/>
  <c r="E1648" i="10"/>
  <c r="B1648" i="11"/>
  <c r="D1648" i="11" s="1"/>
  <c r="E1648" i="11" s="1"/>
  <c r="E1893" i="10"/>
  <c r="B1893" i="11"/>
  <c r="D1893" i="11" s="1"/>
  <c r="E1893" i="11" s="1"/>
  <c r="B1506" i="11"/>
  <c r="D1506" i="11" s="1"/>
  <c r="E1506" i="11" s="1"/>
  <c r="E1506" i="10"/>
  <c r="E1595" i="10"/>
  <c r="B1595" i="11"/>
  <c r="D1595" i="11" s="1"/>
  <c r="E1595" i="11" s="1"/>
  <c r="D362" i="10"/>
  <c r="B362" i="11" s="1"/>
  <c r="D362" i="11" s="1"/>
  <c r="E362" i="11" s="1"/>
  <c r="D279" i="10"/>
  <c r="B279" i="11" s="1"/>
  <c r="D279" i="11" s="1"/>
  <c r="E279" i="11" s="1"/>
  <c r="D917" i="10"/>
  <c r="B917" i="11" s="1"/>
  <c r="D917" i="11" s="1"/>
  <c r="E917" i="11" s="1"/>
  <c r="E550" i="10"/>
  <c r="D1652" i="11" l="1"/>
  <c r="E1652" i="11" s="1"/>
  <c r="E961" i="10"/>
  <c r="E1321" i="10"/>
  <c r="E230" i="10"/>
  <c r="E1381" i="10"/>
  <c r="E1665" i="11"/>
  <c r="D1665" i="11"/>
  <c r="E1278" i="10"/>
  <c r="E535" i="10"/>
  <c r="E238" i="10"/>
  <c r="E335" i="10"/>
  <c r="E580" i="10"/>
  <c r="E1233" i="10"/>
  <c r="E1311" i="10"/>
  <c r="E282" i="10"/>
  <c r="E1214" i="10"/>
  <c r="E1299" i="10"/>
  <c r="E815" i="10"/>
  <c r="E398" i="10"/>
  <c r="E719" i="10"/>
  <c r="E1253" i="10"/>
  <c r="E538" i="10"/>
  <c r="E362" i="10"/>
  <c r="E348" i="10"/>
  <c r="E1187" i="10"/>
  <c r="E941" i="10"/>
  <c r="E350" i="10"/>
  <c r="E1279" i="10"/>
  <c r="E1076" i="10"/>
  <c r="E1319" i="10"/>
  <c r="E555" i="10"/>
  <c r="E1205" i="10"/>
  <c r="E1153" i="10"/>
  <c r="E455" i="10"/>
  <c r="E1665" i="10"/>
  <c r="E375" i="10"/>
  <c r="E1155" i="10"/>
  <c r="E857" i="10"/>
  <c r="E849" i="10"/>
  <c r="E959" i="10"/>
  <c r="E1133" i="10"/>
  <c r="E945" i="10"/>
  <c r="E545" i="10"/>
  <c r="E1327" i="10"/>
  <c r="E1297" i="10"/>
  <c r="E614" i="10"/>
  <c r="E781" i="10"/>
  <c r="E1037" i="10"/>
  <c r="E505" i="10"/>
  <c r="E1375" i="10"/>
  <c r="E921" i="10"/>
  <c r="E757" i="10"/>
  <c r="E880" i="10"/>
  <c r="E598" i="10"/>
  <c r="E797" i="10"/>
  <c r="E947" i="10"/>
  <c r="E897" i="10"/>
  <c r="E1135" i="10"/>
  <c r="E917" i="10"/>
  <c r="E469" i="10"/>
  <c r="E1245" i="10"/>
  <c r="E1044" i="10"/>
  <c r="E468" i="10"/>
  <c r="E905" i="10"/>
  <c r="E220" i="10"/>
  <c r="E1262" i="10"/>
  <c r="E943" i="10"/>
  <c r="E975" i="10"/>
  <c r="E579" i="10"/>
  <c r="E511" i="10"/>
  <c r="E1260" i="10"/>
  <c r="E1080" i="10"/>
  <c r="E1063" i="10"/>
  <c r="E587" i="10"/>
  <c r="E1287" i="10"/>
  <c r="E1293" i="10"/>
  <c r="E1077" i="10"/>
  <c r="E533" i="10"/>
  <c r="E363" i="10"/>
  <c r="E915" i="10"/>
  <c r="E465" i="10"/>
  <c r="E504" i="10"/>
  <c r="E955" i="10"/>
  <c r="E1334" i="10"/>
  <c r="E373" i="10"/>
  <c r="E1407" i="10"/>
  <c r="E1377" i="10"/>
  <c r="E1283" i="10"/>
  <c r="E296" i="10"/>
  <c r="E1417" i="10"/>
  <c r="E625" i="10"/>
  <c r="E372" i="10"/>
  <c r="E500" i="10"/>
  <c r="E949" i="10"/>
  <c r="E404" i="10"/>
  <c r="E336" i="10"/>
  <c r="E891" i="10"/>
  <c r="E464" i="10"/>
  <c r="E396" i="10"/>
  <c r="E843" i="10"/>
  <c r="E293" i="10"/>
  <c r="E865" i="10"/>
  <c r="E553" i="10"/>
  <c r="E352" i="10"/>
  <c r="E913" i="10"/>
  <c r="E409" i="10"/>
  <c r="E380" i="10"/>
  <c r="E343" i="10"/>
  <c r="E279" i="10"/>
  <c r="E383" i="10"/>
  <c r="E621" i="10"/>
  <c r="E953" i="10"/>
  <c r="E595" i="10"/>
  <c r="E1237" i="10"/>
  <c r="E401" i="10"/>
  <c r="E390" i="10"/>
  <c r="E599" i="10"/>
  <c r="E341" i="10"/>
  <c r="E346" i="10"/>
</calcChain>
</file>

<file path=xl/comments1.xml><?xml version="1.0" encoding="utf-8"?>
<comments xmlns="http://schemas.openxmlformats.org/spreadsheetml/2006/main">
  <authors>
    <author>cfj329a</author>
  </authors>
  <commentList>
    <comment ref="A1795" authorId="0" shapeId="0">
      <text>
        <r>
          <rPr>
            <b/>
            <sz val="8"/>
            <color indexed="81"/>
            <rFont val="Tahoma"/>
            <family val="2"/>
          </rPr>
          <t>cfj329a:</t>
        </r>
        <r>
          <rPr>
            <sz val="8"/>
            <color indexed="81"/>
            <rFont val="Tahoma"/>
            <family val="2"/>
          </rPr>
          <t xml:space="preserve">
As per communication to Fruit Industry</t>
        </r>
      </text>
    </comment>
    <comment ref="A1801" authorId="0" shapeId="0">
      <text>
        <r>
          <rPr>
            <b/>
            <sz val="8"/>
            <color indexed="81"/>
            <rFont val="Tahoma"/>
            <family val="2"/>
          </rPr>
          <t>cfj329a:</t>
        </r>
        <r>
          <rPr>
            <sz val="8"/>
            <color indexed="81"/>
            <rFont val="Tahoma"/>
            <family val="2"/>
          </rPr>
          <t xml:space="preserve">
As per communication to Fruit Industry</t>
        </r>
      </text>
    </comment>
    <comment ref="A1802" authorId="0" shapeId="0">
      <text>
        <r>
          <rPr>
            <b/>
            <sz val="8"/>
            <color indexed="81"/>
            <rFont val="Tahoma"/>
            <family val="2"/>
          </rPr>
          <t>cfj329a:</t>
        </r>
        <r>
          <rPr>
            <sz val="8"/>
            <color indexed="81"/>
            <rFont val="Tahoma"/>
            <family val="2"/>
          </rPr>
          <t xml:space="preserve">
As per communication to Fruit Industry</t>
        </r>
      </text>
    </comment>
    <comment ref="A1874" authorId="0" shapeId="0">
      <text>
        <r>
          <rPr>
            <b/>
            <sz val="8"/>
            <color indexed="81"/>
            <rFont val="Tahoma"/>
            <family val="2"/>
          </rPr>
          <t>cfj329a:</t>
        </r>
        <r>
          <rPr>
            <sz val="8"/>
            <color indexed="81"/>
            <rFont val="Tahoma"/>
            <family val="2"/>
          </rPr>
          <t xml:space="preserve">
As per communication to Fruit Industry</t>
        </r>
      </text>
    </comment>
    <comment ref="A1880" authorId="0" shapeId="0">
      <text>
        <r>
          <rPr>
            <b/>
            <sz val="8"/>
            <color indexed="81"/>
            <rFont val="Tahoma"/>
            <family val="2"/>
          </rPr>
          <t>cfj329a:</t>
        </r>
        <r>
          <rPr>
            <sz val="8"/>
            <color indexed="81"/>
            <rFont val="Tahoma"/>
            <family val="2"/>
          </rPr>
          <t xml:space="preserve">
As per communication to Fruit Industry</t>
        </r>
      </text>
    </comment>
    <comment ref="A1881" authorId="0" shapeId="0">
      <text>
        <r>
          <rPr>
            <b/>
            <sz val="8"/>
            <color indexed="81"/>
            <rFont val="Tahoma"/>
            <family val="2"/>
          </rPr>
          <t>cfj329a:</t>
        </r>
        <r>
          <rPr>
            <sz val="8"/>
            <color indexed="81"/>
            <rFont val="Tahoma"/>
            <family val="2"/>
          </rPr>
          <t xml:space="preserve">
As per communication to Fruit Industry</t>
        </r>
      </text>
    </comment>
    <comment ref="A2166" authorId="0" shapeId="0">
      <text>
        <r>
          <rPr>
            <b/>
            <sz val="8"/>
            <color indexed="81"/>
            <rFont val="Tahoma"/>
            <family val="2"/>
          </rPr>
          <t>cfj329a:</t>
        </r>
        <r>
          <rPr>
            <sz val="8"/>
            <color indexed="81"/>
            <rFont val="Tahoma"/>
            <family val="2"/>
          </rPr>
          <t xml:space="preserve">
As per communication to Fruit Industry</t>
        </r>
      </text>
    </comment>
    <comment ref="A2172" authorId="0" shapeId="0">
      <text>
        <r>
          <rPr>
            <b/>
            <sz val="8"/>
            <color indexed="81"/>
            <rFont val="Tahoma"/>
            <family val="2"/>
          </rPr>
          <t>cfj329a:</t>
        </r>
        <r>
          <rPr>
            <sz val="8"/>
            <color indexed="81"/>
            <rFont val="Tahoma"/>
            <family val="2"/>
          </rPr>
          <t xml:space="preserve">
As per communication to Fruit Industry</t>
        </r>
      </text>
    </comment>
    <comment ref="A2173" authorId="0" shapeId="0">
      <text>
        <r>
          <rPr>
            <b/>
            <sz val="8"/>
            <color indexed="81"/>
            <rFont val="Tahoma"/>
            <family val="2"/>
          </rPr>
          <t>cfj329a:</t>
        </r>
        <r>
          <rPr>
            <sz val="8"/>
            <color indexed="81"/>
            <rFont val="Tahoma"/>
            <family val="2"/>
          </rPr>
          <t xml:space="preserve">
As per communication to Fruit Industry</t>
        </r>
      </text>
    </comment>
    <comment ref="A2246" authorId="0" shapeId="0">
      <text>
        <r>
          <rPr>
            <b/>
            <sz val="8"/>
            <color indexed="81"/>
            <rFont val="Tahoma"/>
            <family val="2"/>
          </rPr>
          <t>cfj329a:</t>
        </r>
        <r>
          <rPr>
            <sz val="8"/>
            <color indexed="81"/>
            <rFont val="Tahoma"/>
            <family val="2"/>
          </rPr>
          <t xml:space="preserve">
As per communication to Fruit Industry</t>
        </r>
      </text>
    </comment>
    <comment ref="A2252" authorId="0" shapeId="0">
      <text>
        <r>
          <rPr>
            <b/>
            <sz val="8"/>
            <color indexed="81"/>
            <rFont val="Tahoma"/>
            <family val="2"/>
          </rPr>
          <t>cfj329a:</t>
        </r>
        <r>
          <rPr>
            <sz val="8"/>
            <color indexed="81"/>
            <rFont val="Tahoma"/>
            <family val="2"/>
          </rPr>
          <t xml:space="preserve">
As per communication to Fruit Industry</t>
        </r>
      </text>
    </comment>
    <comment ref="A2253" authorId="0" shapeId="0">
      <text>
        <r>
          <rPr>
            <b/>
            <sz val="8"/>
            <color indexed="81"/>
            <rFont val="Tahoma"/>
            <family val="2"/>
          </rPr>
          <t>cfj329a:</t>
        </r>
        <r>
          <rPr>
            <sz val="8"/>
            <color indexed="81"/>
            <rFont val="Tahoma"/>
            <family val="2"/>
          </rPr>
          <t xml:space="preserve">
As per communication to Fruit Industry</t>
        </r>
      </text>
    </comment>
  </commentList>
</comments>
</file>

<file path=xl/comments2.xml><?xml version="1.0" encoding="utf-8"?>
<comments xmlns="http://schemas.openxmlformats.org/spreadsheetml/2006/main">
  <authors>
    <author>cfj329a</author>
    <author>Mohammed Abdool          Transnet National Ports Aut</author>
  </authors>
  <commentList>
    <comment ref="A1677" authorId="0" shapeId="0">
      <text>
        <r>
          <rPr>
            <b/>
            <sz val="8"/>
            <color indexed="81"/>
            <rFont val="Tahoma"/>
            <family val="2"/>
          </rPr>
          <t>cfj329a:</t>
        </r>
        <r>
          <rPr>
            <sz val="8"/>
            <color indexed="81"/>
            <rFont val="Tahoma"/>
            <family val="2"/>
          </rPr>
          <t xml:space="preserve">
As per communication to Fruit Industry</t>
        </r>
      </text>
    </comment>
    <comment ref="A1683" authorId="0" shapeId="0">
      <text>
        <r>
          <rPr>
            <b/>
            <sz val="8"/>
            <color indexed="81"/>
            <rFont val="Tahoma"/>
            <family val="2"/>
          </rPr>
          <t>cfj329a:</t>
        </r>
        <r>
          <rPr>
            <sz val="8"/>
            <color indexed="81"/>
            <rFont val="Tahoma"/>
            <family val="2"/>
          </rPr>
          <t xml:space="preserve">
As per communication to Fruit Industry</t>
        </r>
      </text>
    </comment>
    <comment ref="B1683" authorId="1" shapeId="0">
      <text>
        <r>
          <rPr>
            <b/>
            <sz val="10"/>
            <color indexed="81"/>
            <rFont val="Tahoma"/>
            <family val="2"/>
          </rPr>
          <t>Mohammed Abdool          Transnet National Ports Aut:</t>
        </r>
        <r>
          <rPr>
            <sz val="10"/>
            <color indexed="81"/>
            <rFont val="Tahoma"/>
            <family val="2"/>
          </rPr>
          <t xml:space="preserve">
ALIGNED TO TARIFF BOOK
</t>
        </r>
      </text>
    </comment>
    <comment ref="A1684" authorId="0" shapeId="0">
      <text>
        <r>
          <rPr>
            <b/>
            <sz val="8"/>
            <color indexed="81"/>
            <rFont val="Tahoma"/>
            <family val="2"/>
          </rPr>
          <t>cfj329a:</t>
        </r>
        <r>
          <rPr>
            <sz val="8"/>
            <color indexed="81"/>
            <rFont val="Tahoma"/>
            <family val="2"/>
          </rPr>
          <t xml:space="preserve">
As per communication to Fruit Industry</t>
        </r>
      </text>
    </comment>
    <comment ref="B1753" authorId="1" shapeId="0">
      <text>
        <r>
          <rPr>
            <b/>
            <sz val="10"/>
            <color indexed="81"/>
            <rFont val="Tahoma"/>
            <family val="2"/>
          </rPr>
          <t>Mohammed Abdool          Transnet National Ports Aut:</t>
        </r>
        <r>
          <rPr>
            <sz val="10"/>
            <color indexed="81"/>
            <rFont val="Tahoma"/>
            <family val="2"/>
          </rPr>
          <t xml:space="preserve">
ALIGNED TO TARIFF BOOK</t>
        </r>
      </text>
    </comment>
    <comment ref="B1754" authorId="1" shapeId="0">
      <text>
        <r>
          <rPr>
            <b/>
            <sz val="10"/>
            <color indexed="81"/>
            <rFont val="Tahoma"/>
            <family val="2"/>
          </rPr>
          <t>Mohammed Abdool          Transnet National Ports Aut:</t>
        </r>
        <r>
          <rPr>
            <sz val="10"/>
            <color indexed="81"/>
            <rFont val="Tahoma"/>
            <family val="2"/>
          </rPr>
          <t xml:space="preserve">
ALIGNED ALL TARIFF FROM HEREON IN TERMS OF TARIFF BOOK</t>
        </r>
      </text>
    </comment>
    <comment ref="A1756" authorId="0" shapeId="0">
      <text>
        <r>
          <rPr>
            <b/>
            <sz val="8"/>
            <color indexed="81"/>
            <rFont val="Tahoma"/>
            <family val="2"/>
          </rPr>
          <t>cfj329a:</t>
        </r>
        <r>
          <rPr>
            <sz val="8"/>
            <color indexed="81"/>
            <rFont val="Tahoma"/>
            <family val="2"/>
          </rPr>
          <t xml:space="preserve">
As per communication to Fruit Industry</t>
        </r>
      </text>
    </comment>
    <comment ref="A1762" authorId="0" shapeId="0">
      <text>
        <r>
          <rPr>
            <b/>
            <sz val="8"/>
            <color indexed="81"/>
            <rFont val="Tahoma"/>
            <family val="2"/>
          </rPr>
          <t>cfj329a:</t>
        </r>
        <r>
          <rPr>
            <sz val="8"/>
            <color indexed="81"/>
            <rFont val="Tahoma"/>
            <family val="2"/>
          </rPr>
          <t xml:space="preserve">
As per communication to Fruit Industry</t>
        </r>
      </text>
    </comment>
    <comment ref="A1763" authorId="0" shapeId="0">
      <text>
        <r>
          <rPr>
            <b/>
            <sz val="8"/>
            <color indexed="81"/>
            <rFont val="Tahoma"/>
            <family val="2"/>
          </rPr>
          <t>cfj329a:</t>
        </r>
        <r>
          <rPr>
            <sz val="8"/>
            <color indexed="81"/>
            <rFont val="Tahoma"/>
            <family val="2"/>
          </rPr>
          <t xml:space="preserve">
As per communication to Fruit Industry</t>
        </r>
      </text>
    </comment>
    <comment ref="B1763" authorId="1" shapeId="0">
      <text>
        <r>
          <rPr>
            <b/>
            <sz val="10"/>
            <color indexed="81"/>
            <rFont val="Tahoma"/>
            <family val="2"/>
          </rPr>
          <t>Mohammed Abdool          Transnet National Ports Aut:</t>
        </r>
        <r>
          <rPr>
            <sz val="10"/>
            <color indexed="81"/>
            <rFont val="Tahoma"/>
            <family val="2"/>
          </rPr>
          <t xml:space="preserve">
ALIGNED WITH TARIFF BOOK - SPECIFIC ERROR</t>
        </r>
      </text>
    </comment>
    <comment ref="B1768" authorId="1" shapeId="0">
      <text>
        <r>
          <rPr>
            <b/>
            <sz val="10"/>
            <color indexed="81"/>
            <rFont val="Tahoma"/>
            <family val="2"/>
          </rPr>
          <t>Mohammed Abdool          Transnet National Ports Aut:</t>
        </r>
        <r>
          <rPr>
            <sz val="10"/>
            <color indexed="81"/>
            <rFont val="Tahoma"/>
            <family val="2"/>
          </rPr>
          <t xml:space="preserve">
ALIGNED TO TARIFF BOOK SPECIFIC ERROR</t>
        </r>
      </text>
    </comment>
    <comment ref="B1771" authorId="1" shapeId="0">
      <text>
        <r>
          <rPr>
            <b/>
            <sz val="10"/>
            <color indexed="81"/>
            <rFont val="Tahoma"/>
            <family val="2"/>
          </rPr>
          <t>Mohammed Abdool          Transnet National Ports Aut:</t>
        </r>
        <r>
          <rPr>
            <sz val="10"/>
            <color indexed="81"/>
            <rFont val="Tahoma"/>
            <family val="2"/>
          </rPr>
          <t xml:space="preserve">
SPECIFIC ERROR
</t>
        </r>
      </text>
    </comment>
    <comment ref="B1821" authorId="1" shapeId="0">
      <text>
        <r>
          <rPr>
            <b/>
            <sz val="10"/>
            <color indexed="81"/>
            <rFont val="Tahoma"/>
            <family val="2"/>
          </rPr>
          <t>Mohammed Abdool          Transnet National Ports Aut:</t>
        </r>
        <r>
          <rPr>
            <sz val="10"/>
            <color indexed="81"/>
            <rFont val="Tahoma"/>
            <family val="2"/>
          </rPr>
          <t xml:space="preserve">
tariff inserted
</t>
        </r>
      </text>
    </comment>
    <comment ref="B1830" authorId="1" shapeId="0">
      <text>
        <r>
          <rPr>
            <b/>
            <sz val="10"/>
            <color indexed="81"/>
            <rFont val="Tahoma"/>
            <family val="2"/>
          </rPr>
          <t>Mohammed Abdool          Transnet National Ports Aut:</t>
        </r>
        <r>
          <rPr>
            <sz val="10"/>
            <color indexed="81"/>
            <rFont val="Tahoma"/>
            <family val="2"/>
          </rPr>
          <t xml:space="preserve">
Tariff corrected per Tariff Book</t>
        </r>
      </text>
    </comment>
    <comment ref="B1867" authorId="1" shapeId="0">
      <text>
        <r>
          <rPr>
            <b/>
            <sz val="10"/>
            <color indexed="81"/>
            <rFont val="Tahoma"/>
            <family val="2"/>
          </rPr>
          <t>Mohammed Abdool          Transnet National Ports Aut:</t>
        </r>
        <r>
          <rPr>
            <sz val="10"/>
            <color indexed="81"/>
            <rFont val="Tahoma"/>
            <family val="2"/>
          </rPr>
          <t xml:space="preserve">
Corrected Tariffs - needed to shift down</t>
        </r>
      </text>
    </comment>
    <comment ref="B1874" authorId="1" shapeId="0">
      <text>
        <r>
          <rPr>
            <b/>
            <sz val="10"/>
            <color indexed="81"/>
            <rFont val="Tahoma"/>
            <family val="2"/>
          </rPr>
          <t>Mohammed Abdool          Transnet National Ports Aut:</t>
        </r>
        <r>
          <rPr>
            <sz val="10"/>
            <color indexed="81"/>
            <rFont val="Tahoma"/>
            <family val="2"/>
          </rPr>
          <t xml:space="preserve">
Tariff Corrected
</t>
        </r>
      </text>
    </comment>
    <comment ref="B1910" authorId="1" shapeId="0">
      <text>
        <r>
          <rPr>
            <b/>
            <sz val="10"/>
            <color indexed="81"/>
            <rFont val="Tahoma"/>
            <family val="2"/>
          </rPr>
          <t>Mohammed Abdool          Transnet National Ports Aut:</t>
        </r>
        <r>
          <rPr>
            <sz val="10"/>
            <color indexed="81"/>
            <rFont val="Tahoma"/>
            <family val="2"/>
          </rPr>
          <t xml:space="preserve">
SHIFTED TARIFFS DOWN</t>
        </r>
      </text>
    </comment>
  </commentList>
</comments>
</file>

<file path=xl/comments3.xml><?xml version="1.0" encoding="utf-8"?>
<comments xmlns="http://schemas.openxmlformats.org/spreadsheetml/2006/main">
  <authors>
    <author>cfj329a</author>
    <author>Mohammed Abdool          Transnet National Ports Aut</author>
  </authors>
  <commentList>
    <comment ref="A1675" authorId="0" shapeId="0">
      <text>
        <r>
          <rPr>
            <b/>
            <sz val="8"/>
            <color indexed="81"/>
            <rFont val="Tahoma"/>
            <family val="2"/>
          </rPr>
          <t>cfj329a:</t>
        </r>
        <r>
          <rPr>
            <sz val="8"/>
            <color indexed="81"/>
            <rFont val="Tahoma"/>
            <family val="2"/>
          </rPr>
          <t xml:space="preserve">
As per communication to Fruit Industry</t>
        </r>
      </text>
    </comment>
    <comment ref="A1681" authorId="0" shapeId="0">
      <text>
        <r>
          <rPr>
            <b/>
            <sz val="8"/>
            <color indexed="81"/>
            <rFont val="Tahoma"/>
            <family val="2"/>
          </rPr>
          <t>cfj329a:</t>
        </r>
        <r>
          <rPr>
            <sz val="8"/>
            <color indexed="81"/>
            <rFont val="Tahoma"/>
            <family val="2"/>
          </rPr>
          <t xml:space="preserve">
As per communication to Fruit Industry</t>
        </r>
      </text>
    </comment>
    <comment ref="B1681" authorId="1" shapeId="0">
      <text>
        <r>
          <rPr>
            <b/>
            <sz val="10"/>
            <color indexed="81"/>
            <rFont val="Tahoma"/>
            <family val="2"/>
          </rPr>
          <t>Mohammed Abdool          Transnet National Ports Aut:</t>
        </r>
        <r>
          <rPr>
            <sz val="10"/>
            <color indexed="81"/>
            <rFont val="Tahoma"/>
            <family val="2"/>
          </rPr>
          <t xml:space="preserve">
ALIGNED TO TARIFF BOOK
</t>
        </r>
      </text>
    </comment>
    <comment ref="A1682" authorId="0" shapeId="0">
      <text>
        <r>
          <rPr>
            <b/>
            <sz val="8"/>
            <color indexed="81"/>
            <rFont val="Tahoma"/>
            <family val="2"/>
          </rPr>
          <t>cfj329a:</t>
        </r>
        <r>
          <rPr>
            <sz val="8"/>
            <color indexed="81"/>
            <rFont val="Tahoma"/>
            <family val="2"/>
          </rPr>
          <t xml:space="preserve">
As per communication to Fruit Industry</t>
        </r>
      </text>
    </comment>
    <comment ref="B1751" authorId="1" shapeId="0">
      <text>
        <r>
          <rPr>
            <b/>
            <sz val="10"/>
            <color indexed="81"/>
            <rFont val="Tahoma"/>
            <family val="2"/>
          </rPr>
          <t>Mohammed Abdool          Transnet National Ports Aut:</t>
        </r>
        <r>
          <rPr>
            <sz val="10"/>
            <color indexed="81"/>
            <rFont val="Tahoma"/>
            <family val="2"/>
          </rPr>
          <t xml:space="preserve">
ALIGNED TO TARIFF BOOK</t>
        </r>
      </text>
    </comment>
    <comment ref="B1752" authorId="1" shapeId="0">
      <text>
        <r>
          <rPr>
            <b/>
            <sz val="10"/>
            <color indexed="81"/>
            <rFont val="Tahoma"/>
            <family val="2"/>
          </rPr>
          <t>Mohammed Abdool          Transnet National Ports Aut:</t>
        </r>
        <r>
          <rPr>
            <sz val="10"/>
            <color indexed="81"/>
            <rFont val="Tahoma"/>
            <family val="2"/>
          </rPr>
          <t xml:space="preserve">
ALIGNED ALL TARIFF FROM HEREON IN TERMS OF TARIFF BOOK</t>
        </r>
      </text>
    </comment>
    <comment ref="A1754" authorId="0" shapeId="0">
      <text>
        <r>
          <rPr>
            <b/>
            <sz val="8"/>
            <color indexed="81"/>
            <rFont val="Tahoma"/>
            <family val="2"/>
          </rPr>
          <t>cfj329a:</t>
        </r>
        <r>
          <rPr>
            <sz val="8"/>
            <color indexed="81"/>
            <rFont val="Tahoma"/>
            <family val="2"/>
          </rPr>
          <t xml:space="preserve">
As per communication to Fruit Industry</t>
        </r>
      </text>
    </comment>
    <comment ref="A1760" authorId="0" shapeId="0">
      <text>
        <r>
          <rPr>
            <b/>
            <sz val="8"/>
            <color indexed="81"/>
            <rFont val="Tahoma"/>
            <family val="2"/>
          </rPr>
          <t>cfj329a:</t>
        </r>
        <r>
          <rPr>
            <sz val="8"/>
            <color indexed="81"/>
            <rFont val="Tahoma"/>
            <family val="2"/>
          </rPr>
          <t xml:space="preserve">
As per communication to Fruit Industry</t>
        </r>
      </text>
    </comment>
    <comment ref="A1761" authorId="0" shapeId="0">
      <text>
        <r>
          <rPr>
            <b/>
            <sz val="8"/>
            <color indexed="81"/>
            <rFont val="Tahoma"/>
            <family val="2"/>
          </rPr>
          <t>cfj329a:</t>
        </r>
        <r>
          <rPr>
            <sz val="8"/>
            <color indexed="81"/>
            <rFont val="Tahoma"/>
            <family val="2"/>
          </rPr>
          <t xml:space="preserve">
As per communication to Fruit Industry</t>
        </r>
      </text>
    </comment>
    <comment ref="B1761" authorId="1" shapeId="0">
      <text>
        <r>
          <rPr>
            <b/>
            <sz val="10"/>
            <color indexed="81"/>
            <rFont val="Tahoma"/>
            <family val="2"/>
          </rPr>
          <t>Mohammed Abdool          Transnet National Ports Aut:</t>
        </r>
        <r>
          <rPr>
            <sz val="10"/>
            <color indexed="81"/>
            <rFont val="Tahoma"/>
            <family val="2"/>
          </rPr>
          <t xml:space="preserve">
ALIGNED WITH TARIFF BOOK - SPECIFIC ERROR</t>
        </r>
      </text>
    </comment>
    <comment ref="B1766" authorId="1" shapeId="0">
      <text>
        <r>
          <rPr>
            <b/>
            <sz val="10"/>
            <color indexed="81"/>
            <rFont val="Tahoma"/>
            <family val="2"/>
          </rPr>
          <t>Mohammed Abdool          Transnet National Ports Aut:</t>
        </r>
        <r>
          <rPr>
            <sz val="10"/>
            <color indexed="81"/>
            <rFont val="Tahoma"/>
            <family val="2"/>
          </rPr>
          <t xml:space="preserve">
ALIGNED TO TARIFF BOOK SPECIFIC ERROR</t>
        </r>
      </text>
    </comment>
    <comment ref="B1769" authorId="1" shapeId="0">
      <text>
        <r>
          <rPr>
            <b/>
            <sz val="10"/>
            <color indexed="81"/>
            <rFont val="Tahoma"/>
            <family val="2"/>
          </rPr>
          <t>Mohammed Abdool          Transnet National Ports Aut:</t>
        </r>
        <r>
          <rPr>
            <sz val="10"/>
            <color indexed="81"/>
            <rFont val="Tahoma"/>
            <family val="2"/>
          </rPr>
          <t xml:space="preserve">
SPECIFIC ERROR
</t>
        </r>
      </text>
    </comment>
    <comment ref="B1819" authorId="1" shapeId="0">
      <text>
        <r>
          <rPr>
            <b/>
            <sz val="10"/>
            <color indexed="81"/>
            <rFont val="Tahoma"/>
            <family val="2"/>
          </rPr>
          <t>Mohammed Abdool          Transnet National Ports Aut:</t>
        </r>
        <r>
          <rPr>
            <sz val="10"/>
            <color indexed="81"/>
            <rFont val="Tahoma"/>
            <family val="2"/>
          </rPr>
          <t xml:space="preserve">
tariff inserted
</t>
        </r>
      </text>
    </comment>
    <comment ref="B1828" authorId="1" shapeId="0">
      <text>
        <r>
          <rPr>
            <b/>
            <sz val="10"/>
            <color indexed="81"/>
            <rFont val="Tahoma"/>
            <family val="2"/>
          </rPr>
          <t>Mohammed Abdool          Transnet National Ports Aut:</t>
        </r>
        <r>
          <rPr>
            <sz val="10"/>
            <color indexed="81"/>
            <rFont val="Tahoma"/>
            <family val="2"/>
          </rPr>
          <t xml:space="preserve">
Tariff corrected per Tariff Book</t>
        </r>
      </text>
    </comment>
    <comment ref="B1865" authorId="1" shapeId="0">
      <text>
        <r>
          <rPr>
            <b/>
            <sz val="10"/>
            <color indexed="81"/>
            <rFont val="Tahoma"/>
            <family val="2"/>
          </rPr>
          <t>Mohammed Abdool          Transnet National Ports Aut:</t>
        </r>
        <r>
          <rPr>
            <sz val="10"/>
            <color indexed="81"/>
            <rFont val="Tahoma"/>
            <family val="2"/>
          </rPr>
          <t xml:space="preserve">
Corrected Tariffs - needed to shift down</t>
        </r>
      </text>
    </comment>
    <comment ref="B1872" authorId="1" shapeId="0">
      <text>
        <r>
          <rPr>
            <b/>
            <sz val="10"/>
            <color indexed="81"/>
            <rFont val="Tahoma"/>
            <family val="2"/>
          </rPr>
          <t>Mohammed Abdool          Transnet National Ports Aut:</t>
        </r>
        <r>
          <rPr>
            <sz val="10"/>
            <color indexed="81"/>
            <rFont val="Tahoma"/>
            <family val="2"/>
          </rPr>
          <t xml:space="preserve">
Tariff Corrected
</t>
        </r>
      </text>
    </comment>
    <comment ref="B1908" authorId="1" shapeId="0">
      <text>
        <r>
          <rPr>
            <b/>
            <sz val="10"/>
            <color indexed="81"/>
            <rFont val="Tahoma"/>
            <family val="2"/>
          </rPr>
          <t>Mohammed Abdool          Transnet National Ports Aut:</t>
        </r>
        <r>
          <rPr>
            <sz val="10"/>
            <color indexed="81"/>
            <rFont val="Tahoma"/>
            <family val="2"/>
          </rPr>
          <t xml:space="preserve">
SHIFTED TARIFFS DOWN</t>
        </r>
      </text>
    </comment>
  </commentList>
</comments>
</file>

<file path=xl/sharedStrings.xml><?xml version="1.0" encoding="utf-8"?>
<sst xmlns="http://schemas.openxmlformats.org/spreadsheetml/2006/main" count="30575" uniqueCount="1583">
  <si>
    <t>Connection fee (Base Rate Code)</t>
  </si>
  <si>
    <t xml:space="preserve">Hire fee for each period of 24 hours or part thereof </t>
  </si>
  <si>
    <t>Base rate Code</t>
  </si>
  <si>
    <t>DIVER'S SERVICES</t>
  </si>
  <si>
    <t>Fees for diver's services, where available, will be quoted by the</t>
  </si>
  <si>
    <t>Port on application</t>
  </si>
  <si>
    <t xml:space="preserve">COMBATING OF OIL POLLUTION </t>
  </si>
  <si>
    <t>The following fees must be raised for the combating of oil</t>
  </si>
  <si>
    <t>pollution in the port area:</t>
  </si>
  <si>
    <t>Utilisation of oil boom per hour or part thereof</t>
  </si>
  <si>
    <t>Oil spill emulsifier per litre will be charged for at the purchase</t>
  </si>
  <si>
    <t>price plus handling fee (Fees to be quoted on application</t>
  </si>
  <si>
    <t>oil pollution.</t>
  </si>
  <si>
    <t>PORT FEES ON VESSELS</t>
  </si>
  <si>
    <t>Vessels taking in bunkers at the designated anchorage;</t>
  </si>
  <si>
    <t>Vessels at offshore moorings or similar facilities, as follows;</t>
  </si>
  <si>
    <t>Basic fee per 100 tons or part thereof</t>
  </si>
  <si>
    <t xml:space="preserve">per 100 tons or part thereof per 24 hour period, a part of a 24 </t>
  </si>
  <si>
    <t>hour period being applied pro rata</t>
  </si>
  <si>
    <t>highest tonnage as reflected in Lloyds Register of Shipping, is</t>
  </si>
  <si>
    <t>acceptable</t>
  </si>
  <si>
    <t xml:space="preserve">The tonnage of vessels for Port tariff purposes is the gross </t>
  </si>
  <si>
    <t xml:space="preserve">tonnage of a vessel as per the tonnage certificate issued in  </t>
  </si>
  <si>
    <t>Vessels entering the port from the time of passing the entrance</t>
  </si>
  <si>
    <t>inwards until the time of passing the entrance outwards;</t>
  </si>
  <si>
    <t>Small vessels and pleasure vessels resorting under Section 5</t>
  </si>
  <si>
    <t>Clause 2 when visiting a port other than at their registered port</t>
  </si>
  <si>
    <t>will be subject to a minimum fee</t>
  </si>
  <si>
    <t>Port dues lay up fees at the port of Saldanha are as follows;</t>
  </si>
  <si>
    <t>Port Dues Lay Up - First 30 days</t>
  </si>
  <si>
    <t>Port Dues Lay Up - Second 30 days</t>
  </si>
  <si>
    <t>Payable by any vessel occupying a repair quay or any other berth</t>
  </si>
  <si>
    <t>and not handling cargo, in addition to port dues for 24 hour</t>
  </si>
  <si>
    <t>period or part thereof as follows:</t>
  </si>
  <si>
    <t>Per 100 tons or part thereof</t>
  </si>
  <si>
    <t>Following 17 700 tons up to 35 300 tons</t>
  </si>
  <si>
    <t>Following 35 300 up to 53 000 tons</t>
  </si>
  <si>
    <t>Over 53000 tons (NO ADDITIONAL FEE)</t>
  </si>
  <si>
    <t xml:space="preserve">Note: A vessel paying the fees for the use of a drydock, floating </t>
  </si>
  <si>
    <t>dock, syncrolift or slipway can lie alongside a quay  for repairs</t>
  </si>
  <si>
    <t>without paying berth dues for the same number of days as it did</t>
  </si>
  <si>
    <t>inside the drydock, floating dock, or on the syncrolift or slipway</t>
  </si>
  <si>
    <t>TARIFF</t>
  </si>
  <si>
    <t xml:space="preserve">  RAND</t>
  </si>
  <si>
    <t>(01/04/10)</t>
  </si>
  <si>
    <t>Unit of tonnage:</t>
  </si>
  <si>
    <t>SECTION 4</t>
  </si>
  <si>
    <t>1 metric ton (1 000kg), subject to a minimum of 1 ton,</t>
  </si>
  <si>
    <t>MARINE SERVICES</t>
  </si>
  <si>
    <t>except for the following:</t>
  </si>
  <si>
    <t>Vehicles (empty) driven or towed from  / to the port</t>
  </si>
  <si>
    <t>(including boats, yachts, etc. on trailers):</t>
  </si>
  <si>
    <t>PORT OF RICHARDS BAY</t>
  </si>
  <si>
    <t>1 metre of length = 2 tons</t>
  </si>
  <si>
    <t>Up to 700</t>
  </si>
  <si>
    <t>Bulk liquids = 1 kilolitre</t>
  </si>
  <si>
    <t>The metric tonnage for tariffing purposes of cargo dues</t>
  </si>
  <si>
    <t>shall include all packaging i.e. mass of cages, cases,</t>
  </si>
  <si>
    <t>pallets, bags, etc.</t>
  </si>
  <si>
    <t>Vessels tonnage (excluding Section 7):</t>
  </si>
  <si>
    <t>The tonnage for port tariff purposes is the gross tonnage</t>
  </si>
  <si>
    <t>of a vessel as per the tonnage certificate issued in terms</t>
  </si>
  <si>
    <t>of the Tonnage Convention 1969 (NOT converted to</t>
  </si>
  <si>
    <t>cubic metres)</t>
  </si>
  <si>
    <t>PORT OF DURBAN</t>
  </si>
  <si>
    <t>Where the vessel's tonnage is not available, the highest</t>
  </si>
  <si>
    <t>tonnage reflected in Lloyds Register of Shipping, is</t>
  </si>
  <si>
    <t>acceptable.</t>
  </si>
  <si>
    <t>SECTION 1</t>
  </si>
  <si>
    <t>LIGHT DUES</t>
  </si>
  <si>
    <t>SAMSA fees to follow</t>
  </si>
  <si>
    <t>SECTION 2</t>
  </si>
  <si>
    <t>VESSEL TRAFFIC SERVICES</t>
  </si>
  <si>
    <t>PORT OF EAST LONDON</t>
  </si>
  <si>
    <t>All ports excluding Durban &amp; Saldanha Bay</t>
  </si>
  <si>
    <t>Ports of Durban &amp; Saldanha Bay</t>
  </si>
  <si>
    <t>Minimum fee</t>
  </si>
  <si>
    <t>SECTION 3</t>
  </si>
  <si>
    <t>PORTS OF PORT ELIZABETH &amp; NGQURA</t>
  </si>
  <si>
    <t>PILOTAGE SERVICES</t>
  </si>
  <si>
    <t>DURBAN</t>
  </si>
  <si>
    <t>CAPE TOWN</t>
  </si>
  <si>
    <t>PORT OF MOSSEL BAY</t>
  </si>
  <si>
    <t>OTHER PORTS</t>
  </si>
  <si>
    <t>PORT OF CAPE TOWN</t>
  </si>
  <si>
    <t>PORT ELIZABETH</t>
  </si>
  <si>
    <t>SALDANHA</t>
  </si>
  <si>
    <t>SECTION 5</t>
  </si>
  <si>
    <t>PORT FEES ON VESSELS, MISCELLANEOUS FEES</t>
  </si>
  <si>
    <t>AND SERVICES</t>
  </si>
  <si>
    <t>Up to 17 700 tons</t>
  </si>
  <si>
    <t>VESSELS</t>
  </si>
  <si>
    <t>SMALL VESSELS</t>
  </si>
  <si>
    <t>FLOATING CRANES</t>
  </si>
  <si>
    <t>Minimum fee per service at the Port of Cape Town</t>
  </si>
  <si>
    <t>PLEASURE VESSELS</t>
  </si>
  <si>
    <t>A: 9 Lt water fire extinguisher</t>
  </si>
  <si>
    <t>C: 9kg Dry powder fire extinguisher</t>
  </si>
  <si>
    <t>D: 5-7 kg Carbon Dioxide fire extinguisher</t>
  </si>
  <si>
    <t>SECTION 6</t>
  </si>
  <si>
    <t>Registration and Port Rule Permit Fees</t>
  </si>
  <si>
    <t xml:space="preserve">the Authority in terms of section 57 of the National Ports </t>
  </si>
  <si>
    <t>Act, No 12 of 2005:</t>
  </si>
  <si>
    <t>to be issued by the Authority in terms of Port Rules made</t>
  </si>
  <si>
    <t>Ports Act, No 12 of 2005:</t>
  </si>
  <si>
    <t xml:space="preserve">Fire protection and fire equipment installation and </t>
  </si>
  <si>
    <t>Vessel agent registration fee</t>
  </si>
  <si>
    <t>Restricted areas - Ad hoc access permit fee</t>
  </si>
  <si>
    <t>Free</t>
  </si>
  <si>
    <t>Restricted areas - Longer-term access permit fee</t>
  </si>
  <si>
    <t>Small vessel permit fee</t>
  </si>
  <si>
    <t>Pleasure vessel permit fee</t>
  </si>
  <si>
    <t>Motor vehicle access permit fee</t>
  </si>
  <si>
    <t>SECTION 7</t>
  </si>
  <si>
    <t>DRYDOCKS, FLOATING DOCKS, SYNCROLIFTS</t>
  </si>
  <si>
    <t>AND SLIPWAYS</t>
  </si>
  <si>
    <t>Tonnage of vessels for tariff purposes</t>
  </si>
  <si>
    <t>The gross tonnage of a vessel in cubic metres (conversion</t>
  </si>
  <si>
    <t>in terms of the Tonnage Convention 1969,</t>
  </si>
  <si>
    <t>plus</t>
  </si>
  <si>
    <t>The tonnage in mass, of all cargo on board.</t>
  </si>
  <si>
    <t>CAPE TOWN &amp; EAST LONDON</t>
  </si>
  <si>
    <t>Drydock</t>
  </si>
  <si>
    <t>Syncrolift</t>
  </si>
  <si>
    <t>Slipways</t>
  </si>
  <si>
    <t>On application</t>
  </si>
  <si>
    <t>Floating Dock</t>
  </si>
  <si>
    <t>MINIMUM FEES</t>
  </si>
  <si>
    <t xml:space="preserve">Should the booking not be taken up or cancelled </t>
  </si>
  <si>
    <t>within 21 consecutive days prior to the booked</t>
  </si>
  <si>
    <t>date the deposit will be forfeited. If the booking is</t>
  </si>
  <si>
    <t>cancelled &gt; 21 days, a full refund will be given.</t>
  </si>
  <si>
    <t>PERMITTED TO SERVICE VESSELS</t>
  </si>
  <si>
    <t>8.1 Wharf cranes at the Ports of Cape Town and East London</t>
  </si>
  <si>
    <t>WITHIN AND OUTSIDE THE PORT</t>
  </si>
  <si>
    <t>Per trip</t>
  </si>
  <si>
    <t>8.2 Wharf cranes at the Port of Durban</t>
  </si>
  <si>
    <t>8.3. Crane 206 at the Port of Cape Town</t>
  </si>
  <si>
    <t>Working hours per hour</t>
  </si>
  <si>
    <t>Overtime per hour</t>
  </si>
  <si>
    <t>Public holidays and Sundays per hour</t>
  </si>
  <si>
    <t xml:space="preserve">CARGO DUES ON IMPORTS, EXPORTS,  </t>
  </si>
  <si>
    <t xml:space="preserve">TRANSHIPMENTS AND COASTWISE TRAFFIC </t>
  </si>
  <si>
    <t>Empty containers, all sizes</t>
  </si>
  <si>
    <t/>
  </si>
  <si>
    <t xml:space="preserve">The tonnage of vessels for port tariff purpose is the gross </t>
  </si>
  <si>
    <t xml:space="preserve">Per metre or part thereof of the length overall per financial  </t>
  </si>
  <si>
    <t>is compulsory, the service being performed by the Authority.</t>
  </si>
  <si>
    <t>A surcharge of 50% is payable in the following instances:</t>
  </si>
  <si>
    <t>services are performed on request.</t>
  </si>
  <si>
    <t xml:space="preserve">the port such as towage, standing by, etc. Are available on </t>
  </si>
  <si>
    <t>The above base rate may be surcharged or rebated.</t>
  </si>
  <si>
    <t xml:space="preserve">Surcharges may apply at the Port of Mossel Bay for marine </t>
  </si>
  <si>
    <t xml:space="preserve">Surcharges may apply at the Port of East London for marine </t>
  </si>
  <si>
    <t>Fees are not raised for services performed for the convenience</t>
  </si>
  <si>
    <t>assisting and/or attending vessels, within the confines of the port.</t>
  </si>
  <si>
    <t>necessary in the interest of safety by the Harbour Master.</t>
  </si>
  <si>
    <t xml:space="preserve">power is serviced.  Should an additional tug be provided on the </t>
  </si>
  <si>
    <t>outside ordinary working hours for any other standby services,</t>
  </si>
  <si>
    <t xml:space="preserve">from a drydock or slipway) undergoing engine trials, removing </t>
  </si>
  <si>
    <t>A surcharge of 50% will be payable in the following instances:</t>
  </si>
  <si>
    <t xml:space="preserve">working hours is cancelled at any time after standby has </t>
  </si>
  <si>
    <t>At the Port of Saldanha when removing without tug/pilots</t>
  </si>
  <si>
    <t>Passenger gangways</t>
  </si>
  <si>
    <t>raised separately.</t>
  </si>
  <si>
    <t>Where the vessel's tonnage certificate is not available, the</t>
  </si>
  <si>
    <t>are exempted for only 48 hours thereafter the fees specified</t>
  </si>
  <si>
    <t>At the port of Durban - fire fighter (including Security) per hour</t>
  </si>
  <si>
    <t>"Hotwork" fire safety inspection service</t>
  </si>
  <si>
    <t>Fire induction course per person per day (1 day)</t>
  </si>
  <si>
    <t>Ejector pump hire (per half hour)</t>
  </si>
  <si>
    <t>Security service no longer part of Risk Management portfolio and</t>
  </si>
  <si>
    <t>must be referred to the National Security Manager.</t>
  </si>
  <si>
    <t>Removal of refuse from lessees' premises in the port per cubic</t>
  </si>
  <si>
    <t>Removal of hazardous waste (Sludge)</t>
  </si>
  <si>
    <t xml:space="preserve">Removal of hazardous waste (Sludge) - No waste pipe </t>
  </si>
  <si>
    <t xml:space="preserve">Where the Authority is involved in the handling of passenger </t>
  </si>
  <si>
    <t xml:space="preserve">shall be collected from owners/agents of passenger carrying </t>
  </si>
  <si>
    <t>vessels for all passengers on embarkation or on disembarkation</t>
  </si>
  <si>
    <t>Per passenger</t>
  </si>
  <si>
    <t>Per passenger embarking and/or disembarking</t>
  </si>
  <si>
    <t xml:space="preserve">Per passenger embarking and/or disembarking at FPT in the </t>
  </si>
  <si>
    <t xml:space="preserve">Port Service License, Port Rule License, Port Rule </t>
  </si>
  <si>
    <t>Fee for duration of license per Port</t>
  </si>
  <si>
    <t>Stevedore services license fee</t>
  </si>
  <si>
    <t>Waste disposal services license fee</t>
  </si>
  <si>
    <t>Fee for duration of license per port</t>
  </si>
  <si>
    <t>Bunkering license fee</t>
  </si>
  <si>
    <t>Diving license fee</t>
  </si>
  <si>
    <t>maintenance license fee</t>
  </si>
  <si>
    <t>Pest control license fee</t>
  </si>
  <si>
    <t>Pollution control license fee</t>
  </si>
  <si>
    <t>salt water, compressed air, cranage etc., outside normal</t>
  </si>
  <si>
    <t>factor 2,83) of a vessel as per the tonnage certificate issued</t>
  </si>
  <si>
    <t>Note: Should the booking not be taken up or cancelled within 21</t>
  </si>
  <si>
    <t xml:space="preserve">Above 80 000 tons (Fees are obtainable on application </t>
  </si>
  <si>
    <t>Above 80 000 tons (Fees are obtainable on application</t>
  </si>
  <si>
    <t>ship repair facility will be recovered as per damage incurred and</t>
  </si>
  <si>
    <t>Robinsons Drydock CPT</t>
  </si>
  <si>
    <t>Electricity fee (Port of Durban - per unit)</t>
  </si>
  <si>
    <t>Cargo landed in error and reshipped onto the same vessel</t>
  </si>
  <si>
    <t>locally registered fishing vessel licensed by the Department of</t>
  </si>
  <si>
    <t>Cargo re-stowed by utilising the wharf</t>
  </si>
  <si>
    <t>the effect that the cargo is vessel spares/stores for the receiving</t>
  </si>
  <si>
    <t>Aluminium fluoride</t>
  </si>
  <si>
    <t>10 001 to 50 000</t>
  </si>
  <si>
    <t>Plus per 100 tons or part thereof above 10 000</t>
  </si>
  <si>
    <t>RUNNING OF VESSEL'S LINES</t>
  </si>
  <si>
    <t>Self Propelled vessels, vessels licenced by the Department of</t>
  </si>
  <si>
    <t xml:space="preserve">Environment Affairs and Tourism, at their registered port: </t>
  </si>
  <si>
    <t>VTS charges payable per GT</t>
  </si>
  <si>
    <t>PILOTAGE / HELICOPTER DUES</t>
  </si>
  <si>
    <t>701 - 2000</t>
  </si>
  <si>
    <t>2001 - 10 000</t>
  </si>
  <si>
    <t>Above 2000</t>
  </si>
  <si>
    <t>10001 - 50000</t>
  </si>
  <si>
    <t>Above 10000</t>
  </si>
  <si>
    <t>50001 - 100000</t>
  </si>
  <si>
    <t>Above 50000</t>
  </si>
  <si>
    <t>Above 100000</t>
  </si>
  <si>
    <t xml:space="preserve"> RCB </t>
  </si>
  <si>
    <t xml:space="preserve"> DBN </t>
  </si>
  <si>
    <t xml:space="preserve"> ELS </t>
  </si>
  <si>
    <t xml:space="preserve"> PLZ/NGA </t>
  </si>
  <si>
    <t xml:space="preserve"> MBY </t>
  </si>
  <si>
    <t xml:space="preserve"> CPT </t>
  </si>
  <si>
    <t xml:space="preserve"> SLD </t>
  </si>
  <si>
    <t xml:space="preserve">             -  </t>
  </si>
  <si>
    <t>PILOTAGE EXEMPTION CERTIFICATE</t>
  </si>
  <si>
    <t>701 to 2 000</t>
  </si>
  <si>
    <t>2 001 to 10 000</t>
  </si>
  <si>
    <t>Plus per 100 tons or part thereof above 2 000</t>
  </si>
  <si>
    <t>50 001 to 100 000</t>
  </si>
  <si>
    <t>for purposes of tanker fire watch and/or fire fighting during or</t>
  </si>
  <si>
    <t>PORT ELIZABETH &amp; NGQURA</t>
  </si>
  <si>
    <t>HIRE OF MARINE EQUIPMENT / MARINE SERVICES</t>
  </si>
  <si>
    <t>TUGS/VESSEL ASSISTANCE AND/OR ATTENDANCE</t>
  </si>
  <si>
    <t>PORT DUES</t>
  </si>
  <si>
    <t>Note1: All fees to be recovered from the party responsible for the</t>
  </si>
  <si>
    <t xml:space="preserve">Note2: Fees for any tug used in the combating operation should be </t>
  </si>
  <si>
    <t>BERTH DUES</t>
  </si>
  <si>
    <t>PORT DUES FOR SMALL VESSELS AND PLEASURE</t>
  </si>
  <si>
    <t>MISCELLANEOUS SERVICES</t>
  </si>
  <si>
    <t>FIRE EQUIPMENT HIRE</t>
  </si>
  <si>
    <t xml:space="preserve">Fees payable for Port Service licenses to be issued by </t>
  </si>
  <si>
    <t xml:space="preserve">Fees payable for licenses, registrations and permits </t>
  </si>
  <si>
    <t>Port Rule licenses:</t>
  </si>
  <si>
    <t xml:space="preserve">by the Authority in terms of section 80(2) of the National </t>
  </si>
  <si>
    <t>Port Rule registration:</t>
  </si>
  <si>
    <t>Port Rule access permits for persons and vehicles</t>
  </si>
  <si>
    <t>Port Rule permits for small vessels and pleasure</t>
  </si>
  <si>
    <t>vessels:</t>
  </si>
  <si>
    <t>BOOKING FEES</t>
  </si>
  <si>
    <t>PENALTIES</t>
  </si>
  <si>
    <t>PENALTIES AND RELATED FEES</t>
  </si>
  <si>
    <t xml:space="preserve">CARGO CONVEYED BY VESSELS </t>
  </si>
  <si>
    <t>On Application</t>
  </si>
  <si>
    <t xml:space="preserve">INWARDS </t>
  </si>
  <si>
    <t>Cape Town and Saldanha  (24 hours service)</t>
  </si>
  <si>
    <t>CURRENT TARIFF</t>
  </si>
  <si>
    <t xml:space="preserve"> </t>
  </si>
  <si>
    <t xml:space="preserve">AMENDMENT/ </t>
  </si>
  <si>
    <t>10/11 TERMS</t>
  </si>
  <si>
    <t>PASSENGER'S BAGGAGE: ALL PORTS</t>
  </si>
  <si>
    <t>PASSENGER'S LEVY: ALL PORTS</t>
  </si>
  <si>
    <t>Up to 2000</t>
  </si>
  <si>
    <t xml:space="preserve">The craft type and number thereof to be allocated for a service will be </t>
  </si>
  <si>
    <t>assisting and/or attending vessels, within the confines of the port and are</t>
  </si>
  <si>
    <t>informed as follows:</t>
  </si>
  <si>
    <t xml:space="preserve">Fees for the supply of fresh water are available on application. </t>
  </si>
  <si>
    <t>Fees for electric power and compressed air will be quoted by the port</t>
  </si>
  <si>
    <t>on application</t>
  </si>
  <si>
    <t xml:space="preserve">ELECTRICITY </t>
  </si>
  <si>
    <t>Fees for the supply of electricity are available on application</t>
  </si>
  <si>
    <t xml:space="preserve">COMPRESSED AIR </t>
  </si>
  <si>
    <t>Fees for the supply of compressed air are available on application</t>
  </si>
  <si>
    <t xml:space="preserve">"TONNAGE OF VESSELS " </t>
  </si>
  <si>
    <t>Proposed new Vessel Ranges</t>
  </si>
  <si>
    <t>"Current Tariff (01/04/10)" is expressed as the equivalent in terms of</t>
  </si>
  <si>
    <t>PREPARATION COSTS</t>
  </si>
  <si>
    <t>syncrolift per vessel, are payable:</t>
  </si>
  <si>
    <t>The following fees for the preparation of a drydock, floating dock  or per</t>
  </si>
  <si>
    <t>PORTS OF CAPE TOWN AND EAST LONDON</t>
  </si>
  <si>
    <t>The following fees for preparation, are payable</t>
  </si>
  <si>
    <t>THE TRANSNET NATIONAL PORTS AUTHORITY TARIFF BOOK
FOR THE FINANCIAL YEAR 2011/12 
FOR APPROVAL BY THE PORTS REGULATOR</t>
  </si>
  <si>
    <t>FY 2010/11</t>
  </si>
  <si>
    <t>APPROVED</t>
  </si>
  <si>
    <t>FY 2011/12</t>
  </si>
  <si>
    <t>ZAR</t>
  </si>
  <si>
    <t>CURRENT</t>
  </si>
  <si>
    <t>MISALIGNED TARIFFS AS PER THE 2011/12 TARIFF APPLICATION DOCUMENT</t>
  </si>
  <si>
    <t>Breakbulk Cargo Exported (Per Ton)</t>
  </si>
  <si>
    <t>Breakbulk Empty returns Exported (Per Ton)</t>
  </si>
  <si>
    <t>Bulk Cargo Exported (Per Ton)</t>
  </si>
  <si>
    <t>Motor Vehicles Exported  (Per Ton)</t>
  </si>
  <si>
    <t>gain:</t>
  </si>
  <si>
    <t>SAMSA levies as prescribed in the SAMSA Levy Determination Regulations in force are payable by the vessel's owner, charter, operator or agent.</t>
  </si>
  <si>
    <t>Breakbulk Cargo Imported (Per Ton)</t>
  </si>
  <si>
    <t>Breakbulk Empty returns Imported (Per Ton)</t>
  </si>
  <si>
    <t>Motor Vehicles Imported (Per Ton)</t>
  </si>
  <si>
    <t>Bulk Cargo Imported (Per Ton)</t>
  </si>
  <si>
    <t>?</t>
  </si>
  <si>
    <t>VEHICLES</t>
  </si>
  <si>
    <t>DRYBULK IMPORTS</t>
  </si>
  <si>
    <t>DRYBULK EXPORTS</t>
  </si>
  <si>
    <t>Publ</t>
  </si>
  <si>
    <t xml:space="preserve">of the foam calculated at the time of the service will be </t>
  </si>
  <si>
    <t>inside the drydock, floating dock, or on the syncrolift or slipway.</t>
  </si>
  <si>
    <t>Fee for duration of license per Port:</t>
  </si>
  <si>
    <t>Above 80 000 tons (Fees are obtainable on application)</t>
  </si>
  <si>
    <t>Shifting of the dockyard block are obtainable on application.</t>
  </si>
  <si>
    <t>at the Authority's discretion.</t>
  </si>
  <si>
    <t xml:space="preserve">Vessels stores including bait and packaging materials, vessel's </t>
  </si>
  <si>
    <t>Based on Formula</t>
  </si>
  <si>
    <t>Cargo Dues order Framing Fee (on behalf of customer)</t>
  </si>
  <si>
    <t>APPENDIX 4 : ADJUSTMENT TO MISALIGNED TARIFFS</t>
  </si>
  <si>
    <t>ALIGNED</t>
  </si>
  <si>
    <t>PROPOSED</t>
  </si>
  <si>
    <t>CARGO DUES : IMPORTS/EXPORTS</t>
  </si>
  <si>
    <t>VEHICLE EXPORTS</t>
  </si>
  <si>
    <t>% increase</t>
  </si>
  <si>
    <t>REQUESTED TARIFF FY 2012/13 'ZAR</t>
  </si>
  <si>
    <t>CURRENT TARIFF FY 2011/12 'ZAR</t>
  </si>
  <si>
    <t>DEV %</t>
  </si>
  <si>
    <t>THE TRANSNET NATIONAL PORTS AUTHORITY TARIFF BOOK
FOR THE FINANCIAL YEAR 2012/13 
FOR APPROVAL BY THE PORTS REGULATOR</t>
  </si>
  <si>
    <t>TRANSNET NATIONAL PORTS AUTHORITY TARIFFS EFFECTIVE 1 APRIL 2012</t>
  </si>
  <si>
    <t>for 2012/13</t>
  </si>
  <si>
    <t>in the following instance:</t>
  </si>
  <si>
    <t>Small vessels and pleasure vessels resorting under Section 4</t>
  </si>
  <si>
    <t>A reduction of 25% will be allowed in the following instances:</t>
  </si>
  <si>
    <t xml:space="preserve">in addition to the 25% reduction granted for vessels not engaged </t>
  </si>
  <si>
    <t>Hulks: per metre, per day calculated on length</t>
  </si>
  <si>
    <t>An application to the Authority must be lodged prior to the event</t>
  </si>
  <si>
    <t>after which written approval will be granted if favourably considered.</t>
  </si>
  <si>
    <t>in addition to the hulk fee.</t>
  </si>
  <si>
    <t xml:space="preserve">If broken up at a commercial wharf import cargo dues is also payable </t>
  </si>
  <si>
    <t>Emergency support vehicle - R/Km</t>
  </si>
  <si>
    <t>Light dues in accordance with vessels tonnage definition as follows:</t>
  </si>
  <si>
    <t>n/a</t>
  </si>
  <si>
    <t>Tugs/vessels involved in salvage:</t>
  </si>
  <si>
    <t xml:space="preserve">The following fees are payable per service, including conveyance </t>
  </si>
  <si>
    <t xml:space="preserve">Special conditions apply when services rendered constitute salvage. </t>
  </si>
  <si>
    <t>At the Port of Saldanha when remooring without tug/pilots</t>
  </si>
  <si>
    <t>A reduction of 10 % will be allowed in the following instance :</t>
  </si>
  <si>
    <t>A reduction of 100 % will be allowed in the following instances (Exemptions) :</t>
  </si>
  <si>
    <t>Vessels in port for longer than 30 days not engaged in cargo working or undergoing repairs will be liable for a 20% surcharge on the incremental charge of port dues</t>
  </si>
  <si>
    <t>In the event of a coastal vessel entering from a foreign port excluding Walvis Bay and Luderitz, full port dues would be payable at the first South African port of call.</t>
  </si>
  <si>
    <t>A reduction of 50 % will be allowed in the following instance:</t>
  </si>
  <si>
    <t>and/or water or a combination of all three, provided the vessel's entire stay</t>
  </si>
  <si>
    <t xml:space="preserve">does not exceed 48 hours. This reduction will not be enjoyed </t>
  </si>
  <si>
    <t>The following rates must be applied after the 30 day free</t>
  </si>
  <si>
    <t xml:space="preserve">Administrative fees for photocopies per page </t>
  </si>
  <si>
    <t>Slipways (MZY)</t>
  </si>
  <si>
    <t>Slipway</t>
  </si>
  <si>
    <t>Vessels above 2000 tons</t>
  </si>
  <si>
    <t xml:space="preserve">Plus per ton </t>
  </si>
  <si>
    <t xml:space="preserve">Vessels up to 2000 tons </t>
  </si>
  <si>
    <t xml:space="preserve">Fees for surveying/examination of small vessels, </t>
  </si>
  <si>
    <t>Fees for surveying/examination of life saving appliances,</t>
  </si>
  <si>
    <t xml:space="preserve">Vessels up to 1 000 tons </t>
  </si>
  <si>
    <t>working hours, MINIMUM</t>
  </si>
  <si>
    <t>Acids</t>
  </si>
  <si>
    <t>Agricultural products / seaweed, EOHP</t>
  </si>
  <si>
    <t>Alumina</t>
  </si>
  <si>
    <t>Andalusite</t>
  </si>
  <si>
    <t>Barley &amp; products thereof</t>
  </si>
  <si>
    <t>Ammonium &amp; products thereof</t>
  </si>
  <si>
    <t>Cement &amp; clinker</t>
  </si>
  <si>
    <t>Animal / vegetable oils / fats &amp; products thereof</t>
  </si>
  <si>
    <t>Chrome ore</t>
  </si>
  <si>
    <t>Articles of cement / sand / stone</t>
  </si>
  <si>
    <t>Coal</t>
  </si>
  <si>
    <t>Asbestos &amp; products thereof</t>
  </si>
  <si>
    <t>Copper concentrates</t>
  </si>
  <si>
    <t>Bait</t>
  </si>
  <si>
    <t>Cotton seed &amp; products thereof</t>
  </si>
  <si>
    <t>Ferro alloys</t>
  </si>
  <si>
    <t>Base metals: Other</t>
  </si>
  <si>
    <t>Fertilizer &amp; products thereof</t>
  </si>
  <si>
    <t>Bricks</t>
  </si>
  <si>
    <t>Fluorspar &amp; products thereof</t>
  </si>
  <si>
    <t>Grain &amp; products thereof</t>
  </si>
  <si>
    <t>Chemicals &amp; products thereof</t>
  </si>
  <si>
    <t>Gypsum &amp; products thereof</t>
  </si>
  <si>
    <t>Iron Ore</t>
  </si>
  <si>
    <t>Citrus fruit</t>
  </si>
  <si>
    <t>Iron Oxide (Hematite)</t>
  </si>
  <si>
    <t>Clay</t>
  </si>
  <si>
    <t>Lead &amp; products thereof</t>
  </si>
  <si>
    <t>Maize &amp; products thereof</t>
  </si>
  <si>
    <t>Copper &amp; products thereof</t>
  </si>
  <si>
    <t>Malt &amp; products thereof</t>
  </si>
  <si>
    <t xml:space="preserve">Cotton  </t>
  </si>
  <si>
    <t>Manganese ore</t>
  </si>
  <si>
    <t>Ores &amp; minerals EOHP</t>
  </si>
  <si>
    <t>Deciduous fruit</t>
  </si>
  <si>
    <t>Ores &amp; minerals: Magnetite</t>
  </si>
  <si>
    <t>Exotic fruit</t>
  </si>
  <si>
    <t>Ores &amp; minerals: Silico Manganese</t>
  </si>
  <si>
    <t>Ferric Sulphate</t>
  </si>
  <si>
    <t>Petroleum Coke</t>
  </si>
  <si>
    <t>Pig iron</t>
  </si>
  <si>
    <t>Fertilizers</t>
  </si>
  <si>
    <t>Potash &amp; products thereof</t>
  </si>
  <si>
    <t>Fish loose and in cartons</t>
  </si>
  <si>
    <t>Rice &amp; products thereof</t>
  </si>
  <si>
    <t>Fish meal &amp; products thereof</t>
  </si>
  <si>
    <t>Rockphosphate</t>
  </si>
  <si>
    <t>Fish prepared</t>
  </si>
  <si>
    <t>Rutile</t>
  </si>
  <si>
    <t>Fluorspar</t>
  </si>
  <si>
    <t xml:space="preserve">Salt </t>
  </si>
  <si>
    <t>Foodstuff prepared</t>
  </si>
  <si>
    <t>Soda ash</t>
  </si>
  <si>
    <t>Glass &amp; glassware</t>
  </si>
  <si>
    <t>Steel: Steel pellets</t>
  </si>
  <si>
    <t>Sugar</t>
  </si>
  <si>
    <t>Granite &amp; products thereof</t>
  </si>
  <si>
    <t>Sulphur</t>
  </si>
  <si>
    <t>Timber products: Wood shavings, sawdust</t>
  </si>
  <si>
    <t>Iron ore</t>
  </si>
  <si>
    <t>Titanium slag</t>
  </si>
  <si>
    <t>Vermiculite</t>
  </si>
  <si>
    <t>Lime &amp; products thereof</t>
  </si>
  <si>
    <t>Wheat &amp; products thereof</t>
  </si>
  <si>
    <t>Logs</t>
  </si>
  <si>
    <t>Woodchips</t>
  </si>
  <si>
    <t>Magnesium</t>
  </si>
  <si>
    <t>Zinc &amp; products thereof</t>
  </si>
  <si>
    <t>Zircon</t>
  </si>
  <si>
    <t>Ores &amp; minerals: Olivine</t>
  </si>
  <si>
    <t>Ores &amp; minerals: Other</t>
  </si>
  <si>
    <t>Ores &amp; minerals: Silicon metal</t>
  </si>
  <si>
    <t>Paper &amp; products thereof</t>
  </si>
  <si>
    <t>Petroleum coke</t>
  </si>
  <si>
    <t>Anhydrous ammonia</t>
  </si>
  <si>
    <t>Pitch pencil</t>
  </si>
  <si>
    <t>Caustic soda</t>
  </si>
  <si>
    <t>Plastic &amp; products thereof</t>
  </si>
  <si>
    <t>Crude &amp; petroleum products</t>
  </si>
  <si>
    <t>Molasses &amp; products thereof</t>
  </si>
  <si>
    <t>Phosphoric acid</t>
  </si>
  <si>
    <t>Rubber &amp; products thereof</t>
  </si>
  <si>
    <t>Sunflower seed oil</t>
  </si>
  <si>
    <t>Scrap steel</t>
  </si>
  <si>
    <t>Sodium sulphate / sulphite</t>
  </si>
  <si>
    <t>Stainless steel (excluding pipes &amp; tubes)</t>
  </si>
  <si>
    <t>Steel pellets</t>
  </si>
  <si>
    <t>Steel pipes / tubes</t>
  </si>
  <si>
    <t>Steel rebars / sheets / plates / angles</t>
  </si>
  <si>
    <t>Steel: Cold rolled coils, galvanised, aluzinc coils</t>
  </si>
  <si>
    <t>Steel: Hot rolled coils, slabs, billets</t>
  </si>
  <si>
    <t>Textiles &amp; products thereof</t>
  </si>
  <si>
    <t>Timber &amp; products thereof (excluding furniture)</t>
  </si>
  <si>
    <t>Vegetables fresh or frozen</t>
  </si>
  <si>
    <t>Vegetables prepared</t>
  </si>
  <si>
    <t>Woodpulp</t>
  </si>
  <si>
    <t>SECTION 8</t>
  </si>
  <si>
    <t>(01/04/11)</t>
  </si>
  <si>
    <t>% DEVIATION</t>
  </si>
  <si>
    <t>BREAKBULK IMPORTS</t>
  </si>
  <si>
    <t>BREAKBULK EXPORTS</t>
  </si>
  <si>
    <t>DRY BULK IMPORTS</t>
  </si>
  <si>
    <t>DRY BULK EXPORTS</t>
  </si>
  <si>
    <t>LIQUID BULK IMPORTS</t>
  </si>
  <si>
    <t>LIQUID BULK EXPORTS</t>
  </si>
  <si>
    <t>TRANSNET NATIONAL PORTS AUTHORITY TARIFFS EFFECTIVE 1 APRIL 2011</t>
  </si>
  <si>
    <t>Above 100 000</t>
  </si>
  <si>
    <t>Plus per 100 tons or part thereof above 100 000</t>
  </si>
  <si>
    <t>REDUCED INCREMENTS TARIFFS BASED ON 2009/10 REVENUE BREAKEVEN RATES</t>
  </si>
  <si>
    <t>RCB</t>
  </si>
  <si>
    <t>DBN</t>
  </si>
  <si>
    <t>ELS</t>
  </si>
  <si>
    <t>PLZ/NGA</t>
  </si>
  <si>
    <t>MBY</t>
  </si>
  <si>
    <t>CPT</t>
  </si>
  <si>
    <t>SLD</t>
  </si>
  <si>
    <t>Increment</t>
  </si>
  <si>
    <t>Basic</t>
  </si>
  <si>
    <t>Plus</t>
  </si>
  <si>
    <t>701 - 1800</t>
  </si>
  <si>
    <t>1801 - 8800</t>
  </si>
  <si>
    <t>8801 - 50000</t>
  </si>
  <si>
    <t>500001 - 80000</t>
  </si>
  <si>
    <t>800001 - 100000</t>
  </si>
  <si>
    <t>100000 plus</t>
  </si>
  <si>
    <t>Plus per 100 tons or part thereof above 50 000</t>
  </si>
  <si>
    <t xml:space="preserve">LIGHT DUES ON VESSELS </t>
  </si>
  <si>
    <t xml:space="preserve">tonnage of a vessels as per the tonnage certificate issued in </t>
  </si>
  <si>
    <t xml:space="preserve">terms of the Tonnage Convention 1969.  </t>
  </si>
  <si>
    <t>(NOT converted to cubic metres)</t>
  </si>
  <si>
    <t xml:space="preserve">Where the vessel's tonnage certificate is no available, the </t>
  </si>
  <si>
    <t>Payable by:</t>
  </si>
  <si>
    <t>year thereof………………………………………………………………….</t>
  </si>
  <si>
    <t xml:space="preserve">All other vessels  :  At the first port of call and remaining valid </t>
  </si>
  <si>
    <t xml:space="preserve">for the vessel's voyage to/from the first port of call provided </t>
  </si>
  <si>
    <t xml:space="preserve">vessel does not proceed beyond the borders of the South </t>
  </si>
  <si>
    <t>African coastline:</t>
  </si>
  <si>
    <t>Per 100 tons or part thereof……………………………………………..</t>
  </si>
  <si>
    <t xml:space="preserve">Light dues in respect of coasters are payable in terms of a </t>
  </si>
  <si>
    <t>special agreement.</t>
  </si>
  <si>
    <t>EXEMPTIONS</t>
  </si>
  <si>
    <t xml:space="preserve">A reduction of 100% would be allowed in the following </t>
  </si>
  <si>
    <t>instances: (Exemptions)</t>
  </si>
  <si>
    <t>SAPS and the SANDF vessels;</t>
  </si>
  <si>
    <t xml:space="preserve">Non-self-propelled small and pleasure vessels not used for </t>
  </si>
  <si>
    <t>gain</t>
  </si>
  <si>
    <t>Vessels that remain at the anchorage outside the port except</t>
  </si>
  <si>
    <t>in the following instances:</t>
  </si>
  <si>
    <t>When moored as a singled buoy mooring or any similar facility</t>
  </si>
  <si>
    <t xml:space="preserve">Department of transport Levy / SOUTH AFRICAN  </t>
  </si>
  <si>
    <t>(VAT Exempt)</t>
  </si>
  <si>
    <t xml:space="preserve">MARITIME SAFETY AUTHORITY (SAMSA) LEVY </t>
  </si>
  <si>
    <t xml:space="preserve">Vessel Traffic services (VTS) have been introduced in the </t>
  </si>
  <si>
    <t xml:space="preserve">interest of safe navigation, pollution and conservancy of the </t>
  </si>
  <si>
    <t>ports based on the gross tonnage of a vessel.</t>
  </si>
  <si>
    <t xml:space="preserve">VTS CHARGES ON SHIPS </t>
  </si>
  <si>
    <t>The tonnage of vessels for port tariff purposes is the gross</t>
  </si>
  <si>
    <t xml:space="preserve">tonnage of a vessel as per the tonnage certificate issued in </t>
  </si>
  <si>
    <t xml:space="preserve">terms of the Tonnage Convention 1969. </t>
  </si>
  <si>
    <t>VTS CHARGES</t>
  </si>
  <si>
    <t>A reduction of 100% will be allowed in the following instances</t>
  </si>
  <si>
    <t>(Exemptions):</t>
  </si>
  <si>
    <t xml:space="preserve">At the Port of Richards Bay, Durban, East London, Ngqura, </t>
  </si>
  <si>
    <t>Port Elizabeth, Mossel Bay, Cape Town and Saldanha pilotage</t>
  </si>
  <si>
    <t>Basic fee………………………………………………………………………..</t>
  </si>
  <si>
    <t>RICHARDS BAY, per service</t>
  </si>
  <si>
    <t>DURBAN, per service</t>
  </si>
  <si>
    <t>per 100 tons or part thereof………………………………………………</t>
  </si>
  <si>
    <t>Basic fee………………………………………………………………………...</t>
  </si>
  <si>
    <t>PORT OF NGQURA, per service</t>
  </si>
  <si>
    <t>Basic fee</t>
  </si>
  <si>
    <t xml:space="preserve">per 100 tons or part thereof </t>
  </si>
  <si>
    <t>Port of Port Elizabeth, per service</t>
  </si>
  <si>
    <t>Basic fee.............................................................................</t>
  </si>
  <si>
    <t>per 100 tons or part thereof</t>
  </si>
  <si>
    <t>CAPE TOWN, per service</t>
  </si>
  <si>
    <t>SALDANHA BAY, per service</t>
  </si>
  <si>
    <t>OTHER PORTS, per service</t>
  </si>
  <si>
    <t>Basic fee..............................................................................</t>
  </si>
  <si>
    <t>per 100 tons or part thereof..................................................</t>
  </si>
  <si>
    <t xml:space="preserve">If the pilotage service either terminates or commences outside  </t>
  </si>
  <si>
    <t>ordinary working hours.</t>
  </si>
  <si>
    <t xml:space="preserve">If the vessel is not ready to be moved 30 minutes after the </t>
  </si>
  <si>
    <t xml:space="preserve">notified time or 30 minutes after the pilot has boarded, </t>
  </si>
  <si>
    <t>whichever is the later.</t>
  </si>
  <si>
    <t xml:space="preserve">If the request for a pilotage service is cancelled at any time </t>
  </si>
  <si>
    <t xml:space="preserve">within 30 minutes prior to the notified time and the pilot has   </t>
  </si>
  <si>
    <t>not boarded.</t>
  </si>
  <si>
    <t xml:space="preserve">Vessels belonging to the SAPS and SANDF except if pilotage </t>
  </si>
  <si>
    <t xml:space="preserve">Accompaniment of a visiting yacht under own power to/from </t>
  </si>
  <si>
    <t>a berth.</t>
  </si>
  <si>
    <t>Pilotage dues for service other than normal entering or leaving</t>
  </si>
  <si>
    <t>application.</t>
  </si>
  <si>
    <t>At the Port of Saldanha:</t>
  </si>
  <si>
    <t xml:space="preserve">PLO duties for pilots on board tanker vessels during stay </t>
  </si>
  <si>
    <t>charge per hour</t>
  </si>
  <si>
    <t xml:space="preserve">Fees for surveying/examination of small vessels are available, </t>
  </si>
  <si>
    <t>on application, per service.</t>
  </si>
  <si>
    <t>(Base rate code)..................................................................</t>
  </si>
  <si>
    <t>SAVING APPLIANCES</t>
  </si>
  <si>
    <t xml:space="preserve">SURVEY/EXAMINATION OF SMALL VESSELS AND LIFE  </t>
  </si>
  <si>
    <t>Fees for surveying/examination of life saving appliances, per</t>
  </si>
  <si>
    <t>service.</t>
  </si>
  <si>
    <t>(Base Rate Code).................................................................</t>
  </si>
  <si>
    <t>Vessels up to and including 30 metres in length overall:</t>
  </si>
  <si>
    <t>Per metre or part thereof......................................................</t>
  </si>
  <si>
    <t>Minimum</t>
  </si>
  <si>
    <t xml:space="preserve">Vessels over 30 metres up to 50 metres in length </t>
  </si>
  <si>
    <t>overall.................................................................................</t>
  </si>
  <si>
    <t>PLUS</t>
  </si>
  <si>
    <t>per metre or part thereof over 30 metres..............................</t>
  </si>
  <si>
    <t>Vessels over 50 metres up to 70 metres in</t>
  </si>
  <si>
    <t>length overall......................................................................</t>
  </si>
  <si>
    <t>per metre or part thereof over 50 metres</t>
  </si>
  <si>
    <t>Vessels belonging to the SAPS or SANDF are exempted.</t>
  </si>
  <si>
    <t>GENERAL TERMS AND CONDITIONS</t>
  </si>
  <si>
    <t>"ORDINARY WORKING HOURS"</t>
  </si>
  <si>
    <t>Ports of Mossel Bay - Mondays to Fridays, other than public</t>
  </si>
  <si>
    <t>06:00 to 18:00;</t>
  </si>
  <si>
    <t>services provided outside ordinary working hours.</t>
  </si>
  <si>
    <t>Port of East London - Mondays to Fridays, other than public</t>
  </si>
  <si>
    <t>holidays: 06:00 to 22:00; Saturdays other than public holidays:</t>
  </si>
  <si>
    <t>06:00 to 12:00;</t>
  </si>
  <si>
    <t xml:space="preserve">Port of Richards Bay, Durban, Ngqura/Port Elizabeth, </t>
  </si>
  <si>
    <t xml:space="preserve">Marine Operations available on special request on public </t>
  </si>
  <si>
    <t>holidays i.e. Workers Day, Christmas, New Year's Day, etc.</t>
  </si>
  <si>
    <t>"SPECIAL SERVICES"</t>
  </si>
  <si>
    <t>of the port.</t>
  </si>
  <si>
    <t xml:space="preserve">Fees for the use of appliances/equipment and for services not </t>
  </si>
  <si>
    <t>provided for herein are quoted on application.</t>
  </si>
  <si>
    <t>(See Section 4, Clause 6.1.5 for R1.00 Rate Code.)</t>
  </si>
  <si>
    <t xml:space="preserve">"TONNAGE OF VESSELS FOR TUG/VESSEL ASSISTANCE </t>
  </si>
  <si>
    <t>AND/OR ATTENDANCE AND BERTHING TARIFF PURPOSES"</t>
  </si>
  <si>
    <t xml:space="preserve">The tonnage of vessels for port tariff purposes is the gross </t>
  </si>
  <si>
    <t>tonnage of a vessel as per the tonnage certificate issued  in</t>
  </si>
  <si>
    <t xml:space="preserve">Where the vessel's tonnage certificate is not available, the </t>
  </si>
  <si>
    <t xml:space="preserve">highest tonnage as reflected in Lloyds Register of Shipping, is </t>
  </si>
  <si>
    <t xml:space="preserve">The type and number of tugs allocated for a service will be </t>
  </si>
  <si>
    <t>decided by the port.</t>
  </si>
  <si>
    <t xml:space="preserve">The under mentioned fees are payable for tugs/vessels </t>
  </si>
  <si>
    <t>PORT OF SALDANHA</t>
  </si>
  <si>
    <t>Tug Assistance: 4th tug in the Port of Saldanha</t>
  </si>
  <si>
    <t>GENERAL</t>
  </si>
  <si>
    <t>A surcharge of 25% is payable for a service either commencing</t>
  </si>
  <si>
    <t xml:space="preserve">or terminating outside ordinary working hours on weekdays and </t>
  </si>
  <si>
    <t>Saturdays or on Sundays and public holidays.</t>
  </si>
  <si>
    <t>A surcharge of 50% is payable per tug when an additional tug is</t>
  </si>
  <si>
    <t xml:space="preserve">provided on the request of the master of the vessel or if deemed </t>
  </si>
  <si>
    <t xml:space="preserve">request of the master to service such a vessel a 100% </t>
  </si>
  <si>
    <t>surcharge is payable.</t>
  </si>
  <si>
    <t xml:space="preserve">Should the request for a tug/vessel to remain/come on duty </t>
  </si>
  <si>
    <t xml:space="preserve">outside ordinary working hours be cancelled at any time after </t>
  </si>
  <si>
    <t xml:space="preserve">standby has commenced, are payable, i.e. normal fees </t>
  </si>
  <si>
    <t>enhanced by 25%.</t>
  </si>
  <si>
    <t xml:space="preserve">should a vessel arrive or depart 30 minutes or more after the </t>
  </si>
  <si>
    <t>notified time the fee per large tug per half hour or part thereof</t>
  </si>
  <si>
    <t>is: ( All ports, except Port of Saldanha)</t>
  </si>
  <si>
    <t>All the Port of Saldanha</t>
  </si>
  <si>
    <t>MISCELLANEOUS TUG/VESSEL SERVICES</t>
  </si>
  <si>
    <t>TANKER FIRE WATCH, FIRE FIGHTING &amp; STANDBY SERVICES</t>
  </si>
  <si>
    <t>For remaining/coming on duty outside ordinary working hours</t>
  </si>
  <si>
    <t>such as bad weather, for long uninterrupted periods:</t>
  </si>
  <si>
    <t>When foam is used to combat a fire and/or oil spills, the cost</t>
  </si>
  <si>
    <t xml:space="preserve">of the foam calculated at the time of the service and will be </t>
  </si>
  <si>
    <t>recovered from the vessel</t>
  </si>
  <si>
    <t>All Ports except the Port of Saldanha</t>
  </si>
  <si>
    <t>First 12 hours, per tug, per hour or part thereof……………………..</t>
  </si>
  <si>
    <t>Maximum………………………………………………………………………….</t>
  </si>
  <si>
    <t xml:space="preserve">Following 12 hours up to 24 hours, per tug, per hour or part </t>
  </si>
  <si>
    <t>thereof……………………………………………………………………………..</t>
  </si>
  <si>
    <t>Maximum for 24 hours………………………………………………………..</t>
  </si>
  <si>
    <t>thereafter, per tug, per hour or part thereof…………………………..</t>
  </si>
  <si>
    <t>Port of Saldanha</t>
  </si>
  <si>
    <t>Thereafter, per tug, per hour or part thereof………………………….</t>
  </si>
  <si>
    <t xml:space="preserve">MOBILISATION AND DEMOBILISATION FEE FOR FLOATING </t>
  </si>
  <si>
    <t>CRANES</t>
  </si>
  <si>
    <t xml:space="preserve">Minimum fee per service at the Port of Durban </t>
  </si>
  <si>
    <t xml:space="preserve">The mobilisation and demobilisation of the floating crane </t>
  </si>
  <si>
    <t xml:space="preserve">constitutes one service.  The fee is applicable to each vessel </t>
  </si>
  <si>
    <t>serviced.</t>
  </si>
  <si>
    <t xml:space="preserve">For handling loads, per hour or part thereof: </t>
  </si>
  <si>
    <t>At the Port of Durban………………………………………………………….</t>
  </si>
  <si>
    <t>At the Port of Cape Town……………………………………………………</t>
  </si>
  <si>
    <t xml:space="preserve">Note: </t>
  </si>
  <si>
    <t xml:space="preserve">The hire period will be subject to a minimum of 2 hours </t>
  </si>
  <si>
    <t xml:space="preserve">calculated from the time the crane is placed in position to </t>
  </si>
  <si>
    <t>undertake the service, until it is released.  This fee is applicable</t>
  </si>
  <si>
    <t>to each vessel serviced.</t>
  </si>
  <si>
    <t>OTHER VESSEL SERVICES</t>
  </si>
  <si>
    <t>Fees for a tug are available on application, hour or part thereof</t>
  </si>
  <si>
    <t>(Base rate code)………………………………………………………………..</t>
  </si>
  <si>
    <t>At the Port of Ngqura/Port Elizabeth</t>
  </si>
  <si>
    <t>At the Port of Saldahna for services of a special nature</t>
  </si>
  <si>
    <t>BERTHING SERVICES</t>
  </si>
  <si>
    <t xml:space="preserve">The following fee is payable per service, including conveyance </t>
  </si>
  <si>
    <t xml:space="preserve">for vessels entering or leaving a port, shifting berth </t>
  </si>
  <si>
    <t xml:space="preserve">Fees for electric power  are obtainable on application at the </t>
  </si>
  <si>
    <t>Electricity fee (Mossel Bay - per unit)</t>
  </si>
  <si>
    <t>Electricity fee (Port Elizabeth - per unit)</t>
  </si>
  <si>
    <t>Connection fee (250v)</t>
  </si>
  <si>
    <t>PLZ)</t>
  </si>
  <si>
    <t xml:space="preserve">SUPPLY OF ELECTRICITY (SLIPWAY - MZY &amp; SLIP WAY - </t>
  </si>
  <si>
    <t>SUPPLY OF COMPRESSED AIR (CPT &amp; PRINCE EDWARD DUR</t>
  </si>
  <si>
    <t>Compressed Air fee (Normal hours)</t>
  </si>
  <si>
    <t>Compressed Air fee (Overtime)</t>
  </si>
  <si>
    <t>SUPPLY OF COMPRESSED AIR (PRINCESS ELIZABETH - ELS)</t>
  </si>
  <si>
    <t>SUPPLY OF COMPRESSED AIR (DURBAN FLOATING DOCK)</t>
  </si>
  <si>
    <t>SUPPLY OF COMPRESSED AIR (DURBAN - WORKSHOP 24)</t>
  </si>
  <si>
    <t>SLIPWAY PLZ)</t>
  </si>
  <si>
    <t>SUPPLY OF COMPRESSED AIR (SLIPWAY - MZY &amp;</t>
  </si>
  <si>
    <t xml:space="preserve">RENT </t>
  </si>
  <si>
    <t xml:space="preserve">Site rent applicable to the slipway area in the Port of Port </t>
  </si>
  <si>
    <t>Elizabeth is as follows</t>
  </si>
  <si>
    <t xml:space="preserve">Booking Fee </t>
  </si>
  <si>
    <t>Site rent per day (first 21 days)</t>
  </si>
  <si>
    <t>Site rent per day (21 days)</t>
  </si>
  <si>
    <t xml:space="preserve">Cargo dues on all commodities, articles, things or containers </t>
  </si>
  <si>
    <t>(full or empty) is levied at all ports.</t>
  </si>
  <si>
    <t xml:space="preserve">The tonnage must be substantiated by presentation of a bill of </t>
  </si>
  <si>
    <t>lading, manifest, packing declaration or supplier's invoices, as</t>
  </si>
  <si>
    <t>the case may be.</t>
  </si>
  <si>
    <t xml:space="preserve">In instances where the tonnage for cargo dues purposes has </t>
  </si>
  <si>
    <t>been incorrectly declared, whether willful or not, a penalty will</t>
  </si>
  <si>
    <t>be charged.</t>
  </si>
  <si>
    <t>A minimum fee for cargo dues on breakbulk cargo will be based</t>
  </si>
  <si>
    <t>on 1 ton.</t>
  </si>
  <si>
    <t>TEU</t>
  </si>
  <si>
    <t>A minimum fee for cargo dues on containers will be based on 1</t>
  </si>
  <si>
    <t>IMPORTS</t>
  </si>
  <si>
    <t>Breakbulk Cargo Imported</t>
  </si>
  <si>
    <t>Per ton</t>
  </si>
  <si>
    <t>Breakbulk Empty returns Imported</t>
  </si>
  <si>
    <t>Motor Vehicles Imported</t>
  </si>
  <si>
    <t>No contract number unless order is endorsed</t>
  </si>
  <si>
    <t>Bulk Cargo Imported</t>
  </si>
  <si>
    <t>Containerised Cargo Imported</t>
  </si>
  <si>
    <t>6m/20' containers</t>
  </si>
  <si>
    <t>12m/40' or 13,7m/45' containers</t>
  </si>
  <si>
    <t>SEE ANNEXURE B FOR CARGO DUES RATES PER COMMODITY</t>
  </si>
  <si>
    <t>EXPORTS</t>
  </si>
  <si>
    <t>Breakbulk Cargo Exported</t>
  </si>
  <si>
    <t>Per Ton</t>
  </si>
  <si>
    <t>Breakbulk Empty returns Exported</t>
  </si>
  <si>
    <t>Bulk Cargo Exported</t>
  </si>
  <si>
    <t xml:space="preserve">Motor Vehicles Exported </t>
  </si>
  <si>
    <t>Containerised Cargo Exported</t>
  </si>
  <si>
    <t>COASTWISE CARGO</t>
  </si>
  <si>
    <t>BREAKBULK</t>
  </si>
  <si>
    <t xml:space="preserve">Per ton, inwards or outwards </t>
  </si>
  <si>
    <t xml:space="preserve">All cargo outwards per ton </t>
  </si>
  <si>
    <t xml:space="preserve">All cargo inwards per ton </t>
  </si>
  <si>
    <t>Empty returns outwards per ton</t>
  </si>
  <si>
    <t>Empty returns inwards per ton</t>
  </si>
  <si>
    <t>CONTAINERISED</t>
  </si>
  <si>
    <t xml:space="preserve">All cargo outwards or inwards per container irrespective of </t>
  </si>
  <si>
    <t>contents and including empty containers</t>
  </si>
  <si>
    <t xml:space="preserve">OUTWARDS </t>
  </si>
  <si>
    <t>6m container</t>
  </si>
  <si>
    <t>12m/13,7m container</t>
  </si>
  <si>
    <t>EXEMPTIONS FROM CARGO DUES</t>
  </si>
  <si>
    <t xml:space="preserve">Bunkers and water, all for the vessel's own consumption at a </t>
  </si>
  <si>
    <t>commercial berth, jetty or mooring of Transnet</t>
  </si>
  <si>
    <t xml:space="preserve">Fish landed for local consumption at a leased berth berth from </t>
  </si>
  <si>
    <t>Environmental Affairs &amp; Tourism</t>
  </si>
  <si>
    <t xml:space="preserve">Clip -on-units for ISO reefer containers and the cribs in which </t>
  </si>
  <si>
    <t xml:space="preserve">they are conveyed when returned to the original port of </t>
  </si>
  <si>
    <t>shipment.</t>
  </si>
  <si>
    <t>Vessel spares/stores for own consumption</t>
  </si>
  <si>
    <t xml:space="preserve">Vessel stores including bait and packaging materials, vessels </t>
  </si>
  <si>
    <t xml:space="preserve">spares all for the vessel's own consumption at a commercial </t>
  </si>
  <si>
    <t>berth, jetty or mooring of Transnet</t>
  </si>
  <si>
    <t xml:space="preserve">Bona fide transshipments will qualify for the above exemption </t>
  </si>
  <si>
    <t>only if the import and export documents have been suitably</t>
  </si>
  <si>
    <t>endorsed.</t>
  </si>
  <si>
    <t xml:space="preserve">Vessel's spares/stores imported and moved to a bonded </t>
  </si>
  <si>
    <t xml:space="preserve">warehouse pending placing on board another vessel are liable </t>
  </si>
  <si>
    <t>for cargo dues on the incoming leg.  After placing on board as</t>
  </si>
  <si>
    <t xml:space="preserve">vessel for own use, import cargo dues will be refunded whilst </t>
  </si>
  <si>
    <t>the outgoing transaction is exonerated from payment of cargo</t>
  </si>
  <si>
    <t>dues provided that both transactions are done within 90 day</t>
  </si>
  <si>
    <t xml:space="preserve">period.  Failing which normal import cargo dues will be </t>
  </si>
  <si>
    <t>maintained.  (Both import and export cargo dues documentation)</t>
  </si>
  <si>
    <t>must be suitably endorsed, certified and cross-referenced)</t>
  </si>
  <si>
    <t>Vessel's spares/stores transshipped from one vessel to another</t>
  </si>
  <si>
    <t xml:space="preserve">are exempted from cargo dues. Documents must be certified to </t>
  </si>
  <si>
    <t>vessel's own use and consumption</t>
  </si>
  <si>
    <t>Vessel's spares/stores emanating from local suppliers or being</t>
  </si>
  <si>
    <t xml:space="preserve">airfreighted are exempted from cargo dues.  In these instances, </t>
  </si>
  <si>
    <t>documents must also be certified</t>
  </si>
  <si>
    <t xml:space="preserve">Vessel's spares/stores or duty free vessel's stores/spares </t>
  </si>
  <si>
    <t>imported and moved to a private warehouse (not bonded) as a</t>
  </si>
  <si>
    <t xml:space="preserve">normal import transaction will attract normal import cargo dues </t>
  </si>
  <si>
    <t xml:space="preserve">and if placed on board a vessel at a later stage as vessel's </t>
  </si>
  <si>
    <t>spare/stores for own use, the outgoing transaction is</t>
  </si>
  <si>
    <t xml:space="preserve">exonerated from payment of cargo dues </t>
  </si>
  <si>
    <t>Points (i) and (iv) only apply where vessel's spares/stores</t>
  </si>
  <si>
    <t>transaction take place at a commercial berth, jetty or mooring</t>
  </si>
  <si>
    <t>of Transnet</t>
  </si>
  <si>
    <t>TRANSHIPPED  CARGO</t>
  </si>
  <si>
    <t xml:space="preserve">The fees for </t>
  </si>
  <si>
    <t>Cargo manifested to the port of discharge for transshpipment to</t>
  </si>
  <si>
    <t>another port, or</t>
  </si>
  <si>
    <t>Cargo for which transshipping orders have been accepted prior</t>
  </si>
  <si>
    <t>to , or within 3 days of the discharging vessel having commenced</t>
  </si>
  <si>
    <t xml:space="preserve">discharge, or </t>
  </si>
  <si>
    <t>Cargo landed in error or over carried and reshipped onto a</t>
  </si>
  <si>
    <t>different vessel; or</t>
  </si>
  <si>
    <t>bunker barges)</t>
  </si>
  <si>
    <t>Bunker fuel oil supplied to vessels direct from tankers (excluding</t>
  </si>
  <si>
    <t>Are as follows;</t>
  </si>
  <si>
    <t>DEEPSEA</t>
  </si>
  <si>
    <t>Containerised cargo, per container (Transhipping)</t>
  </si>
  <si>
    <t>6m Containers (Full or MT)</t>
  </si>
  <si>
    <t>Inwards</t>
  </si>
  <si>
    <t>Outwards</t>
  </si>
  <si>
    <t>12m/13,7m Containers (Full or MT)</t>
  </si>
  <si>
    <t>inwards</t>
  </si>
  <si>
    <t>Breakbulk/Bulk cargo, per ton</t>
  </si>
  <si>
    <t>COASTWISE</t>
  </si>
  <si>
    <t>12m/13,7 Containers (Full or MT)</t>
  </si>
  <si>
    <t>Other cargo, per ton</t>
  </si>
  <si>
    <t xml:space="preserve">Penalties applicable for cancellations and late, incomplete and </t>
  </si>
  <si>
    <t>non -submission of cargo documentation are as follows;</t>
  </si>
  <si>
    <t>Cargo Dues Order Cancellation Fee</t>
  </si>
  <si>
    <t xml:space="preserve">Late, incomplete and non-submission of Cargo Dues Order </t>
  </si>
  <si>
    <t>(automatically calculated)</t>
  </si>
  <si>
    <t>Late submission of Manifests</t>
  </si>
  <si>
    <t>Cargo Dues order Framing Fee (on behalf of customer</t>
  </si>
  <si>
    <t xml:space="preserve">Administrative fees for photocopies per page for Cargo Dues </t>
  </si>
  <si>
    <t>EOHP =except otherwise herein provided</t>
  </si>
  <si>
    <t xml:space="preserve">(including warping along the line of a wharf and shifting to or </t>
  </si>
  <si>
    <t>and crewing, berthing gang standing by or detained at a vessel's</t>
  </si>
  <si>
    <t>request for similar purposes, with or without tugs assisting or</t>
  </si>
  <si>
    <t>in attendance (unmooring and mooring of a vessel when shifting</t>
  </si>
  <si>
    <t xml:space="preserve">berth or warping alongside the berth). Berthing Services </t>
  </si>
  <si>
    <t>provided when a vessel shifts berth or warps alongside the berth</t>
  </si>
  <si>
    <t>will be charged on a per service basis.</t>
  </si>
  <si>
    <t>Port of Richards Bay</t>
  </si>
  <si>
    <t>Basic fee…………………………………………………………………………..</t>
  </si>
  <si>
    <t>per 100 tons or part thereof…………………………………………………</t>
  </si>
  <si>
    <t>Port of Ngqura &amp; Port Elizabeth</t>
  </si>
  <si>
    <t>Basic fee……………………………………………………………………………</t>
  </si>
  <si>
    <t>Port of Cape Town</t>
  </si>
  <si>
    <t>All other Ports</t>
  </si>
  <si>
    <t>WARPING</t>
  </si>
  <si>
    <t>SHIFTING</t>
  </si>
  <si>
    <t xml:space="preserve">A surcharge of 50% is payable where a vessel without its own </t>
  </si>
  <si>
    <t xml:space="preserve">If the service either terminates or commences outside ordinary </t>
  </si>
  <si>
    <t>working hours.</t>
  </si>
  <si>
    <t>Should the request for the berthing staff to remain/come on duty</t>
  </si>
  <si>
    <t>standby has commenced.</t>
  </si>
  <si>
    <t xml:space="preserve">If the vessel arrives or departs 30 minutes or more after the </t>
  </si>
  <si>
    <t>notified time.</t>
  </si>
  <si>
    <t>For berthing staff in attendance during or outside ordinary</t>
  </si>
  <si>
    <t xml:space="preserve">working hours on board tanker vessels discharging oil at the </t>
  </si>
  <si>
    <t>Port of Mossel Bay,</t>
  </si>
  <si>
    <t>per hour or part thereof</t>
  </si>
  <si>
    <t xml:space="preserve">Running of vessels' lines or standing by to run lines for vessel </t>
  </si>
  <si>
    <t xml:space="preserve">entering, leaving or shifting; per service during or outside </t>
  </si>
  <si>
    <t>ordinary working hours:</t>
  </si>
  <si>
    <t xml:space="preserve">If the service terminates or commences outside ordinary </t>
  </si>
  <si>
    <t xml:space="preserve">working hours, </t>
  </si>
  <si>
    <t>minimum at the Ports Of Ngqura and Port Elizabeth</t>
  </si>
  <si>
    <t>minimum at the Port of Cape Town</t>
  </si>
  <si>
    <t>minimum at the Saldanha</t>
  </si>
  <si>
    <t>minimum all other Ports</t>
  </si>
  <si>
    <t>notified time, the following fees apply per hour or part thereof,</t>
  </si>
  <si>
    <t>Vessels calling for the sole purpose of landing/shipping/</t>
  </si>
  <si>
    <t xml:space="preserve">transshipping cargo are allowed a free period of six cargo </t>
  </si>
  <si>
    <t xml:space="preserve">working hours before cargo working commences and six cargo </t>
  </si>
  <si>
    <t xml:space="preserve">working hours after cessation of cargo working per call at berths </t>
  </si>
  <si>
    <t xml:space="preserve">other than container handling berths in respect of which the free </t>
  </si>
  <si>
    <t>period is two working hours.</t>
  </si>
  <si>
    <t>SAPS and SANDF vessels</t>
  </si>
  <si>
    <t xml:space="preserve">Vessels lying alongside a berth for the sole purpose of taking in </t>
  </si>
  <si>
    <t xml:space="preserve">vessel's store and or coal and liquid fuel for own consumption </t>
  </si>
  <si>
    <t>in Section 5, Clause 1.2.1 are payable</t>
  </si>
  <si>
    <t xml:space="preserve">Vessels resorting under Section 5, Clause 2.1 but only at their </t>
  </si>
  <si>
    <t>registered port</t>
  </si>
  <si>
    <t xml:space="preserve">Vessels calling for the sole purpose of obtaining medical </t>
  </si>
  <si>
    <t>assistance</t>
  </si>
  <si>
    <t>Passenger vessels on normal business</t>
  </si>
  <si>
    <t>Vessels being fumigated prior to taking in cargo</t>
  </si>
  <si>
    <t>Small and pleasure vessels will be allowed access to the port at</t>
  </si>
  <si>
    <t>the discretion of the port.</t>
  </si>
  <si>
    <t>Per financial year or part thereof</t>
  </si>
  <si>
    <t>Per metre of length overall, or part thereof:</t>
  </si>
  <si>
    <t>Non - mechanically propelled boats</t>
  </si>
  <si>
    <t>Self propelled boats</t>
  </si>
  <si>
    <t>Fishing vessels (however propelled), operating from the fishing</t>
  </si>
  <si>
    <t>port at the Port of Saldanha</t>
  </si>
  <si>
    <t>Fishing vessels (however propelled), with non-steel constructed</t>
  </si>
  <si>
    <t>hulls:</t>
  </si>
  <si>
    <t xml:space="preserve">For the first 10 metres </t>
  </si>
  <si>
    <t>Thereafter</t>
  </si>
  <si>
    <t>Fishing vessels (however propelled), with steel constructed hulls</t>
  </si>
  <si>
    <t>Each per financial year or part thereof</t>
  </si>
  <si>
    <t>Rowing boats</t>
  </si>
  <si>
    <t>Other vessels of up to and including 7 metres in length overall</t>
  </si>
  <si>
    <t xml:space="preserve">Other vessels of over 7 metres in length overall </t>
  </si>
  <si>
    <t>Visiting/Local vessels (Foreign/Local yachts (port dues)</t>
  </si>
  <si>
    <t xml:space="preserve">Fees are available on application, per metre or part thereof of </t>
  </si>
  <si>
    <t>length overall, per day or part thereof.</t>
  </si>
  <si>
    <t xml:space="preserve">Visiting vessels that are not engaged in trade and do not moor </t>
  </si>
  <si>
    <t>at a commercial berth are allowed a free stay of 30 days in port.</t>
  </si>
  <si>
    <t>The following base rates must be applied after the 30 day free</t>
  </si>
  <si>
    <t>period.</t>
  </si>
  <si>
    <t>For the next 90 days, per metre or part thereof of length overall</t>
  </si>
  <si>
    <t>per day</t>
  </si>
  <si>
    <t>Base rate code</t>
  </si>
  <si>
    <t xml:space="preserve">The following 90 days, per metre or part thereof of length </t>
  </si>
  <si>
    <t xml:space="preserve">overall, per day </t>
  </si>
  <si>
    <t>Thereafter, for the remaining period up to 12 months, per metre</t>
  </si>
  <si>
    <t xml:space="preserve">or part thereof of length overall, per day </t>
  </si>
  <si>
    <t>If visiting yachts and other visiting pleasure vessels remaining in</t>
  </si>
  <si>
    <t xml:space="preserve">port for a period in excess of 12 months, per metre or part </t>
  </si>
  <si>
    <t>thereof of length overall, per day</t>
  </si>
  <si>
    <t>FIRE AND EMERGENCY SERVICES</t>
  </si>
  <si>
    <t>Rates applicable at Ports where these services or equipment are</t>
  </si>
  <si>
    <t>available</t>
  </si>
  <si>
    <t>Payment for fire and emergency services will be due:</t>
  </si>
  <si>
    <t>"A" Whether the fire has been extinguished or not on the arrival</t>
  </si>
  <si>
    <t>of the fire and Emergency Services on the scene</t>
  </si>
  <si>
    <t xml:space="preserve">"B" Whether the "Hazmat" incident has been resolved or not on  </t>
  </si>
  <si>
    <t>the arrival of the Fire and Emergency Services on the scene</t>
  </si>
  <si>
    <t xml:space="preserve">"C" Whether the rescue and/or salvage operation has been </t>
  </si>
  <si>
    <t xml:space="preserve">completed or not on the arrival of the Fire and Emergency </t>
  </si>
  <si>
    <t>Services</t>
  </si>
  <si>
    <t xml:space="preserve">Refer to A, B and C for the following emergency or incidents </t>
  </si>
  <si>
    <t>below</t>
  </si>
  <si>
    <t>Hazmat (Chemical) vehicle turn-out Heavy duty (7000 kg)</t>
  </si>
  <si>
    <t>Hazmat (Chemical) vehicle turn-out-light duty</t>
  </si>
  <si>
    <t>Fire tender turn out fee Light duty</t>
  </si>
  <si>
    <t>Fire tender turn out fee Heavy duty (7000kg)</t>
  </si>
  <si>
    <t>Use of the fire tender, equipment and crew</t>
  </si>
  <si>
    <t xml:space="preserve">(Crew=1 x fire officer, 4 x fire fighters for any incident </t>
  </si>
  <si>
    <t xml:space="preserve">mentioned under numbers A,B,C). The fee is per half hour or </t>
  </si>
  <si>
    <t>part thereof</t>
  </si>
  <si>
    <t>Use of Hazmat vehicle, equipment and crew</t>
  </si>
  <si>
    <t>Additional fire fighting staff fee - per half hour of part thereof</t>
  </si>
  <si>
    <t xml:space="preserve">each additional member of the fire service assisting in any </t>
  </si>
  <si>
    <t>incident under A, B and C</t>
  </si>
  <si>
    <t>Fire fighting on standby duty at incident including equipment-per</t>
  </si>
  <si>
    <t>half hour or part thereof</t>
  </si>
  <si>
    <t>Use of a portable fire pump, chemical transfer pump, generator</t>
  </si>
  <si>
    <t>"veld fire" pump, bobcat including the fire fighter to operate the</t>
  </si>
  <si>
    <t>pump per half hour or part thereof</t>
  </si>
  <si>
    <t>Use of additional breathing apparatus</t>
  </si>
  <si>
    <t>Per set this is in addition to the breathing apparatus sets carried</t>
  </si>
  <si>
    <t>on the fire tender or hazmat vehicle</t>
  </si>
  <si>
    <t xml:space="preserve">Use of additional chemical protection suits </t>
  </si>
  <si>
    <t xml:space="preserve">Per suit this is in addition to the chemical suit carried on the </t>
  </si>
  <si>
    <t>hazmat vehicle</t>
  </si>
  <si>
    <t>Use of the fire extinguishers foam per litre</t>
  </si>
  <si>
    <t>Use of fire extinguishers</t>
  </si>
  <si>
    <t>This is in addition to those carried on the fire tender or hazmat</t>
  </si>
  <si>
    <t>vehicle</t>
  </si>
  <si>
    <t xml:space="preserve">The fees below include the cost of material, labour and </t>
  </si>
  <si>
    <t>supervision involved in the recharging of the equipment</t>
  </si>
  <si>
    <t>B: 9 Lt foam fire extinguisher</t>
  </si>
  <si>
    <t>Tanker Fire Watch at the Port of Saldanha</t>
  </si>
  <si>
    <t>12-36 Hours Tanker Fire Watch - Tug</t>
  </si>
  <si>
    <t>(Maximum fee)</t>
  </si>
  <si>
    <t>12-48 Hours Tanker Fire Watch - Tug</t>
  </si>
  <si>
    <t xml:space="preserve">FIRE PROTECTION </t>
  </si>
  <si>
    <t>At the port of Durban -fire fighter (including Security) per hour</t>
  </si>
  <si>
    <t>Cargo fire protection duties - fire fighter per hour</t>
  </si>
  <si>
    <t>Vessel fire protection duties -fire fighter per hour</t>
  </si>
  <si>
    <t>FIRE AWARENESS TRAINING (MEALS EXCLUDED)</t>
  </si>
  <si>
    <t>Hazmat awareness course per person (2 days)</t>
  </si>
  <si>
    <t>Fire marshal course per person (1 day)</t>
  </si>
  <si>
    <t>Fire team course per person (2 days)</t>
  </si>
  <si>
    <t>Fire co-ordination course per person (3 days)</t>
  </si>
  <si>
    <t>On site evacuation drill/simulations and feedback</t>
  </si>
  <si>
    <t>Hazmat training for drivers (2days)</t>
  </si>
  <si>
    <t>Fire risk assessment per day</t>
  </si>
  <si>
    <t>FIRE EQUIPMENT MAINTENANCE</t>
  </si>
  <si>
    <t>Labour cost per hour</t>
  </si>
  <si>
    <t>Service of CO2 fore extinguisher</t>
  </si>
  <si>
    <t>Pressure test and recharge of CO2 fire extinguisher</t>
  </si>
  <si>
    <t xml:space="preserve">Recharge of CO2  fire extinguisher </t>
  </si>
  <si>
    <t xml:space="preserve">Service of 9kg powder fire extinguisher </t>
  </si>
  <si>
    <t>Pressure test and recharge of 9kg powder fire extinguisher</t>
  </si>
  <si>
    <t>Recharge of 9kg powder fire extinguisher</t>
  </si>
  <si>
    <t>Service of 9Lt foam fire extinguisher</t>
  </si>
  <si>
    <t>Pressure test and recharge of 9L water fire extinguisher</t>
  </si>
  <si>
    <t>Service of 9Lt water fire extinguisher</t>
  </si>
  <si>
    <t>Pressure test and recharge of 9Lt foam fire extinguisher</t>
  </si>
  <si>
    <t>Recharge of 9Lt foam fire extinguisher</t>
  </si>
  <si>
    <t>Service fire hose reel</t>
  </si>
  <si>
    <t>Service mobile  powder fire unit</t>
  </si>
  <si>
    <t xml:space="preserve">Pressure test and recharge mobile powder fire unit </t>
  </si>
  <si>
    <t>(&gt;9kg capacity)</t>
  </si>
  <si>
    <t>Recharge mobile powder fire unit (&gt;9kg)</t>
  </si>
  <si>
    <t>Training Facilities  hire per day (excluding fire equipment)</t>
  </si>
  <si>
    <t>Fire pump hire (per half hour)</t>
  </si>
  <si>
    <t>Fire hose hire (per half hour)</t>
  </si>
  <si>
    <t>Branch pipe and nozzle hire (per 8hr day)</t>
  </si>
  <si>
    <t>Fire tender and driver - social functions (per hour)</t>
  </si>
  <si>
    <t>Fire extinguisher hire (per 8hr per day)</t>
  </si>
  <si>
    <t xml:space="preserve">FRESH WATER </t>
  </si>
  <si>
    <t>Fees are available on application for the supply of fresh water</t>
  </si>
  <si>
    <t>(1.00 rated codes)</t>
  </si>
  <si>
    <t>Current Municipality Rates (Non increasable by the Authority)</t>
  </si>
  <si>
    <t>Port of Port Elizabeth</t>
  </si>
  <si>
    <t>REMOVAL OF REFUSE</t>
  </si>
  <si>
    <t>Fees are available on application for the removal of refuse from</t>
  </si>
  <si>
    <t>the port, per truck.</t>
  </si>
  <si>
    <t>(Base Rate Code)</t>
  </si>
  <si>
    <t>metre or part thereof:</t>
  </si>
  <si>
    <t xml:space="preserve">At the Port of Durban </t>
  </si>
  <si>
    <t>At the Port of Port Elizabeth</t>
  </si>
  <si>
    <t>Removal of galley waste</t>
  </si>
  <si>
    <t>At the port of Richards Bay</t>
  </si>
  <si>
    <t xml:space="preserve">Removal of refuse/galley waste per vessel per day </t>
  </si>
  <si>
    <t>PASSANGER'S BAGGAGE: ALL PORTS</t>
  </si>
  <si>
    <t xml:space="preserve">baggage, other than manifested baggage, the following fees </t>
  </si>
  <si>
    <t>PASSANGER'S LEVY: ALL PORTS</t>
  </si>
  <si>
    <t>ADMINISTRATIVE FEES</t>
  </si>
  <si>
    <t xml:space="preserve">Split Account fees to be charged as follows; </t>
  </si>
  <si>
    <t>PRIOR to vessel sailing per party</t>
  </si>
  <si>
    <t>AFTER vessel sailing will result in the split account fee</t>
  </si>
  <si>
    <t>being levied twice per party</t>
  </si>
  <si>
    <t>Administrative fees for photocopies per page for Marine</t>
  </si>
  <si>
    <t>department</t>
  </si>
  <si>
    <t>Floating crane services</t>
  </si>
  <si>
    <t>Replacement of lost permits</t>
  </si>
  <si>
    <t>Lost permits replacement fee</t>
  </si>
  <si>
    <t>GENERAL TERMS AND CONDITION</t>
  </si>
  <si>
    <t>PORT OF CAPE TOWN &amp; EAST LONDON</t>
  </si>
  <si>
    <t>According to the custom of the facility</t>
  </si>
  <si>
    <t xml:space="preserve">PORT OF DURBAN </t>
  </si>
  <si>
    <t>07h00-17h00 weekdays</t>
  </si>
  <si>
    <t>"WEEKENDS AND PUBLIC HOLIDAYS"</t>
  </si>
  <si>
    <t xml:space="preserve">Special permission must be obtained for work to be </t>
  </si>
  <si>
    <t>undertaken on Saturdays, Sundays and public holidays</t>
  </si>
  <si>
    <t xml:space="preserve">Special arrangements must also be made for the provision of </t>
  </si>
  <si>
    <t>working hours</t>
  </si>
  <si>
    <t>The following deposits are required for the use of a drydock,</t>
  </si>
  <si>
    <t>floating dock or syncrolift when a firm booking has been made:</t>
  </si>
  <si>
    <t>Drydocks (DUR)</t>
  </si>
  <si>
    <t>Drydocks (CPT)</t>
  </si>
  <si>
    <t>Drydocks (ELS)</t>
  </si>
  <si>
    <t>Syncrolift (CPT)</t>
  </si>
  <si>
    <t>Slipways (PLZ)</t>
  </si>
  <si>
    <t xml:space="preserve">consecutive days prior to the booked date, the deposit will be </t>
  </si>
  <si>
    <t>forfeited.  If the booking is cancelled - 21 days, a full refund will</t>
  </si>
  <si>
    <t>given.</t>
  </si>
  <si>
    <t>PREPARATION COSTS: PRINCE EDWARD (DBN)</t>
  </si>
  <si>
    <t xml:space="preserve">The following fees for the preparation of a drydock per vessel, </t>
  </si>
  <si>
    <t>are payable:</t>
  </si>
  <si>
    <t xml:space="preserve">All vessels </t>
  </si>
  <si>
    <t>PREPARATION COSTS: PRINCE EDWARD (CPT)</t>
  </si>
  <si>
    <t>Vessels up to 1 000 tons</t>
  </si>
  <si>
    <t>Vessels from 1001 up to 100 000 tons</t>
  </si>
  <si>
    <t>Vessels from 10 001 up to 20 000 tons</t>
  </si>
  <si>
    <t>Vessels from 20 001 up to 50 000 tons</t>
  </si>
  <si>
    <t>Vessels above 50 000 tons</t>
  </si>
  <si>
    <t xml:space="preserve">PREPARATION COSTS: ROBINSON (CPT) &amp; PRINCESS </t>
  </si>
  <si>
    <t>ELIZABETH (ELS)</t>
  </si>
  <si>
    <t xml:space="preserve">The following fees for the preparation of a drydock, per vessel </t>
  </si>
  <si>
    <t>are payable</t>
  </si>
  <si>
    <t>PREPARATION COSTS, SYNCROLIFT (CPT)</t>
  </si>
  <si>
    <t>The following fees for the preparation of a drydock, per vessels</t>
  </si>
  <si>
    <t>DOCKING AND UNDOCKING OF VESSELS: STURROCK (CP) &amp;</t>
  </si>
  <si>
    <t>PRINCE EDWARD (DUR)</t>
  </si>
  <si>
    <t xml:space="preserve">The following fee is payable, per service for the docking </t>
  </si>
  <si>
    <t>and undocking undocking of vessels (the docking and undocking)</t>
  </si>
  <si>
    <t>are regarded as separate services)</t>
  </si>
  <si>
    <t>Drydocks</t>
  </si>
  <si>
    <t xml:space="preserve">DOCKING AND UNDOCKING OF VESSELS: PRINCESS </t>
  </si>
  <si>
    <t>ELIZABETH (ELS) &amp; ROBINSON</t>
  </si>
  <si>
    <t xml:space="preserve">DOCKING AND UNDOCKING OF VESSELS: FLOATING DOC </t>
  </si>
  <si>
    <t>(DUR)</t>
  </si>
  <si>
    <t>Floating dock</t>
  </si>
  <si>
    <t>DOCKING AND UNDOCKING VESSELS:</t>
  </si>
  <si>
    <t>SYNCROLIFT (CPT)</t>
  </si>
  <si>
    <t>DRYDOCK DUES: PRINCE EDWARD - (DUR)</t>
  </si>
  <si>
    <t>First period of 24 hours or part thereof:</t>
  </si>
  <si>
    <t>Vessels up to 30 000 tons</t>
  </si>
  <si>
    <t>Plus per ton</t>
  </si>
  <si>
    <t xml:space="preserve">Vessels 60 001 up to 80 000 tons </t>
  </si>
  <si>
    <t>Vessels up to 30 001 to 60 000 tons</t>
  </si>
  <si>
    <t>(R1.00 Rate code)</t>
  </si>
  <si>
    <t>Each subsequent 12 hour period or part thereof</t>
  </si>
  <si>
    <t>FLOATING DOCKS</t>
  </si>
  <si>
    <t>Vessels up to 10 500 tons</t>
  </si>
  <si>
    <t>DRYDOCK DUES: STURROCK (CPT)</t>
  </si>
  <si>
    <t>Vessels up to 3 000 tons</t>
  </si>
  <si>
    <t>Vessels up to 3 001 to 6 000 tons</t>
  </si>
  <si>
    <t xml:space="preserve">Vessels 6 001 up to 10 000 tons </t>
  </si>
  <si>
    <t xml:space="preserve">Vessels 10 000 tons to 30 000 tons </t>
  </si>
  <si>
    <t>Vessels 30 001 to 60 000 tons</t>
  </si>
  <si>
    <t>Vessels 60 001 to 80 000</t>
  </si>
  <si>
    <t>DRYDOCK DUES (ROB CPT/PRIN-ELIZ ELS)</t>
  </si>
  <si>
    <t>SYNCROLIFT DUES (CPT)</t>
  </si>
  <si>
    <t>Vessels up to 2000 tons</t>
  </si>
  <si>
    <t>Vessel above 2000 tons</t>
  </si>
  <si>
    <t>Sturrock and Prince Edward drydocks</t>
  </si>
  <si>
    <t>Princess Elizabeth and Robinson drydocks</t>
  </si>
  <si>
    <t>Floating docks</t>
  </si>
  <si>
    <t>DISCOUNTS AND SURCHARGES</t>
  </si>
  <si>
    <t>Shifting of the dockyard block are obtainable on application</t>
  </si>
  <si>
    <t>The damage occurred by a vessels bar/box keel to blocks at any</t>
  </si>
  <si>
    <t>at the Authority's discretion</t>
  </si>
  <si>
    <t>Special conditions may be applied to Medical, Research vessels</t>
  </si>
  <si>
    <t>or where four and more vessels of a company are drydocked</t>
  </si>
  <si>
    <t xml:space="preserve">at any of the drydocks (excluding syncrolfits, floating docks and </t>
  </si>
  <si>
    <t xml:space="preserve">slipways) during a 12 month period. Details are available on </t>
  </si>
  <si>
    <t>SLIPWAY PREPARATION COSTS (PLZ &amp; MZY)</t>
  </si>
  <si>
    <t>The following fees for the preparation of a slipway, per vessel,</t>
  </si>
  <si>
    <t>Vessels up to 1 000 tons (Base Rate code)</t>
  </si>
  <si>
    <t>DOCKING AND UNDOCKING OF VESSELS AT A SLIPWAY</t>
  </si>
  <si>
    <t>Slipway (Base Rate code)</t>
  </si>
  <si>
    <t>SLIPWAY DUES (MZY &amp; PLZ)</t>
  </si>
  <si>
    <t>Vessels up to 2000 tons (Base rate code)</t>
  </si>
  <si>
    <t>Plus per ton (Base rate code)</t>
  </si>
  <si>
    <t>Vessels above 2000 tons (Base rate code)</t>
  </si>
  <si>
    <t>ONLY(CPT/ELS)</t>
  </si>
  <si>
    <t xml:space="preserve">WHARF CRANES (OUTSIDE ORDINARY WORKING HOURS </t>
  </si>
  <si>
    <t>Irrespective of crane lifting capacity, per hour</t>
  </si>
  <si>
    <t>Sturrock Drydock CPT</t>
  </si>
  <si>
    <t>Princess Elizabeth ELS</t>
  </si>
  <si>
    <t>Drydock DUR</t>
  </si>
  <si>
    <t>Floating dock DUR</t>
  </si>
  <si>
    <t>Workshop 24 DUR</t>
  </si>
  <si>
    <t xml:space="preserve">One crane will be provided per vessel if required inclusive in </t>
  </si>
  <si>
    <t xml:space="preserve">dues.  Additional cranes will be charged at, irrespective of the </t>
  </si>
  <si>
    <t>crane lifting capacity per hour</t>
  </si>
  <si>
    <t>CRANE 206 - PORT OF CAPE TOWN</t>
  </si>
  <si>
    <t xml:space="preserve">Working hours rate per hour </t>
  </si>
  <si>
    <t>Overtime rate per hour</t>
  </si>
  <si>
    <t>Public Holidays and Sundays rate per hour</t>
  </si>
  <si>
    <t>MISCELLANEOUS</t>
  </si>
  <si>
    <t>FRESH WATER</t>
  </si>
  <si>
    <t xml:space="preserve">Fees for the supply of fresh water at a drydock, floating </t>
  </si>
  <si>
    <t>dock, syncrolift and slipway are available on application</t>
  </si>
  <si>
    <t>(DRY DOCK: CPT-ROBINSON</t>
  </si>
  <si>
    <t>(DRY DOCK: CPT-STURROCK)</t>
  </si>
  <si>
    <t>DRY DOCK: DUR: PRINCE EDWARD</t>
  </si>
  <si>
    <t>DRY DOCK: ELS PRINCESS ELIZABETH</t>
  </si>
  <si>
    <t>DURBAN FLOATING DOCK</t>
  </si>
  <si>
    <t>CPT SYNCROLIF</t>
  </si>
  <si>
    <t>DURBAN WORKSHOP NO 24</t>
  </si>
  <si>
    <t>SUPPLY OF ELECTRICITY (STURROCK - CPT &amp; PRINCE</t>
  </si>
  <si>
    <t>EDWARD -DURBAN</t>
  </si>
  <si>
    <t>respective ports.</t>
  </si>
  <si>
    <t>Connection fee (Base rate code)</t>
  </si>
  <si>
    <t>Hire fee (Base rate code)</t>
  </si>
  <si>
    <t>Electricity Fee (Port of Cape Town - per unit)</t>
  </si>
  <si>
    <t xml:space="preserve">SUPPLY OF ELECTRICITY (ROBIINSON -CPT &amp; PRINCESS </t>
  </si>
  <si>
    <t xml:space="preserve">ELIZABETH - ELS </t>
  </si>
  <si>
    <t>SUPPLY ELECTRICITY (DURBAN FLOATING DOCK)</t>
  </si>
  <si>
    <t>Electricity Fee (R1.00 rate code)</t>
  </si>
  <si>
    <t>SUPPLY ELECTRICITY (CAPE TOWN -SYNCROLIFT)</t>
  </si>
  <si>
    <t>SUPPLY ELECTRICITY (DURBAN WORKSHOP 24)</t>
  </si>
  <si>
    <t>calculated from the notified time until the service is completed:</t>
  </si>
  <si>
    <t>If the request for a tug/vessel to remain on duty outside ordinary</t>
  </si>
  <si>
    <t xml:space="preserve">commenced, the following fee per hour or part thereof, will be </t>
  </si>
  <si>
    <t>maintained for the actual period that the tug/vessel remained</t>
  </si>
  <si>
    <t>on duty, subject to a minimum of 2 hours</t>
  </si>
  <si>
    <t xml:space="preserve">occurs the following fee per service is applicable </t>
  </si>
  <si>
    <t>MISCELLANEOUS MARINE EQUIPMENT/MARINE SERVICES</t>
  </si>
  <si>
    <t>Each per day of 24 hours or part thereof, if available</t>
  </si>
  <si>
    <t>Punt hire per hour</t>
  </si>
  <si>
    <t>Mooring ropes at the Port of Saldanha</t>
  </si>
  <si>
    <t>Forklifts at the Port of Mossel Bay per hour</t>
  </si>
  <si>
    <t>3 ton Forklift</t>
  </si>
  <si>
    <t>4 ton Forklift</t>
  </si>
  <si>
    <t xml:space="preserve">Any other equipment: Fees quoted on application. </t>
  </si>
  <si>
    <t>(R1.00 Rate Code)</t>
  </si>
  <si>
    <t>Note: Any rope, mooring spring or strap damaged or destroyed</t>
  </si>
  <si>
    <t>by chafing or cutting shall be paid for by the owner of the vessel</t>
  </si>
  <si>
    <t>responsible.</t>
  </si>
  <si>
    <t xml:space="preserve">All other equipment damaged through other than by normal </t>
  </si>
  <si>
    <t>wear and tear may be repaired/replaced at the hirer's expense.</t>
  </si>
  <si>
    <t xml:space="preserve">ELECTRIC POWER &amp; COMPRESSED AIR SUPPLIED TO PORT </t>
  </si>
  <si>
    <t>USERS OTHER THAN AT THE VESSEL REPAIR FACILITIES</t>
  </si>
  <si>
    <t xml:space="preserve">Fees for electric power are obtainable on application at the </t>
  </si>
  <si>
    <t xml:space="preserve">respective ports. The following fees are payable for the </t>
  </si>
  <si>
    <t>connection of electric power per connection:</t>
  </si>
  <si>
    <t>Electricity per unit</t>
  </si>
  <si>
    <t>Vessels tonnage (excluding Section 6):</t>
  </si>
  <si>
    <t xml:space="preserve"> - SAPS and the SANDF vessels;</t>
  </si>
  <si>
    <t xml:space="preserve"> - When moored as a singled buoy mooring or any similar facility</t>
  </si>
  <si>
    <t xml:space="preserve"> - Non-self-propelled small and pleasure vessels not used for gain </t>
  </si>
  <si>
    <t>Coaster Light Dues will be raised on a monthly basis to vessels granted “Bonafide Coasters” status. In the event where bonafide coasters enter a South African port following a visit or call from a foreign port other than Walvis Bay and Luderitz, full Light Dues is payable at the first South African port of call.</t>
  </si>
  <si>
    <t>- Vessels belonging to the South African Police Services (SAPS) and the South African National Defence Force (SANDF);</t>
  </si>
  <si>
    <t>The following rebate incentive applies to the service charges of pilotage, craft assistance and berthing services.</t>
  </si>
  <si>
    <t xml:space="preserve">This incentive applies per shipping line on a national basis (all port calls) to cargo working vessels only. </t>
  </si>
  <si>
    <t>MARINE SERVICES INCENTIVE</t>
  </si>
  <si>
    <t>PORT ELIZABETH, per service</t>
  </si>
  <si>
    <t>NGQURA, per service</t>
  </si>
  <si>
    <t>ALL OTHER PORTS, per service</t>
  </si>
  <si>
    <t>- At the Port of Durban, if the request for a pilotage service is  cancelled at any time within 60 minutes prior to the notified time and the pilot has not boarded.</t>
  </si>
  <si>
    <t>- If the request for a pilotage service is cancelled at any time after the pilot has boarded.</t>
  </si>
  <si>
    <t>Exemptions:</t>
  </si>
  <si>
    <t>A reduction of 100% will be allowed in the following instances:</t>
  </si>
  <si>
    <t xml:space="preserve">- Vessels belonging to the SAPS and SANDF except if pilotage </t>
  </si>
  <si>
    <t xml:space="preserve">- If the pilotage service either terminates or commences outside  </t>
  </si>
  <si>
    <t xml:space="preserve">- If the vessel is not ready to be moved 30 minutes after the </t>
  </si>
  <si>
    <t>- If the request for a pilotage service is cancelled at any time</t>
  </si>
  <si>
    <t>Pilotage for services other than normal entering or leaving</t>
  </si>
  <si>
    <t xml:space="preserve">the port such as towage, standing by, etc. are available on </t>
  </si>
  <si>
    <t>Any movement of vessels without the consent of the Authority will be subject to full pilotage charges as if the service was performed.</t>
  </si>
  <si>
    <t>NOTE: An pilotage exemption endorsement cannot be applied to vessels that do not have an exemption license</t>
  </si>
  <si>
    <t>- Pilotage exemptions and ferryman or coxswain licences may be endorsed to cover all vessels belonging to the same company, provided all vessels are licenced and fall within the category covered by the licence. If a licence is extended to incorporate a larger vessel, the applicable fees must be adjusted accordingly.</t>
  </si>
  <si>
    <t>Per service based on vessels tonnage:</t>
  </si>
  <si>
    <t>- A surcharge of 25% is payable for a service either commencing</t>
  </si>
  <si>
    <t>- A surcharge of 50% is payable per tug when an additional tug is</t>
  </si>
  <si>
    <t xml:space="preserve">- A surcharge of 50% is payable where a vessel without its own </t>
  </si>
  <si>
    <t>are payable, i.e. normal fees enhanced by 25%.</t>
  </si>
  <si>
    <t>notified time the fee per large tug per half hour or part thereof is:</t>
  </si>
  <si>
    <t xml:space="preserve">- Should the request for a tug/vessel to remain/come on duty </t>
  </si>
  <si>
    <t xml:space="preserve">NOTE: For other craft (small tug/workboat, large or small launch), 50% </t>
  </si>
  <si>
    <t>of tariff listed under "other vessel services" will apply.</t>
  </si>
  <si>
    <t xml:space="preserve">When foam is used to combat a fire and/or oil spills, all costs incurred </t>
  </si>
  <si>
    <t>will be recovered from the vessel.</t>
  </si>
  <si>
    <t>Port of Ngqura/Port Elizabeth</t>
  </si>
  <si>
    <t>All Ports, except the Port of Ngqura, Port Elizabeth and Saldanha</t>
  </si>
  <si>
    <t>Fees for Small Tug/ Workboat per hour or part thereof</t>
  </si>
  <si>
    <t>Fees for Large tug per hour or part thereof</t>
  </si>
  <si>
    <t>All Ports, except the Port of East London, Ngqura and Port Elizabeth</t>
  </si>
  <si>
    <t>Port of East London</t>
  </si>
  <si>
    <t>Fees for launch per hour or part thereof</t>
  </si>
  <si>
    <t>All Ports, Large Launch</t>
  </si>
  <si>
    <t>All Ports, Small Launch</t>
  </si>
  <si>
    <t>Port of Ngqura/Port Elizabeth, Large Launch</t>
  </si>
  <si>
    <t>Port of Ngqura/Port Elizabeth, Small Launch</t>
  </si>
  <si>
    <t xml:space="preserve">The Authority reserves the right to claim the reward for salvage if the  </t>
  </si>
  <si>
    <t>service rendered to vessel in distress constitutes salvage.</t>
  </si>
  <si>
    <t>Port of Saldahna</t>
  </si>
  <si>
    <t>charged as two separate services.</t>
  </si>
  <si>
    <t xml:space="preserve">- If the service either terminates or commences outside ordinary </t>
  </si>
  <si>
    <t>- Should the request for the berthing staff to remain/come on duty</t>
  </si>
  <si>
    <t xml:space="preserve">- If the vessel arrives or departs 30 minutes or more after the </t>
  </si>
  <si>
    <t>Port of Mossel Bay, per hour or part thereof</t>
  </si>
  <si>
    <t>PORT ELIZABETH/NGQURA</t>
  </si>
  <si>
    <t>PORT ELIZABETH/NGQURA, per hour or part thereof</t>
  </si>
  <si>
    <t>OTHER PORTS, per hour or part thereof</t>
  </si>
  <si>
    <t>SALDANHA, per hour or part thereof</t>
  </si>
  <si>
    <t>CAPE TOWN, per hour or part thereof</t>
  </si>
  <si>
    <t>SALDANHA, per service</t>
  </si>
  <si>
    <t xml:space="preserve"> - Passenger gangways</t>
  </si>
  <si>
    <t xml:space="preserve"> - Mooring ropes at the Port of Saldanha</t>
  </si>
  <si>
    <t>Each per hour or part thereof, if available</t>
  </si>
  <si>
    <t>- Punt hire per hour</t>
  </si>
  <si>
    <t>- Forklifts at the Port of Mossel Bay per hour</t>
  </si>
  <si>
    <t xml:space="preserve">    3 ton Forklift</t>
  </si>
  <si>
    <t xml:space="preserve">    4 ton Forklift</t>
  </si>
  <si>
    <t>responsible. All other equipment damaged through other than by normal</t>
  </si>
  <si>
    <t>Electric Power: Fees quoted on application</t>
  </si>
  <si>
    <t xml:space="preserve">Compressed Air: Fees quoted on application </t>
  </si>
  <si>
    <t>Divers Services (where available): Fees quoted on application</t>
  </si>
  <si>
    <t>- Vessels entering the port from the time of passing the entrance</t>
  </si>
  <si>
    <t>- Vessels taking in bunkers at the designated anchorage;</t>
  </si>
  <si>
    <t>- Vessels at offshore moorings or similar facilities, as follows;</t>
  </si>
  <si>
    <t>- Bona fide coasters</t>
  </si>
  <si>
    <t>- Passenger Vessels</t>
  </si>
  <si>
    <t xml:space="preserve">- Vessels not engaged in cargo working for the first 30 days only </t>
  </si>
  <si>
    <t xml:space="preserve">   (wherafter full dues are applicable)</t>
  </si>
  <si>
    <t>- Small vessels and pleasure vessels resorting under Section 4</t>
  </si>
  <si>
    <t xml:space="preserve">- Vessels calling for the sole purpose of taking on bunkers and/or stores </t>
  </si>
  <si>
    <t>- Fishing vessels licensed by the Department of Environment Affairs and Tourism, but only within the fishing ports declared under the Sea Fisheries Act, 1973 (Act 58 of 1973) at Saldanha;</t>
  </si>
  <si>
    <t xml:space="preserve">- The time a vessel occupies a drydock, floating  dock, syncrolift or slipway; </t>
  </si>
  <si>
    <t>- Certificated double hulled liquid bulk tankers, liquid bulk tankers equipped with  segregated ballast tanks and liquid bulk tankers in possession of a "Green Award". The reduction is applied for any one certification or a combination thereof with a maximum of 10 %. Proof of the aforementioned needs to be submitted to the Authority prior to vessel sailing.</t>
  </si>
  <si>
    <t>- A reduction of 15 % will be allowed in the following instance in addition to any other reductions that may be enjoyed :</t>
  </si>
  <si>
    <t>- Vessels in port for less than 12 hours.</t>
  </si>
  <si>
    <t>when visiting a port other than their registered port.</t>
  </si>
  <si>
    <t>- SAPS and SANDF vessels</t>
  </si>
  <si>
    <t xml:space="preserve"> -Vessels lying alongside a berth for the sole purpose of taking in </t>
  </si>
  <si>
    <t>- Passenger vessels on normal business</t>
  </si>
  <si>
    <t>- Vessels being fumigated prior to taking in cargo</t>
  </si>
  <si>
    <t>Berth dues payable by vessels shipping ore at the ore loading jetty at the Port of Saldanha</t>
  </si>
  <si>
    <t>- Vessels calling for the sole purpose of landing survivors</t>
  </si>
  <si>
    <t>- Vessels calling for the sole purpose of obtaining medical  assistance</t>
  </si>
  <si>
    <t>HULKS</t>
  </si>
  <si>
    <t>Fees per metre or part thereof of length overall, per day or part thereof.</t>
  </si>
  <si>
    <t>Visiting Vessels (not engaged in trade) Foreign/Local yachts (port dues)</t>
  </si>
  <si>
    <t xml:space="preserve">Fees for the security services are available on application. </t>
  </si>
  <si>
    <t>SECURITY SERVICES</t>
  </si>
  <si>
    <t>ELECTRICITY</t>
  </si>
  <si>
    <t xml:space="preserve">Fees for removal of refuse are available on application. </t>
  </si>
  <si>
    <t>COMBATING OF OIL POLLUTION</t>
  </si>
  <si>
    <t xml:space="preserve">Oil spill emulsifier will be charged per litre on application </t>
  </si>
  <si>
    <t>Fees for combatting of oil pollution in the port area which will be recovered from the party responsible for the oil pollution.</t>
  </si>
  <si>
    <t>Fees for any tugs used in the combating operation will be raised separately.</t>
  </si>
  <si>
    <t>PASSENGER BAGGAGE: ALL PORTS</t>
  </si>
  <si>
    <t>The levy charge will be in addition to the abovementioned baggage charge for all passengers on embarkation or on disembarkation.</t>
  </si>
  <si>
    <t xml:space="preserve">Embarking, per passenger </t>
  </si>
  <si>
    <t>Disembarking, per passenger</t>
  </si>
  <si>
    <t>The passenger levy is raised at all ports where passengers embark or disembark, including all visiting passengers at the ports.  Please note that the levy is raised on a per call basis.</t>
  </si>
  <si>
    <t xml:space="preserve">AFTER vessel sailing will result in the split account fee being levied </t>
  </si>
  <si>
    <t>SPLIT ACCOUNT FEES</t>
  </si>
  <si>
    <t>twice per party.</t>
  </si>
  <si>
    <t>NOTE: Should the booking of a drydock be cancelled after the preparatory work has begun, preparation fees are payable.</t>
  </si>
  <si>
    <t>Fees for the supply of fresh water are available on application</t>
  </si>
  <si>
    <t>and undocking undocking of vessels (the docking and undocking</t>
  </si>
  <si>
    <t>NOTES:</t>
  </si>
  <si>
    <t>NOTE:</t>
  </si>
  <si>
    <t>ONLY (CPT/ELS)</t>
  </si>
  <si>
    <t>SLIPWAY</t>
  </si>
  <si>
    <t>- Shifting of the dockyard block are obtainable on application.</t>
  </si>
  <si>
    <t>- The damage occurred by a vessels bar/box keel to blocks at any</t>
  </si>
  <si>
    <t>- Special conditions may be applied to Medical, Research vessels</t>
  </si>
  <si>
    <t>Each subsequent 12 hour period or part thereof :</t>
  </si>
  <si>
    <t>Fees for temporary site rent at repair facilities are available on application</t>
  </si>
  <si>
    <t>TEMPORARY SITE RENT</t>
  </si>
  <si>
    <t>The fees for  cargo manifested to the port of discharge for transshpipment to</t>
  </si>
  <si>
    <t xml:space="preserve">Cargo for which transshipping orders have been accepted prior to , or </t>
  </si>
  <si>
    <t xml:space="preserve">within 3 days of the discharging vessel having commenced discharge, or </t>
  </si>
  <si>
    <t xml:space="preserve"> vessel; or</t>
  </si>
  <si>
    <t>Cargo landed in error or over carried and reshipped onto a different</t>
  </si>
  <si>
    <t xml:space="preserve">CARGO CONVEYED BY VESSELS PERMITTED TO SERVICE </t>
  </si>
  <si>
    <t>VESSELS WITHIN AND OUTSIDE THE PORT</t>
  </si>
  <si>
    <t>Bulk Liquids (Transhipped):</t>
  </si>
  <si>
    <t xml:space="preserve">First 100 000 tons (kl), per ton (kl) per consignment, per leg </t>
  </si>
  <si>
    <t xml:space="preserve">thereafter, per ton (kl), per consignment, per leg </t>
  </si>
  <si>
    <t>Fees payable on bulk liquids transhipped direct from one vessel to another or on bulk liquids pumped into private storage installations awaiting the on carrying vessel are, per ton (kilolitre).</t>
  </si>
  <si>
    <t>Perishable cargo and in bond cargo not transhipped within 90 days after the date that the discharging vessel commenced cargo working, shall for cargo dues purposes be regarded as cargo imported and exported</t>
  </si>
  <si>
    <t xml:space="preserve">At time of discharging perishable and in-bond cargo, full import cargo dues will be maintained and only if cargo is shipped within the prescribed period of 90 days, can import cargo dues be adjusted to transhipment cargo dues </t>
  </si>
  <si>
    <t>Cargo Dues order Framing Fee per order (on behalf of customer)</t>
  </si>
  <si>
    <t>The Authority will apply an incremental penalty based on the cargo dues payable and dependent on how late documentation is submitted or when a non-submission is discovered by the Authority’s internal verification process. This penalty will be imposed 30 days after vessel arrival for imports and 30 days after vessel departure for exports. The incremental penalty is tabled below:</t>
  </si>
  <si>
    <t xml:space="preserve"> The incremental penalty is tabled below:</t>
  </si>
  <si>
    <t>AUTOMOTIVE VOLUME DISCOUNT</t>
  </si>
  <si>
    <t>The following volume discounts apply to the automotive industry.</t>
  </si>
  <si>
    <t xml:space="preserve"> - Excludes second hand automotive volumes</t>
  </si>
  <si>
    <t xml:space="preserve"> - Applicable to Original Equipment Manufacturers (OEM's) and other importers or exporters of vehicles</t>
  </si>
  <si>
    <t>- Subject to annual adjustment based on industry performance and economic outlook</t>
  </si>
  <si>
    <t xml:space="preserve"> - Throughput is based on the combined import and export volumes of customer</t>
  </si>
  <si>
    <t>Cargo transhipped from one vessel to another without touching a wharf or jetty</t>
  </si>
  <si>
    <t xml:space="preserve">Fish landed for local consumption at a leased berth from </t>
  </si>
  <si>
    <t xml:space="preserve">- Vessels stores including bait and packaging materials, vessel's </t>
  </si>
  <si>
    <t xml:space="preserve">- Bona fide transshipments will qualify for the above exemption </t>
  </si>
  <si>
    <t xml:space="preserve">i. Vessel's spares/stores imported and moved to a bonded </t>
  </si>
  <si>
    <t>ii. Vessel's spares/stores transshipped from one vessel to another</t>
  </si>
  <si>
    <t>iii Vessel's spares/stores emanating from local suppliers or being</t>
  </si>
  <si>
    <t xml:space="preserve">iv. Vessel's spares/stores or duty free vessel's stores/spares </t>
  </si>
  <si>
    <t>v. Notes (i) and (iv) only apply where vessel's spares/stores</t>
  </si>
  <si>
    <t xml:space="preserve">Late, incomplete and non-submission of Cargo Dues Orders </t>
  </si>
  <si>
    <t xml:space="preserve">Any vessel shipping ore which, after berthing alongside the ore loading jetty and, through no fault of the port, is unable to commence loading within two hours, or which is unable to continue loading for a period exceeding two hours per occurrence, or which occupies the berth after completion of loading and/or a draught survey for a period exceeding two hours, will be subject to berth dues per hour or part thereof based on the vessel’s summer dead-mass tonnage (metric tons) and calculated separately for the time exceeding each period of two hours </t>
  </si>
  <si>
    <t>Per service</t>
  </si>
  <si>
    <t>NOTE: Should the booking of a slipway be cancelled after the preparatory work has begun, the above mentioned fees are payable</t>
  </si>
  <si>
    <t>when visiting a port other than at their registered port</t>
  </si>
  <si>
    <t>in cargo working for the first 30 days only, bona fide coasters, passenger vessels</t>
  </si>
  <si>
    <t>- Vessels resorting under Section 4, but only at their registered port;</t>
  </si>
  <si>
    <t>in Section 4 (Berth Dues) are payable</t>
  </si>
  <si>
    <t>but only at their registered port</t>
  </si>
  <si>
    <t>- Vessels resorting under Section 4 (small vessels and pleasure vessels)</t>
  </si>
  <si>
    <t xml:space="preserve"> and small vessels resorting under Section 4 (small vessels, and pleasure vessels),</t>
  </si>
  <si>
    <t>- Vessels resorting under Section 4 (small vessels and pleasure vessels),</t>
  </si>
  <si>
    <t>All ports, (except Port of Saldanha)</t>
  </si>
  <si>
    <t>PORT DUES FOR SMALL VESSELS, HULKS AND PLEASURE VESSELS</t>
  </si>
  <si>
    <t>Service mobile powder fire unit</t>
  </si>
  <si>
    <t>Service and pressure test hose</t>
  </si>
  <si>
    <t xml:space="preserve">Pressure test and recharge mobile foam fire unit </t>
  </si>
  <si>
    <t>Recharge mobile foam fire unit (&gt;9Lts capacity)</t>
  </si>
  <si>
    <t>Recharge mobile powder fire unit (&gt;9kg capacity)</t>
  </si>
  <si>
    <t>VESSEL TRAFFIC SERVICES (VTS)</t>
  </si>
  <si>
    <t>VTS charges payable per port call:</t>
  </si>
  <si>
    <t>All ports excluding Durban &amp; Saldanha Bay, per GT</t>
  </si>
  <si>
    <t>Ports of Durban &amp; Saldanha Bay, per GT</t>
  </si>
  <si>
    <t xml:space="preserve">"TONNAGE OF VESSELS FOR PORT TARIFF PURPOSES " </t>
  </si>
  <si>
    <t>Pilotage exemption certificates are valid per financial year.</t>
  </si>
  <si>
    <t>assisting and/or attending vessels, within the confines of the port with</t>
  </si>
  <si>
    <t>craft allocation as follows:</t>
  </si>
  <si>
    <t xml:space="preserve">standby has commenced, the fees as if the service had been performed </t>
  </si>
  <si>
    <t xml:space="preserve">- Should a vessel arrive or depart 30 minutes or more after the </t>
  </si>
  <si>
    <t xml:space="preserve">will be charged on a per service basis and unberthing and berthing will be </t>
  </si>
  <si>
    <t>PORT ELIZABETH/NGQURA, per service</t>
  </si>
  <si>
    <t>Other vessels of up to and including 6 metres in length overall</t>
  </si>
  <si>
    <t xml:space="preserve">Other vessels of over 6 metres in length overall </t>
  </si>
  <si>
    <t>DOCKING AND UNDOCKING OF VESSELS: STURROCK (CPT) &amp;</t>
  </si>
  <si>
    <t xml:space="preserve">DOCKING AND UNDOCKING OF VESSELS: FLOATING DOCK </t>
  </si>
  <si>
    <t>COASTWISE BREAKBULK</t>
  </si>
  <si>
    <t>COASTWISE CONTAINERISED</t>
  </si>
  <si>
    <t>OUTWARDS - COASTWISE CONTAINERISED</t>
  </si>
  <si>
    <t>INWARDS - COASTWISE CONTAINERISED</t>
  </si>
  <si>
    <t>year thereof</t>
  </si>
  <si>
    <t>Service mobile foam fire unit (&gt;9Lts capacity)</t>
  </si>
  <si>
    <t xml:space="preserve">Fees for the electricity are available on application. </t>
  </si>
  <si>
    <t>been incorrectly declared, whether wilful or not, a penalty will</t>
  </si>
  <si>
    <t>At the Port of Cape Town</t>
  </si>
  <si>
    <t>Per metre or part thereof</t>
  </si>
  <si>
    <t>overall</t>
  </si>
  <si>
    <t>per metre or part thereof over 30 metres</t>
  </si>
  <si>
    <t>length overall.</t>
  </si>
  <si>
    <t>First 12 hours, per tug, per hour or part thereof</t>
  </si>
  <si>
    <t>thereof</t>
  </si>
  <si>
    <t>At the Port of Durban.</t>
  </si>
  <si>
    <t>Maximum</t>
  </si>
  <si>
    <t>Thereafter, per tug, per hour or part thereof</t>
  </si>
  <si>
    <t>Maximum for 24 hours</t>
  </si>
  <si>
    <t>thereafter, per tug, per hour or part thereof</t>
  </si>
  <si>
    <r>
      <t xml:space="preserve">Light dues raised at the first South African port of call and remains valid until the vessel departs from the last South African port of call, subject to the following conditions: </t>
    </r>
    <r>
      <rPr>
        <b/>
        <sz val="9"/>
        <rFont val="Tahoma"/>
        <family val="2"/>
      </rPr>
      <t>1</t>
    </r>
    <r>
      <rPr>
        <sz val="9"/>
        <rFont val="Tahoma"/>
        <family val="2"/>
      </rPr>
      <t xml:space="preserve">. Vessel does not proceed beyond the borders of the South African coastline as defined. </t>
    </r>
    <r>
      <rPr>
        <b/>
        <sz val="9"/>
        <rFont val="Tahoma"/>
        <family val="2"/>
      </rPr>
      <t>2</t>
    </r>
    <r>
      <rPr>
        <sz val="9"/>
        <rFont val="Tahoma"/>
        <family val="2"/>
      </rPr>
      <t xml:space="preserve">. Time spend in South African waters does not exceed 60 days. After 60 days the vessel will be deemed coastal and will be liable for Light Dues raised on a per calender month basis. It would still be the vessel's prerogative to request for coastal status within the 60 day window. </t>
    </r>
    <r>
      <rPr>
        <b/>
        <sz val="9"/>
        <rFont val="Tahoma"/>
        <family val="2"/>
      </rPr>
      <t>3</t>
    </r>
    <r>
      <rPr>
        <sz val="9"/>
        <rFont val="Tahoma"/>
        <family val="2"/>
      </rPr>
      <t xml:space="preserve">. Vessels remaining within a specific port for extended periods will only be charged once and would not affected by the length of stay.  </t>
    </r>
  </si>
  <si>
    <t>TRANSNET NATIONAL PORTS AUTHORITY TARIFFS EFFECTIVE 1 APRIL 2013</t>
  </si>
  <si>
    <t>THE TRANSNET NATIONAL PORTS AUTHORITY TARIFF BOOK
FOR THE FINANCIAL YEAR 2013/14 
FOR APPROVAL BY THE PORTS REGULATOR</t>
  </si>
  <si>
    <t>for 2013/14</t>
  </si>
  <si>
    <t>CURRENT TARIFF FY 2012/13 'ZAR</t>
  </si>
  <si>
    <t>REQUESTED TARIFF FY 2013/14 'ZAR</t>
  </si>
  <si>
    <t>FY 2012/13</t>
  </si>
  <si>
    <t>FY 2013/14</t>
  </si>
  <si>
    <t>Ores &amp; minerals : Magnetite</t>
  </si>
  <si>
    <t>CONTAINER EXPORT TARIFF</t>
  </si>
  <si>
    <t>6m / 20' containers - Full</t>
  </si>
  <si>
    <t>12m / 40', 13m / 45' containers - Full</t>
  </si>
  <si>
    <t>BUSINESS PROCESSES AND DOCUMENTATION</t>
  </si>
  <si>
    <t>1. CARGO DUES ORDER</t>
  </si>
  <si>
    <t>Cargo Dues Orders must be presented at the port where the consignment will be landed/</t>
  </si>
  <si>
    <t>shipped/transhipped. For the inland port of City Deep container cargo dues orders will be</t>
  </si>
  <si>
    <t>1.1 TYPES OF DOCUMENTATION</t>
  </si>
  <si>
    <t>The following documentation must be provided to the Authority:</t>
  </si>
  <si>
    <t>• Draft survey for bulk exports</t>
  </si>
  <si>
    <t>Transshipment Cargo:</t>
  </si>
  <si>
    <t>Supporting documentation: Vehicles</t>
  </si>
  <si>
    <t>• Post load / Delivery Report</t>
  </si>
  <si>
    <t>• Certificate and list of Measurement and Weight</t>
  </si>
  <si>
    <t>• Export Certificate</t>
  </si>
  <si>
    <t>• Packing Specification</t>
  </si>
  <si>
    <t>• Suppliers Invoice</t>
  </si>
  <si>
    <t>1.2 TIMING OF DOCUMENTATION</t>
  </si>
  <si>
    <t>IMPORT DOCUMENTATION</t>
  </si>
  <si>
    <t>2. Manifests must be submitted within one (1) day before vessel arrival.</t>
  </si>
  <si>
    <t>2.1 Empty container lists must be submitted within one (1) day before vessel arrival.</t>
  </si>
  <si>
    <t>EXPORT DOCUMENTATION</t>
  </si>
  <si>
    <t>2. Manifests must be submitted within fourteen (14) days after vessel departure.</t>
  </si>
  <si>
    <t>2.1 Empty container lists must be submitted within fourteen (14) days after vessel departure.</t>
  </si>
  <si>
    <t>INBOUND TRANSSHIPMENT AND COASTWISE DOCUMENTATION</t>
  </si>
  <si>
    <t>1. Cargo Dues Orders must be submitted within seven (7) days after vessel arrival.</t>
  </si>
  <si>
    <t>3. Coastal manifests must be submitted within three (3) days after vessel arrival for</t>
  </si>
  <si>
    <t>inward moves.</t>
  </si>
  <si>
    <t>4. Empty container lists must be submitted within three (3) days after vessel arrival.</t>
  </si>
  <si>
    <t>OUTBOUND TRANSSHIPMENT AND COASTWISE DOCUMENTATION</t>
  </si>
  <si>
    <t>1. Cargo Dues Orders must be submitted within three (3) days after vessel departure.</t>
  </si>
  <si>
    <t>4. Empty container lists must be submitted within three (3) days after vessel departure.</t>
  </si>
  <si>
    <t>The above time frames excludes the first weekend and public holiday.</t>
  </si>
  <si>
    <t>2. RESPONSIBLE PARTY</t>
  </si>
  <si>
    <t>3. PENALTIES</t>
  </si>
  <si>
    <t>3.1 Penalties for late submission of Cargo Dues Orders</t>
  </si>
  <si>
    <t>Prime Rate 9.0%</t>
  </si>
  <si>
    <t>Prime Rate plus 1% = 10.0%</t>
  </si>
  <si>
    <t>Value of Order R10 000</t>
  </si>
  <si>
    <t>Number of days late 14</t>
  </si>
  <si>
    <t>Interest Calculation (10.0% x (14/365) = R38.37</t>
  </si>
  <si>
    <t>Total Cargo Dues Payable R10 038.37</t>
  </si>
  <si>
    <t>3.2 Non-submission of Cargo Dues Orders</t>
  </si>
  <si>
    <t>Number of days late Penalty application</t>
  </si>
  <si>
    <t>31-60 days 10%</t>
  </si>
  <si>
    <t>61-90 days 30%</t>
  </si>
  <si>
    <t>91-120 days 50%</t>
  </si>
  <si>
    <t>&gt;120 days 100%</t>
  </si>
  <si>
    <t>3.3 Late and incomplete or non-submission of Manifests</t>
  </si>
  <si>
    <t>4. CANCELLING ORDERS</t>
  </si>
  <si>
    <t>5. TERMINAL OUTTURN REPORT</t>
  </si>
  <si>
    <t>accepted for all ports at our Johannesburg Revenue Office. Overborder offices will still accept cargo dues orders for containers.</t>
  </si>
  <si>
    <t>In instances where cargo dues orders have not been received, such charges will be billed to the container operator for container traffic and the vessel agent for bulk and breakbulk traffic.</t>
  </si>
  <si>
    <t>Cargo dues is payable by the importer/exporter of cargo who may appoint a clearing and forwarding agent to undertake transactions on their behalf. The account number appearing on the cargo dues order will be debited accordingly.</t>
  </si>
  <si>
    <t>ISO containers filled with MT returns of whatever nature being returned for filling, provided a certificate is given to the effect that they are being returned to the original sender for refilling, as well as new MT ISO containers will be regarded as an empty container. Transhipments are excluded from this ruling.</t>
  </si>
  <si>
    <t>Cargo Dues Orders can be grouped and submitted as a list, i.e. one order supported by a list containing the relevant container numbers, to the relevant Port Revenue Offices, as follows (Imports and Exports separately):</t>
  </si>
  <si>
    <t>• Containers: On a per vessel, per container operator basis, separated between deepsea, coastwise and transshipment movements.</t>
  </si>
  <si>
    <t>• Breakbulk and Bulk: On a per vessel, per agent basis, separated between deepsea, coastwise and transshipment movements.</t>
  </si>
  <si>
    <t>A single Cargo Dues Order can also be submitted for multiple containers provided that the container numbers are indicated on the order and import and export orders are submitted separately. Orders should further be separated between deepsea, coastwise and transhipments.</t>
  </si>
  <si>
    <t>Container Import and Exports:</t>
  </si>
  <si>
    <t xml:space="preserve">• Cargo Dues Order                   </t>
  </si>
  <si>
    <t xml:space="preserve">• Vessel Manifest                      </t>
  </si>
  <si>
    <t xml:space="preserve">• Empty Container List                 </t>
  </si>
  <si>
    <t>Bulk and Breakbulk Exports:</t>
  </si>
  <si>
    <t>• Cargo Dues Order</t>
  </si>
  <si>
    <t>• Mates Receipt</t>
  </si>
  <si>
    <t>• Vessel Manifest</t>
  </si>
  <si>
    <t>Bulk and Breakbulk Imports:</t>
  </si>
  <si>
    <t xml:space="preserve">• Cargo Dues Order </t>
  </si>
  <si>
    <t>• Bill of Lading / Delivery Order</t>
  </si>
  <si>
    <t xml:space="preserve">• Vessel Manifest manifest </t>
  </si>
  <si>
    <t xml:space="preserve"> Coastal Cargo:</t>
  </si>
  <si>
    <t>• Cargo Dues Order per inwards and outwards movements, supported by a inwards or outwards manifest and empty container list</t>
  </si>
  <si>
    <t>• Cargo Dues Order per inward and outwards movement, supported by an inwards or outwards list, differentiated between full, empty, 6m (20’), 12m (40’) or 13,7n (45’).</t>
  </si>
  <si>
    <t>At the request of the Authority, including relevant Customs documentation must be provided to substantiate cargo declarations.</t>
  </si>
  <si>
    <t>In addition to the types of documentation listed in Section 8, Clause 1.1 above please include any of the following documentation below specifying the length/s of the vehicle/s when passing Cargo Dues Orders for vehicles:</t>
  </si>
  <si>
    <t>• Affidavit — (only applicable to instances where owners are relocating and vehicle/s form part of ‘ personal/household effects”)</t>
  </si>
  <si>
    <t>Where such documentation cannot be provided the following average length will be applied for tariffing purposes:</t>
  </si>
  <si>
    <t>• Passenger vehicle...................................................................................................................5.00 metres</t>
  </si>
  <si>
    <t>• Light commercial vehicles/tractors................................................................................8.00 metres</t>
  </si>
  <si>
    <t>• Heavy commercial vehicles (trucks, tractors, etc.)..................................................10.00 metres</t>
  </si>
  <si>
    <t>• Trailers ......................................................................................................................................14.00 metres</t>
  </si>
  <si>
    <t>• Cranes/excavators/bulldozers, etc.............................................................................  .12.00 metres</t>
  </si>
  <si>
    <t>1. Cargo Dues Orders must be submitted within ten (10) days after vessel arrival for bulk (dry and liquid) cargo and within three (3) days after vessel arrival for all other cargo types. The only exception to this rule being fresh fish imports where cargo dues orders must be submitted within seven (7) days after vessel arrival.</t>
  </si>
  <si>
    <t>3. Breakbulk and Bulk Cargo Dues Orders must be supported by the Bill of Lading or Delivery Order or survey reports for bulk vessels.</t>
  </si>
  <si>
    <t>4. No supporting documents are required for Container Cargo Dues Orders, the exceptions being empty returns and a Customs approved Bill of Entry for vessel stores / spares for vessels own consumption.</t>
  </si>
  <si>
    <t>1. Cargo Dues Orders must be submitted within three (3) days after vessel departure for all other cargo types.</t>
  </si>
  <si>
    <t>3. Breakbulk and Bulk Cargo Dues Orders must be supported by the mate’s receipt or draft survey.</t>
  </si>
  <si>
    <t>2. Inbound transshipment manifests and lists must be submitted within three (3) days after vessel departure.</t>
  </si>
  <si>
    <t>2. Outbound transshipment manifests must be submitted within three (3) days after vessel departure.</t>
  </si>
  <si>
    <t>3. Coastal manifests must be submitted within three (3) days after vessel departure for outward moves.</t>
  </si>
  <si>
    <t>Cargo Dues Orders submitted for individual LCL consignments will be invoiced at the full cargo dues tariff per TEU as published in the Tariff Book. In all cases, a Cargo Dues Order must be presented, indicating all the container numbers on the order, or alternatively the Cargo Dues Order can be presented, with an attached list containing the relevant container numbers.</t>
  </si>
  <si>
    <r>
      <t xml:space="preserve">Cargo Dues Orders will be considered late when submitted after the agreed upon timeframes for documentation. The Authority will charge interest on the normal cargo dues payable, calculated at the prevailing prime rate plus one percent of the value of the Cargo Dues Order. The following </t>
    </r>
    <r>
      <rPr>
        <u/>
        <sz val="10"/>
        <rFont val="Tahoma"/>
        <family val="2"/>
      </rPr>
      <t>example</t>
    </r>
    <r>
      <rPr>
        <sz val="9"/>
        <rFont val="Tahoma"/>
        <family val="2"/>
      </rPr>
      <t xml:space="preserve"> illustrates this calculation:</t>
    </r>
  </si>
  <si>
    <t>The first public holiday and first weekend will be excluded if it falls within the number of days that the Order has been submitted late for purposes of interest calculation.</t>
  </si>
  <si>
    <t>Where cargo documentation is submitted, whether timeously or not subsequently cancelled for whatever reason and resubmitted, interest/penalty charges if applicable will be levied from the date of the newly submitted order in addition to the cancelling fee of R257.88 per order.</t>
  </si>
  <si>
    <t>The penalty for late and incomplete or non-submission of manifests will be R1,289.38 per manifest. The Authority will determine non-submission of Manifests through it’s internal verification processes.</t>
  </si>
  <si>
    <t>3.4 The responsible parties for the penalties is stipulated in Section 8, Cargo Dues Orders ( 8.1) and Responsible Party ( 8.4).</t>
  </si>
  <si>
    <t>Incorrect orders must be cancelled and a new order must be submitted. The cancelled order must be attached to the new order. Cancelling orders must be submitted to the Authority within the stipulated timeframes. Cancelling orders submitted outside of this time frame will attract penalty / interest charges equivalent to the late submission of cargo dues orders and thereafter a non-submission 30 days after vessel arrival / departure for imports / exports. Cancelled cargo dues orders will attract an administrative fee of R257.88 per order.</t>
  </si>
  <si>
    <t>Outturn reports are required on a per vessel basis from all terminals at the respective ports, within 72 hours after the vessel completed working.</t>
  </si>
  <si>
    <t>Penalties for late and incomplete or non submission of Terminal Outturn Reports will be introduced shortly after communication in this regard is distributed.</t>
  </si>
  <si>
    <t>6.1 PORT REVENUE OFFICES</t>
  </si>
  <si>
    <t>Johannesburg</t>
  </si>
  <si>
    <t>30 Wellington Road</t>
  </si>
  <si>
    <t>Parktown</t>
  </si>
  <si>
    <t>Ground Floor</t>
  </si>
  <si>
    <t>Venture Road</t>
  </si>
  <si>
    <t>Bayvue Centre</t>
  </si>
  <si>
    <t>Marine Drive</t>
  </si>
  <si>
    <t>6.2 PORTSONLINE</t>
  </si>
  <si>
    <t>Registered customers may submit electronic cargo dues or EDI data.</t>
  </si>
  <si>
    <t>Cargo Dues Orders need to be presented for acceptance at the respective Authority’s Port Revenue Office at the various ports. The location of the offices are:</t>
  </si>
  <si>
    <t>Port of Port Elizabeth/</t>
  </si>
  <si>
    <t>Port of Ngqura</t>
  </si>
  <si>
    <t>3rd Floor</t>
  </si>
  <si>
    <t>Port Admin Building</t>
  </si>
  <si>
    <t>First Floor</t>
  </si>
  <si>
    <t>Cowrie Place</t>
  </si>
  <si>
    <t>Duncan Road</t>
  </si>
  <si>
    <t>Port of Mossel Bay</t>
  </si>
  <si>
    <t>55 Bland Street</t>
  </si>
  <si>
    <t>Port of Durban</t>
  </si>
  <si>
    <t>1st Floor</t>
  </si>
  <si>
    <t>45 Bay Terrace</t>
  </si>
  <si>
    <t>Point</t>
  </si>
  <si>
    <t>Hely Hutchinson Road</t>
  </si>
  <si>
    <t>Quigney</t>
  </si>
  <si>
    <r>
      <t>For additional information visit our website</t>
    </r>
    <r>
      <rPr>
        <sz val="12"/>
        <rFont val="Tahoma"/>
        <family val="2"/>
      </rPr>
      <t xml:space="preserve"> </t>
    </r>
    <r>
      <rPr>
        <b/>
        <sz val="10"/>
        <rFont val="Tahoma"/>
        <family val="2"/>
      </rPr>
      <t>www.transnetnationalportsauthority.net</t>
    </r>
    <r>
      <rPr>
        <sz val="9"/>
        <rFont val="Tahoma"/>
        <family val="2"/>
      </rPr>
      <t xml:space="preserve">  or contact our call centre on 086 010 9330.</t>
    </r>
  </si>
  <si>
    <t>12m/13,7m Containers (Full)</t>
  </si>
  <si>
    <t>6m Containers (Full )</t>
  </si>
  <si>
    <t>Containerised cargo, per container (Transhipping) Empty containers,  all sizes</t>
  </si>
  <si>
    <t xml:space="preserve">Light dues raised at the first South African port of call and remain valid until the vessel departs from the last South African port of call, subject to the following conditions: </t>
  </si>
  <si>
    <t>1. Vessel does not proceed beyond the borders of the South African coastline as defined.</t>
  </si>
  <si>
    <t xml:space="preserve">3. Vessels remaining within a specific port for extended periods will only be charged once and would not be affected by the length of stay.  </t>
  </si>
  <si>
    <t>Lght dues in respect of coaster are payable in terms of a special agreement. Coaster Light Dues will be raised on a monthly basis to vessels granted “Bonafide Coasters” status. In the event where bonafide coasters enter a South African port following a visit or call from a foreign port other than Walvis Bay and Luderitz, full Light Dues is payable at the first South African port of call.</t>
  </si>
  <si>
    <r>
      <t>·</t>
    </r>
    <r>
      <rPr>
        <sz val="7"/>
        <color theme="1"/>
        <rFont val="Times New Roman"/>
        <family val="1"/>
      </rPr>
      <t> </t>
    </r>
    <r>
      <rPr>
        <sz val="9"/>
        <color theme="1"/>
        <rFont val="Tahoma"/>
        <family val="2"/>
      </rPr>
      <t>After 60 days the vessel will be deemed coastal and will be liable for Light Dues raised on a per calendar month basis</t>
    </r>
    <r>
      <rPr>
        <sz val="11"/>
        <color theme="1"/>
        <rFont val="Tahoma"/>
        <family val="2"/>
      </rPr>
      <t>.</t>
    </r>
  </si>
  <si>
    <r>
      <t>·</t>
    </r>
    <r>
      <rPr>
        <sz val="9"/>
        <color theme="1"/>
        <rFont val="Times New Roman"/>
        <family val="1"/>
      </rPr>
      <t> </t>
    </r>
    <r>
      <rPr>
        <sz val="9"/>
        <color theme="1"/>
        <rFont val="Tahoma"/>
        <family val="2"/>
      </rPr>
      <t>It would still be the vessel's prerogative to request for coastal status within the 60 day window</t>
    </r>
    <r>
      <rPr>
        <sz val="11"/>
        <color theme="1"/>
        <rFont val="Tahoma"/>
        <family val="2"/>
      </rPr>
      <t>.</t>
    </r>
  </si>
  <si>
    <t>2. Time spend in South African waters does not exceed 60 days.</t>
  </si>
  <si>
    <t>CONTAINER IMPORT TARIFF</t>
  </si>
  <si>
    <t>For the next 90 days, per metre or part thereof of length overall per day</t>
  </si>
  <si>
    <t>The following rates must be applied after the 30 day free period</t>
  </si>
  <si>
    <t xml:space="preserve">The following 90 days, per metre or part thereof of length overall, per day </t>
  </si>
  <si>
    <t>Rates applicable at Ports where these services or equipment are available</t>
  </si>
  <si>
    <t>If visiting yachts and other visiting pleasure vessels remaining in port for a period in excess</t>
  </si>
  <si>
    <t xml:space="preserve"> of 12 months, per metre or part thereof of length overall, per day</t>
  </si>
  <si>
    <t>This is in addition to those carried on the fire tender or hazmat vehicle</t>
  </si>
  <si>
    <t>Port Rule permits for small vessels and pleasure vessels:</t>
  </si>
  <si>
    <t>Pressure test and recharge mobile powder fire unit (&gt;9kg capacity)</t>
  </si>
  <si>
    <t>Pressure test and recharge mobile foam fire unit (&gt;9kg capacity)</t>
  </si>
  <si>
    <t>Drydocks (DUR)-FLOATING DOCK</t>
  </si>
  <si>
    <t>The fees for :</t>
  </si>
  <si>
    <t xml:space="preserve">Cargo/Empty containers for which transshipping orders have been accepted prior to , or </t>
  </si>
  <si>
    <t>Cargo/Empty containers transhipped from one vessel to another without touching a wharf or jetty</t>
  </si>
  <si>
    <t>Cargo/Empty containers landed in error or over carried and reshipped onto a different</t>
  </si>
  <si>
    <t>Empty containers,  all sizes</t>
  </si>
  <si>
    <t>TRANSNET NATIONAL PORTS AUTHORITY TARIFFS EFFECTIVE 1 APRIL 2014</t>
  </si>
  <si>
    <t>CURRENT TARIFF FY 2013/14 'ZAR</t>
  </si>
  <si>
    <t>REQUESTED TARIFF FY 2014/15 'ZAR</t>
  </si>
  <si>
    <t>TRANSNET PORTS AUTHORITY TARIFF BOOK FOR 2014_15</t>
  </si>
  <si>
    <t>Tariff Increase</t>
  </si>
  <si>
    <t>2013/2014</t>
  </si>
  <si>
    <t>2014/2015</t>
  </si>
  <si>
    <t>All Other cargoCPIX / Tariff increase</t>
  </si>
  <si>
    <t>Coal Exports</t>
  </si>
  <si>
    <t>Iron Ore Exports</t>
  </si>
  <si>
    <t>Manganese Exports</t>
  </si>
  <si>
    <t>Marine Revenue</t>
  </si>
  <si>
    <t>SYNCROLIFT (CPT) &amp; (ELS)</t>
  </si>
  <si>
    <t>0n application</t>
  </si>
  <si>
    <r>
      <t xml:space="preserve">• Cargo Dues Order per inward and outwards movement, supported by an inwards or outwards list, differentiated between full, empty, 6m (20’), 12m (40’) or </t>
    </r>
    <r>
      <rPr>
        <sz val="9"/>
        <color rgb="FFFF0000"/>
        <rFont val="Tahoma"/>
        <family val="2"/>
      </rPr>
      <t>13,75m (45’).</t>
    </r>
  </si>
  <si>
    <r>
      <t>The penalty for late and incomplete or non-submission of manifests will be</t>
    </r>
    <r>
      <rPr>
        <sz val="9"/>
        <color rgb="FFFF0000"/>
        <rFont val="Tahoma"/>
        <family val="2"/>
      </rPr>
      <t xml:space="preserve"> R1365.45</t>
    </r>
    <r>
      <rPr>
        <sz val="9"/>
        <rFont val="Tahoma"/>
        <family val="2"/>
      </rPr>
      <t xml:space="preserve"> per manifest. The Authority will determine non-submission of Manifests through it’s internal verification processes.</t>
    </r>
  </si>
  <si>
    <r>
      <t xml:space="preserve">Incorrect orders must be cancelled and a new order must be submitted. The cancelled order must be attached to the new order. Cancelling orders must be submitted to the Authority within the stipulated timeframes. Cancelling orders submitted outside of this time frame will attract penalty / interest charges equivalent to the late submission of cargo dues orders and thereafter a non-submission 30 days after vessel arrival / departure for imports / exports. Cancelled cargo dues orders will attract an administrative fee of </t>
    </r>
    <r>
      <rPr>
        <sz val="9"/>
        <color rgb="FFFF0000"/>
        <rFont val="Tahoma"/>
        <family val="2"/>
      </rPr>
      <t xml:space="preserve">R273.09 </t>
    </r>
    <r>
      <rPr>
        <sz val="9"/>
        <rFont val="Tahoma"/>
        <family val="2"/>
      </rPr>
      <t>per order.</t>
    </r>
  </si>
  <si>
    <t>TNPA house</t>
  </si>
  <si>
    <t>South Arm Road</t>
  </si>
  <si>
    <t>Cape Town</t>
  </si>
  <si>
    <t>TRANSNET NATIONAL PORTS AUTHORITY TARIFFS EFFECTIVE 1 APRIL 2015</t>
  </si>
  <si>
    <t>All Other Cargo</t>
  </si>
  <si>
    <t>2015_16</t>
  </si>
  <si>
    <t>Containers &amp; Auto (Exp)</t>
  </si>
  <si>
    <t>Prime Rate 9.25%</t>
  </si>
  <si>
    <t>Interest Calculation (10.25% x (14/365) = R39.32</t>
  </si>
  <si>
    <t>Prime Rate plus 1% = 10.25%</t>
  </si>
  <si>
    <t>CURRENT TARIFF FY 2014/15 'ZAR</t>
  </si>
  <si>
    <t>REQUESTED TARIFF FY 2015/16 'ZAR</t>
  </si>
  <si>
    <t>To be changed to 77.90 first then adjusted with 9.6%</t>
  </si>
  <si>
    <t>• Cargo Dues Order per inward and outwards movement, supported by an inwards or outwards list, differentiated between full, empty, 6m (20’), 12m (40’) or 13,75m (45’).</t>
  </si>
  <si>
    <t>To be deleted</t>
  </si>
  <si>
    <r>
      <t>12m/13,7m Containers (Full/</t>
    </r>
    <r>
      <rPr>
        <sz val="9"/>
        <color rgb="FFFF0000"/>
        <rFont val="Tahoma"/>
        <family val="2"/>
      </rPr>
      <t>Empty</t>
    </r>
    <r>
      <rPr>
        <sz val="9"/>
        <rFont val="Tahoma"/>
        <family val="2"/>
      </rPr>
      <t>)</t>
    </r>
  </si>
  <si>
    <r>
      <t>6m Containers (Full/</t>
    </r>
    <r>
      <rPr>
        <sz val="9"/>
        <color rgb="FFFF0000"/>
        <rFont val="Tahoma"/>
        <family val="2"/>
      </rPr>
      <t>Empty</t>
    </r>
    <r>
      <rPr>
        <sz val="9"/>
        <rFont val="Tahoma"/>
        <family val="2"/>
      </rPr>
      <t>)</t>
    </r>
  </si>
  <si>
    <t>Should a craft be in attendance (not lashed up), the fees as if the service had been performed, are payable</t>
  </si>
  <si>
    <t>New Addition</t>
  </si>
  <si>
    <t xml:space="preserve"> -Vessels calling for the sole purpose of taking on bunkers</t>
  </si>
  <si>
    <t xml:space="preserve">and or stores and or coal and liquid fuel for own consumption </t>
  </si>
  <si>
    <t>new changes</t>
  </si>
  <si>
    <t xml:space="preserve">Charges for the removal of refuse from the port are compulsory and the fees are available on request. </t>
  </si>
  <si>
    <t>Changes</t>
  </si>
  <si>
    <t>Annexure: Draft Tariff Book FY 15/16</t>
  </si>
  <si>
    <t>Empty containers,  all sizes (to be removed)</t>
  </si>
  <si>
    <t xml:space="preserve">Word to include empty </t>
  </si>
  <si>
    <t>TRANSNET NATIONAL PORTS AUTHORITY TARIFF BOOK FOR 2015_16</t>
  </si>
  <si>
    <t>Coal, Iron Ore &amp; Manganese</t>
  </si>
  <si>
    <t>Marine</t>
  </si>
  <si>
    <t>Total Cargo Dues Payable R10 394.73</t>
  </si>
  <si>
    <t>The penalty for late and incomplete or non-submission of manifests will be R1496.93 per manifest. The Authority will determine non-submission of Manifests through it’s internal verification processes.</t>
  </si>
  <si>
    <t>Incorrect orders must be cancelled and a new order must be submitted. The cancelled order must be attached to the new order. Cancelling orders must be submitted to the Authority within the stipulated timeframes. Cancelling orders submitted outside of this time frame will attract penalty / interest charges equivalent to the late submission of cargo dues orders and thereafter a non-submission 30 days after vessel arrival / departure for imports / exports. Cancelled cargo dues orders will attract an administrative fee of R282.78 per order.</t>
  </si>
  <si>
    <t>TRANSNET NATIONAL PORTS AUTHORITY TARIFF BOOK FOR 2016_17</t>
  </si>
  <si>
    <t>TRANSNET NATIONAL PORTS AUTHORITY TARIFFS EFFECTIVE 1 APRIL 2016</t>
  </si>
  <si>
    <r>
      <t xml:space="preserve">Where cargo documentation is submitted, whether timeously or not subsequently cancelled for whatever reason and resubmitted, interest/penalty charges if applicable will be levied from the date of the newly submitted order in addition to the cancelling fee of </t>
    </r>
    <r>
      <rPr>
        <sz val="9"/>
        <color rgb="FFFF0000"/>
        <rFont val="Tahoma"/>
        <family val="2"/>
      </rPr>
      <t>R282.64</t>
    </r>
    <r>
      <rPr>
        <sz val="9"/>
        <rFont val="Tahoma"/>
        <family val="2"/>
      </rPr>
      <t>per order.</t>
    </r>
  </si>
  <si>
    <r>
      <t xml:space="preserve">Total Cargo Dues Payable </t>
    </r>
    <r>
      <rPr>
        <sz val="9"/>
        <color rgb="FFFF0000"/>
        <rFont val="Tahoma"/>
        <family val="2"/>
      </rPr>
      <t>R10 038.37</t>
    </r>
  </si>
  <si>
    <r>
      <t xml:space="preserve">Interest Calculation (10.0% x (14/365) = </t>
    </r>
    <r>
      <rPr>
        <sz val="9"/>
        <color rgb="FFFF0000"/>
        <rFont val="Tahoma"/>
        <family val="2"/>
      </rPr>
      <t>R38.37</t>
    </r>
  </si>
  <si>
    <r>
      <t xml:space="preserve">Where cargo documentation is submitted, whether timeously or not subsequently cancelled for whatever reason and resubmitted, interest/penalty charges if applicable will be levied from the date of the newly submitted order in addition to the cancelling fee of </t>
    </r>
    <r>
      <rPr>
        <sz val="9"/>
        <color rgb="FFFF0000"/>
        <rFont val="Tahoma"/>
        <family val="2"/>
      </rPr>
      <t>R273.09</t>
    </r>
    <r>
      <rPr>
        <sz val="9"/>
        <rFont val="Tahoma"/>
        <family val="2"/>
      </rPr>
      <t xml:space="preserve"> per order.</t>
    </r>
  </si>
  <si>
    <t>Annexure: Draft Tariff Book FY 16/17</t>
  </si>
  <si>
    <t>2016_17</t>
  </si>
  <si>
    <r>
      <t xml:space="preserve">Where cargo documentation is submitted, whether timeously or not subsequently cancelled for whatever reason and resubmitted, interest/penalty charges if applicable will be levied from the date of the newly submitted order in addition to the cancelling fee of </t>
    </r>
    <r>
      <rPr>
        <sz val="9"/>
        <color rgb="FFFF0000"/>
        <rFont val="Tahoma"/>
        <family val="2"/>
      </rPr>
      <t xml:space="preserve">R298.50 </t>
    </r>
    <r>
      <rPr>
        <sz val="9"/>
        <rFont val="Tahoma"/>
        <family val="2"/>
      </rPr>
      <t>per order.</t>
    </r>
  </si>
  <si>
    <t>CURRENT TARIFF FY 2015/16 'ZAR</t>
  </si>
  <si>
    <t>REQUESTED TARIFF FY 2016/17 'ZAR</t>
  </si>
  <si>
    <t>Should a craft be in attendance (cargo vessel not lashed up), the fees as if the service had been performed, are payable</t>
  </si>
  <si>
    <t>Coal, Iron Ore &amp; Manganese (Exports Only)</t>
  </si>
  <si>
    <r>
      <t xml:space="preserve">Incorrect orders must be cancelled and a new order must be submitted. The cancelled order must be attached to the new order. Cancelling orders must be submitted to the Authority within the stipulated timeframes. Cancelling orders submitted outside of this time frame will attract penalty / interest charges equivalent to the late submission of cargo dues orders and thereafter a non-submission 30 days after vessel arrival / departure for imports / exports. Cancelled cargo dues orders will attract an administrative fee of </t>
    </r>
    <r>
      <rPr>
        <sz val="9"/>
        <color rgb="FFFF0000"/>
        <rFont val="Tahoma"/>
        <family val="2"/>
      </rPr>
      <t xml:space="preserve">R298.50 </t>
    </r>
    <r>
      <rPr>
        <sz val="9"/>
        <rFont val="Tahoma"/>
        <family val="2"/>
      </rPr>
      <t>per order.</t>
    </r>
  </si>
  <si>
    <r>
      <t xml:space="preserve">The penalty for late and incomplete or non-submission of manifests will be </t>
    </r>
    <r>
      <rPr>
        <sz val="9"/>
        <color rgb="FFFF0000"/>
        <rFont val="Tahoma"/>
        <family val="2"/>
      </rPr>
      <t>R1580.80</t>
    </r>
    <r>
      <rPr>
        <sz val="9"/>
        <rFont val="Tahoma"/>
        <family val="2"/>
      </rPr>
      <t xml:space="preserve"> per manifest. The Authority will determine non-submission of Manifests through it’s internal verification processes.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</si>
</sst>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quot;R&quot;\ * #,##0.00_ ;_ &quot;R&quot;\ * \-#,##0.00_ ;_ &quot;R&quot;\ * &quot;-&quot;??_ ;_ @_ "/>
    <numFmt numFmtId="43" formatCode="_ * #,##0.00_ ;_ * \-#,##0.00_ ;_ * &quot;-&quot;??_ ;_ @_ "/>
    <numFmt numFmtId="164" formatCode="_(* #,##0.00_);_(* \(#,##0.00\);_(* &quot;-&quot;??_);_(@_)"/>
    <numFmt numFmtId="165" formatCode="_-* #,##0.00\ &quot;€&quot;_-;\-* #,##0.00\ &quot;€&quot;_-;_-* &quot;-&quot;??\ &quot;€&quot;_-;_-@_-"/>
    <numFmt numFmtId="166" formatCode="#,##0&quot;F&quot;;[Red]\-#,##0&quot;F&quot;"/>
    <numFmt numFmtId="167" formatCode="#,##0.00&quot;F&quot;;[Red]\-#,##0.00&quot;F&quot;"/>
    <numFmt numFmtId="168" formatCode="0.00_)"/>
    <numFmt numFmtId="169" formatCode="#,##0&quot;F&quot;;\-#,##0&quot;F&quot;"/>
    <numFmt numFmtId="170" formatCode="_(* #\ ##0.00_);_(* \(#\ ##0.00\);_(* &quot;-&quot;??_);_(@_)"/>
    <numFmt numFmtId="171" formatCode="_(* #,##0_);_(* \(#,##0\);_(* &quot;-&quot;??_);_(@_)"/>
    <numFmt numFmtId="172" formatCode="_(* #,##0.000_);_(* \(#,##0.000\);_(* &quot;-&quot;??_);_(@_)"/>
    <numFmt numFmtId="173" formatCode="0.0%"/>
    <numFmt numFmtId="174" formatCode="0_)"/>
    <numFmt numFmtId="175" formatCode="0.0"/>
  </numFmts>
  <fonts count="74">
    <font>
      <sz val="12"/>
      <color theme="1"/>
      <name val="MS Reference Sans Serif"/>
      <family val="2"/>
    </font>
    <font>
      <sz val="12"/>
      <color indexed="8"/>
      <name val="MS Reference Sans Serif"/>
      <family val="2"/>
    </font>
    <font>
      <sz val="10"/>
      <name val="Arial"/>
      <family val="2"/>
    </font>
    <font>
      <sz val="8"/>
      <name val="Arial"/>
      <family val="2"/>
    </font>
    <font>
      <sz val="10"/>
      <name val="Arial"/>
      <family val="2"/>
    </font>
    <font>
      <sz val="12"/>
      <name val="Times New Roman"/>
      <family val="1"/>
    </font>
    <font>
      <sz val="10"/>
      <name val="Helv"/>
      <charset val="204"/>
    </font>
    <font>
      <b/>
      <sz val="10"/>
      <color indexed="17"/>
      <name val="Arial"/>
      <family val="2"/>
    </font>
    <font>
      <sz val="10"/>
      <color indexed="17"/>
      <name val="Arial"/>
      <family val="2"/>
    </font>
    <font>
      <b/>
      <sz val="10"/>
      <color indexed="12"/>
      <name val="Arial"/>
      <family val="2"/>
    </font>
    <font>
      <b/>
      <sz val="10"/>
      <color indexed="20"/>
      <name val="Arial"/>
      <family val="2"/>
    </font>
    <font>
      <b/>
      <sz val="10"/>
      <color indexed="10"/>
      <name val="Arial"/>
      <family val="2"/>
    </font>
    <font>
      <sz val="8.5"/>
      <name val="MS Serif"/>
      <family val="1"/>
    </font>
    <font>
      <sz val="10"/>
      <name val="PA-Souvenir"/>
      <charset val="161"/>
    </font>
    <font>
      <b/>
      <sz val="12"/>
      <name val="Arial"/>
      <family val="2"/>
    </font>
    <font>
      <sz val="10"/>
      <name val="MS Sans Serif"/>
      <family val="2"/>
    </font>
    <font>
      <sz val="7"/>
      <name val="Small Fonts"/>
      <family val="2"/>
    </font>
    <font>
      <b/>
      <i/>
      <sz val="16"/>
      <name val="Helv"/>
    </font>
    <font>
      <sz val="10"/>
      <color indexed="8"/>
      <name val="MS Sans Serif"/>
      <family val="2"/>
    </font>
    <font>
      <sz val="10"/>
      <name val="Tahoma"/>
      <family val="2"/>
    </font>
    <font>
      <sz val="8"/>
      <color indexed="10"/>
      <name val="Arial"/>
      <family val="2"/>
    </font>
    <font>
      <b/>
      <sz val="10"/>
      <color indexed="8"/>
      <name val="Arial"/>
      <family val="2"/>
    </font>
    <font>
      <sz val="10"/>
      <color indexed="8"/>
      <name val="Arial"/>
      <family val="2"/>
    </font>
    <font>
      <sz val="19"/>
      <color indexed="48"/>
      <name val="Arial"/>
      <family val="2"/>
    </font>
    <font>
      <b/>
      <sz val="10"/>
      <name val="Arial"/>
      <family val="2"/>
    </font>
    <font>
      <b/>
      <sz val="8"/>
      <color indexed="81"/>
      <name val="Tahoma"/>
      <family val="2"/>
    </font>
    <font>
      <sz val="8"/>
      <color indexed="81"/>
      <name val="Tahoma"/>
      <family val="2"/>
    </font>
    <font>
      <b/>
      <sz val="10"/>
      <name val="Tahoma"/>
      <family val="2"/>
    </font>
    <font>
      <u/>
      <sz val="10"/>
      <name val="Tahoma"/>
      <family val="2"/>
    </font>
    <font>
      <sz val="10"/>
      <color indexed="8"/>
      <name val="Tahoma"/>
      <family val="2"/>
    </font>
    <font>
      <b/>
      <sz val="11"/>
      <name val="Tahoma"/>
      <family val="2"/>
    </font>
    <font>
      <sz val="10"/>
      <color indexed="10"/>
      <name val="Arial"/>
      <family val="2"/>
    </font>
    <font>
      <sz val="12"/>
      <color indexed="8"/>
      <name val="MS Reference Sans Serif"/>
      <family val="2"/>
    </font>
    <font>
      <b/>
      <sz val="9"/>
      <name val="Tahoma"/>
      <family val="2"/>
    </font>
    <font>
      <sz val="9"/>
      <name val="Tahoma"/>
      <family val="2"/>
    </font>
    <font>
      <sz val="9"/>
      <color indexed="8"/>
      <name val="Tahoma"/>
      <family val="2"/>
    </font>
    <font>
      <b/>
      <sz val="22"/>
      <name val="Tahoma"/>
      <family val="2"/>
    </font>
    <font>
      <sz val="10"/>
      <color indexed="81"/>
      <name val="Tahoma"/>
      <family val="2"/>
    </font>
    <font>
      <b/>
      <sz val="10"/>
      <color indexed="81"/>
      <name val="Tahoma"/>
      <family val="2"/>
    </font>
    <font>
      <sz val="10"/>
      <name val="Arial"/>
      <family val="2"/>
    </font>
    <font>
      <i/>
      <sz val="8"/>
      <name val="Tahoma"/>
      <family val="2"/>
    </font>
    <font>
      <sz val="8"/>
      <name val="Tahoma"/>
      <family val="2"/>
    </font>
    <font>
      <sz val="8"/>
      <name val="MS Reference Sans Serif"/>
      <family val="2"/>
    </font>
    <font>
      <u/>
      <sz val="9"/>
      <name val="Tahoma"/>
      <family val="2"/>
    </font>
    <font>
      <sz val="12"/>
      <name val="Tahoma"/>
      <family val="2"/>
    </font>
    <font>
      <sz val="12"/>
      <name val="MS Reference Sans Serif"/>
      <family val="2"/>
    </font>
    <font>
      <sz val="11"/>
      <color theme="1"/>
      <name val="Tahoma"/>
      <family val="2"/>
    </font>
    <font>
      <sz val="7"/>
      <color theme="1"/>
      <name val="Times New Roman"/>
      <family val="1"/>
    </font>
    <font>
      <sz val="9"/>
      <color theme="1"/>
      <name val="Tahoma"/>
      <family val="2"/>
    </font>
    <font>
      <sz val="9"/>
      <color theme="1"/>
      <name val="Times New Roman"/>
      <family val="1"/>
    </font>
    <font>
      <sz val="10"/>
      <color theme="1"/>
      <name val="MS Reference Sans Serif"/>
      <family val="2"/>
    </font>
    <font>
      <sz val="11"/>
      <name val="Tahoma"/>
      <family val="2"/>
    </font>
    <font>
      <sz val="9"/>
      <color rgb="FFFF0000"/>
      <name val="Tahoma"/>
      <family val="2"/>
    </font>
    <font>
      <b/>
      <sz val="10"/>
      <name val="Century Gothic"/>
      <family val="2"/>
    </font>
    <font>
      <b/>
      <sz val="9"/>
      <color rgb="FFFF0000"/>
      <name val="Tahoma"/>
      <family val="2"/>
    </font>
    <font>
      <sz val="10"/>
      <name val="Century Gothic"/>
      <family val="2"/>
    </font>
    <font>
      <b/>
      <sz val="8"/>
      <name val="Tahoma"/>
      <family val="2"/>
    </font>
    <font>
      <b/>
      <sz val="8"/>
      <name val="Arial"/>
      <family val="2"/>
    </font>
    <font>
      <sz val="10"/>
      <color rgb="FF00B050"/>
      <name val="Tahoma"/>
      <family val="2"/>
    </font>
    <font>
      <sz val="8"/>
      <color rgb="FF00B050"/>
      <name val="Tahoma"/>
      <family val="2"/>
    </font>
    <font>
      <sz val="10"/>
      <color rgb="FFFF0000"/>
      <name val="Tahoma"/>
      <family val="2"/>
    </font>
    <font>
      <sz val="8"/>
      <color rgb="FFFF0000"/>
      <name val="Tahoma"/>
      <family val="2"/>
    </font>
    <font>
      <i/>
      <sz val="9"/>
      <color rgb="FFFF0000"/>
      <name val="Tahoma"/>
      <family val="2"/>
    </font>
    <font>
      <sz val="9"/>
      <color theme="6" tint="-0.499984740745262"/>
      <name val="Tahoma"/>
      <family val="2"/>
    </font>
    <font>
      <b/>
      <sz val="9"/>
      <color theme="6" tint="-0.499984740745262"/>
      <name val="Tahoma"/>
      <family val="2"/>
    </font>
    <font>
      <sz val="10"/>
      <color theme="6" tint="-0.499984740745262"/>
      <name val="Tahoma"/>
      <family val="2"/>
    </font>
    <font>
      <sz val="8"/>
      <color theme="6" tint="-0.499984740745262"/>
      <name val="Tahoma"/>
      <family val="2"/>
    </font>
    <font>
      <sz val="10"/>
      <color theme="9" tint="-0.249977111117893"/>
      <name val="Tahoma"/>
      <family val="2"/>
    </font>
    <font>
      <sz val="8"/>
      <color theme="9" tint="-0.249977111117893"/>
      <name val="Tahoma"/>
      <family val="2"/>
    </font>
    <font>
      <b/>
      <sz val="9"/>
      <color theme="1"/>
      <name val="Tahoma"/>
      <family val="2"/>
    </font>
    <font>
      <sz val="10"/>
      <color theme="1"/>
      <name val="Tahoma"/>
      <family val="2"/>
    </font>
    <font>
      <sz val="8"/>
      <color theme="1"/>
      <name val="Tahoma"/>
      <family val="2"/>
    </font>
    <font>
      <sz val="8"/>
      <color rgb="FFFF0000"/>
      <name val="MS Reference Sans Serif"/>
      <family val="2"/>
    </font>
    <font>
      <strike/>
      <sz val="9"/>
      <color rgb="FFFF0000"/>
      <name val="Tahoma"/>
      <family val="2"/>
    </font>
  </fonts>
  <fills count="25">
    <fill>
      <patternFill patternType="none"/>
    </fill>
    <fill>
      <patternFill patternType="gray125"/>
    </fill>
    <fill>
      <patternFill patternType="solid">
        <fgColor indexed="43"/>
        <bgColor indexed="64"/>
      </patternFill>
    </fill>
    <fill>
      <patternFill patternType="solid">
        <fgColor indexed="46"/>
        <bgColor indexed="64"/>
      </patternFill>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indexed="15"/>
      </patternFill>
    </fill>
    <fill>
      <patternFill patternType="solid">
        <fgColor indexed="40"/>
        <bgColor indexed="64"/>
      </patternFill>
    </fill>
    <fill>
      <patternFill patternType="lightUp">
        <fgColor indexed="48"/>
        <bgColor indexed="41"/>
      </patternFill>
    </fill>
    <fill>
      <patternFill patternType="solid">
        <fgColor indexed="41"/>
      </patternFill>
    </fill>
    <fill>
      <patternFill patternType="solid">
        <fgColor indexed="40"/>
      </patternFill>
    </fill>
    <fill>
      <patternFill patternType="solid">
        <fgColor indexed="13"/>
        <bgColor indexed="64"/>
      </patternFill>
    </fill>
    <fill>
      <patternFill patternType="solid">
        <fgColor indexed="51"/>
        <bgColor indexed="64"/>
      </patternFill>
    </fill>
    <fill>
      <patternFill patternType="solid">
        <fgColor indexed="52"/>
        <bgColor indexed="64"/>
      </patternFill>
    </fill>
    <fill>
      <patternFill patternType="solid">
        <fgColor indexed="30"/>
        <bgColor indexed="64"/>
      </patternFill>
    </fill>
    <fill>
      <patternFill patternType="solid">
        <fgColor indexed="44"/>
        <bgColor indexed="64"/>
      </patternFill>
    </fill>
    <fill>
      <patternFill patternType="solid">
        <fgColor theme="0"/>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92D050"/>
        <bgColor indexed="64"/>
      </patternFill>
    </fill>
    <fill>
      <patternFill patternType="solid">
        <fgColor theme="9" tint="0.79998168889431442"/>
        <bgColor indexed="64"/>
      </patternFill>
    </fill>
  </fills>
  <borders count="50">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41"/>
      </left>
      <right style="thin">
        <color indexed="48"/>
      </right>
      <top style="medium">
        <color indexed="41"/>
      </top>
      <bottom style="thin">
        <color indexed="48"/>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auto="1"/>
      </top>
      <bottom style="medium">
        <color indexed="64"/>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bottom style="thin">
        <color rgb="FFFF0000"/>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s>
  <cellStyleXfs count="81">
    <xf numFmtId="0" fontId="0" fillId="0" borderId="0"/>
    <xf numFmtId="0" fontId="5" fillId="0" borderId="0"/>
    <xf numFmtId="0" fontId="6" fillId="0" borderId="0"/>
    <xf numFmtId="0" fontId="6" fillId="0" borderId="0"/>
    <xf numFmtId="0" fontId="5" fillId="0" borderId="0"/>
    <xf numFmtId="0" fontId="5" fillId="0" borderId="0"/>
    <xf numFmtId="0" fontId="6" fillId="0" borderId="0"/>
    <xf numFmtId="0" fontId="6" fillId="0" borderId="0"/>
    <xf numFmtId="0" fontId="2" fillId="0" borderId="0"/>
    <xf numFmtId="0" fontId="7" fillId="2" borderId="1" applyNumberFormat="0" applyAlignment="0">
      <protection locked="0"/>
    </xf>
    <xf numFmtId="0" fontId="4" fillId="0" borderId="2" applyBorder="0">
      <protection locked="0"/>
    </xf>
    <xf numFmtId="0" fontId="3" fillId="0" borderId="3">
      <protection locked="0"/>
    </xf>
    <xf numFmtId="0" fontId="8" fillId="3" borderId="1" applyNumberFormat="0" applyAlignment="0">
      <protection locked="0"/>
    </xf>
    <xf numFmtId="0" fontId="7" fillId="4" borderId="1" applyNumberFormat="0" applyAlignment="0">
      <protection locked="0"/>
    </xf>
    <xf numFmtId="0" fontId="9" fillId="5" borderId="1" applyNumberFormat="0" applyAlignment="0"/>
    <xf numFmtId="0" fontId="4" fillId="0" borderId="0" applyNumberFormat="0" applyAlignment="0"/>
    <xf numFmtId="0" fontId="10" fillId="0" borderId="0" applyNumberFormat="0" applyAlignment="0"/>
    <xf numFmtId="0" fontId="11" fillId="0" borderId="1" applyNumberFormat="0" applyAlignment="0"/>
    <xf numFmtId="0" fontId="4" fillId="0" borderId="0" applyNumberFormat="0" applyAlignment="0"/>
    <xf numFmtId="0" fontId="12" fillId="0" borderId="0">
      <alignment horizontal="center" wrapText="1"/>
      <protection locked="0"/>
    </xf>
    <xf numFmtId="0" fontId="3" fillId="0" borderId="3">
      <alignment horizontal="center"/>
      <protection locked="0"/>
    </xf>
    <xf numFmtId="16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65" fontId="13" fillId="0" borderId="0" applyFont="0" applyFill="0" applyBorder="0" applyAlignment="0" applyProtection="0"/>
    <xf numFmtId="0" fontId="3" fillId="0" borderId="3">
      <protection locked="0"/>
    </xf>
    <xf numFmtId="38" fontId="3" fillId="6" borderId="0" applyNumberFormat="0" applyBorder="0" applyAlignment="0" applyProtection="0"/>
    <xf numFmtId="0" fontId="14" fillId="0" borderId="4" applyNumberFormat="0" applyAlignment="0" applyProtection="0">
      <alignment horizontal="left" vertical="center"/>
    </xf>
    <xf numFmtId="0" fontId="14" fillId="0" borderId="5">
      <alignment horizontal="left" vertical="center"/>
    </xf>
    <xf numFmtId="10" fontId="3" fillId="6" borderId="3" applyNumberFormat="0" applyBorder="0" applyAlignment="0" applyProtection="0"/>
    <xf numFmtId="0" fontId="12" fillId="7" borderId="0"/>
    <xf numFmtId="0" fontId="4" fillId="0" borderId="2" applyBorder="0">
      <alignment horizontal="center"/>
      <protection locked="0"/>
    </xf>
    <xf numFmtId="38" fontId="15" fillId="0" borderId="0" applyFont="0" applyFill="0" applyBorder="0" applyAlignment="0" applyProtection="0"/>
    <xf numFmtId="40" fontId="15" fillId="0" borderId="0" applyFont="0" applyFill="0" applyBorder="0" applyAlignment="0" applyProtection="0"/>
    <xf numFmtId="166" fontId="15" fillId="0" borderId="0" applyFont="0" applyFill="0" applyBorder="0" applyAlignment="0" applyProtection="0"/>
    <xf numFmtId="167" fontId="15" fillId="0" borderId="0" applyFont="0" applyFill="0" applyBorder="0" applyAlignment="0" applyProtection="0"/>
    <xf numFmtId="37" fontId="16" fillId="0" borderId="0"/>
    <xf numFmtId="168" fontId="17" fillId="0" borderId="0"/>
    <xf numFmtId="0" fontId="4" fillId="0" borderId="0"/>
    <xf numFmtId="0" fontId="39" fillId="0" borderId="0"/>
    <xf numFmtId="0" fontId="4" fillId="0" borderId="0"/>
    <xf numFmtId="0" fontId="4" fillId="0" borderId="0"/>
    <xf numFmtId="14" fontId="12" fillId="0" borderId="0">
      <alignment horizontal="center" wrapText="1"/>
      <protection locked="0"/>
    </xf>
    <xf numFmtId="9" fontId="1" fillId="0" borderId="0" applyFont="0" applyFill="0" applyBorder="0" applyAlignment="0" applyProtection="0"/>
    <xf numFmtId="1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169" fontId="20" fillId="1" borderId="3">
      <protection locked="0"/>
    </xf>
    <xf numFmtId="37" fontId="4" fillId="0" borderId="0" applyFont="0" applyFill="0" applyBorder="0" applyAlignment="0" applyProtection="0"/>
    <xf numFmtId="4" fontId="21" fillId="8" borderId="0" applyNumberFormat="0" applyProtection="0">
      <alignment horizontal="left" vertical="center" indent="1"/>
    </xf>
    <xf numFmtId="4" fontId="21" fillId="9" borderId="6" applyNumberFormat="0" applyProtection="0">
      <alignment horizontal="left" vertical="center" indent="1"/>
    </xf>
    <xf numFmtId="4" fontId="22" fillId="10" borderId="0" applyNumberFormat="0" applyProtection="0">
      <alignment horizontal="left" vertical="center" indent="1"/>
    </xf>
    <xf numFmtId="4" fontId="22" fillId="8" borderId="0" applyNumberFormat="0" applyProtection="0">
      <alignment horizontal="left" vertical="center" indent="1"/>
    </xf>
    <xf numFmtId="4" fontId="22" fillId="10" borderId="7" applyNumberFormat="0" applyProtection="0">
      <alignment horizontal="right" vertical="center"/>
    </xf>
    <xf numFmtId="4" fontId="22" fillId="11" borderId="7" applyNumberFormat="0" applyProtection="0">
      <alignment horizontal="left" vertical="center" indent="1"/>
    </xf>
    <xf numFmtId="0" fontId="22" fillId="8" borderId="7" applyNumberFormat="0" applyProtection="0">
      <alignment horizontal="left" vertical="top" indent="1"/>
    </xf>
    <xf numFmtId="4" fontId="23" fillId="7" borderId="0" applyNumberFormat="0" applyProtection="0">
      <alignment horizontal="left" vertical="center" indent="1"/>
    </xf>
    <xf numFmtId="0" fontId="18" fillId="0" borderId="0"/>
    <xf numFmtId="0" fontId="5" fillId="0" borderId="0"/>
    <xf numFmtId="0" fontId="3" fillId="0" borderId="3" applyNumberFormat="0" applyFill="0" applyAlignment="0" applyProtection="0">
      <alignment horizontal="left"/>
      <protection locked="0"/>
    </xf>
    <xf numFmtId="0" fontId="4" fillId="0" borderId="0"/>
    <xf numFmtId="0" fontId="24" fillId="0" borderId="8">
      <alignment horizontal="center"/>
      <protection locked="0"/>
    </xf>
    <xf numFmtId="0" fontId="2" fillId="0" borderId="2" applyBorder="0">
      <protection locked="0"/>
    </xf>
    <xf numFmtId="0" fontId="2" fillId="0" borderId="0" applyNumberFormat="0" applyAlignment="0"/>
    <xf numFmtId="0" fontId="2" fillId="0" borderId="0" applyNumberFormat="0" applyAlignment="0"/>
    <xf numFmtId="16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2" applyBorder="0">
      <alignment horizontal="center"/>
      <protection locked="0"/>
    </xf>
    <xf numFmtId="0" fontId="2" fillId="0" borderId="0"/>
    <xf numFmtId="0" fontId="2" fillId="0" borderId="0"/>
    <xf numFmtId="0" fontId="2" fillId="0" borderId="0"/>
    <xf numFmtId="0" fontId="2" fillId="0" borderId="0"/>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37" fontId="2" fillId="0" borderId="0" applyFont="0" applyFill="0" applyBorder="0" applyAlignment="0" applyProtection="0"/>
    <xf numFmtId="0" fontId="2" fillId="0" borderId="0"/>
  </cellStyleXfs>
  <cellXfs count="455">
    <xf numFmtId="0" fontId="0" fillId="0" borderId="0" xfId="0"/>
    <xf numFmtId="0" fontId="19" fillId="6" borderId="0" xfId="8" applyFont="1" applyFill="1"/>
    <xf numFmtId="0" fontId="19" fillId="6" borderId="0" xfId="8" applyFont="1" applyFill="1" applyBorder="1"/>
    <xf numFmtId="0" fontId="19" fillId="6" borderId="9" xfId="8" applyFont="1" applyFill="1" applyBorder="1"/>
    <xf numFmtId="164" fontId="27" fillId="6" borderId="10" xfId="21" applyFont="1" applyFill="1" applyBorder="1" applyAlignment="1">
      <alignment horizontal="center"/>
    </xf>
    <xf numFmtId="0" fontId="19" fillId="6" borderId="11" xfId="8" applyFont="1" applyFill="1" applyBorder="1"/>
    <xf numFmtId="0" fontId="27" fillId="6" borderId="12" xfId="8" applyFont="1" applyFill="1" applyBorder="1"/>
    <xf numFmtId="0" fontId="19" fillId="6" borderId="12" xfId="8" applyFont="1" applyFill="1" applyBorder="1"/>
    <xf numFmtId="3" fontId="19" fillId="6" borderId="0" xfId="8" applyNumberFormat="1" applyFont="1" applyFill="1" applyBorder="1"/>
    <xf numFmtId="3" fontId="27" fillId="6" borderId="12" xfId="8" applyNumberFormat="1" applyFont="1" applyFill="1" applyBorder="1"/>
    <xf numFmtId="3" fontId="19" fillId="6" borderId="12" xfId="8" applyNumberFormat="1" applyFont="1" applyFill="1" applyBorder="1"/>
    <xf numFmtId="3" fontId="19" fillId="6" borderId="12" xfId="8" applyNumberFormat="1" applyFont="1" applyFill="1" applyBorder="1" applyAlignment="1">
      <alignment horizontal="left"/>
    </xf>
    <xf numFmtId="3" fontId="19" fillId="6" borderId="12" xfId="8" quotePrefix="1" applyNumberFormat="1" applyFont="1" applyFill="1" applyBorder="1" applyAlignment="1">
      <alignment horizontal="left"/>
    </xf>
    <xf numFmtId="3" fontId="29" fillId="6" borderId="12" xfId="8" applyNumberFormat="1" applyFont="1" applyFill="1" applyBorder="1"/>
    <xf numFmtId="0" fontId="19" fillId="6" borderId="13" xfId="8" applyFont="1" applyFill="1" applyBorder="1"/>
    <xf numFmtId="164" fontId="19" fillId="6" borderId="14" xfId="21" applyFont="1" applyFill="1" applyBorder="1" applyAlignment="1">
      <alignment horizontal="right"/>
    </xf>
    <xf numFmtId="0" fontId="19" fillId="6" borderId="15" xfId="8" applyFont="1" applyFill="1" applyBorder="1"/>
    <xf numFmtId="0" fontId="24" fillId="0" borderId="16" xfId="0" applyFont="1" applyBorder="1" applyAlignment="1">
      <alignment horizontal="center"/>
    </xf>
    <xf numFmtId="0" fontId="24" fillId="0" borderId="4" xfId="0" applyFont="1" applyBorder="1" applyAlignment="1">
      <alignment horizontal="center"/>
    </xf>
    <xf numFmtId="0" fontId="24" fillId="0" borderId="17" xfId="0" applyFont="1" applyBorder="1" applyAlignment="1">
      <alignment horizontal="center"/>
    </xf>
    <xf numFmtId="0" fontId="0" fillId="2" borderId="18" xfId="0" applyFill="1" applyBorder="1" applyAlignment="1"/>
    <xf numFmtId="0" fontId="0" fillId="2" borderId="19" xfId="0" applyFill="1" applyBorder="1" applyAlignment="1"/>
    <xf numFmtId="43" fontId="24" fillId="2" borderId="19" xfId="22" applyFont="1" applyFill="1" applyBorder="1" applyAlignment="1">
      <alignment horizontal="center"/>
    </xf>
    <xf numFmtId="43" fontId="24" fillId="2" borderId="20" xfId="22" applyFont="1" applyFill="1" applyBorder="1" applyAlignment="1">
      <alignment horizontal="center"/>
    </xf>
    <xf numFmtId="0" fontId="24" fillId="2" borderId="21" xfId="0" applyFont="1" applyFill="1" applyBorder="1" applyAlignment="1">
      <alignment horizontal="center"/>
    </xf>
    <xf numFmtId="0" fontId="24" fillId="2" borderId="22" xfId="0" applyFont="1" applyFill="1" applyBorder="1" applyAlignment="1">
      <alignment horizontal="center"/>
    </xf>
    <xf numFmtId="0" fontId="24" fillId="2" borderId="23" xfId="0" applyFont="1" applyFill="1" applyBorder="1" applyAlignment="1">
      <alignment horizontal="center"/>
    </xf>
    <xf numFmtId="0" fontId="0" fillId="6" borderId="24" xfId="0" applyFill="1" applyBorder="1" applyAlignment="1">
      <alignment horizontal="right"/>
    </xf>
    <xf numFmtId="0" fontId="24" fillId="6" borderId="25" xfId="0" applyFont="1" applyFill="1" applyBorder="1" applyAlignment="1"/>
    <xf numFmtId="43" fontId="4" fillId="6" borderId="25" xfId="22" applyFont="1" applyFill="1" applyBorder="1" applyAlignment="1"/>
    <xf numFmtId="43" fontId="4" fillId="6" borderId="26" xfId="22" applyFont="1" applyFill="1" applyBorder="1" applyAlignment="1"/>
    <xf numFmtId="0" fontId="0" fillId="6" borderId="27" xfId="0" applyFill="1" applyBorder="1" applyAlignment="1">
      <alignment horizontal="right"/>
    </xf>
    <xf numFmtId="0" fontId="24" fillId="6" borderId="0" xfId="0" applyFont="1" applyFill="1" applyBorder="1" applyAlignment="1"/>
    <xf numFmtId="43" fontId="4" fillId="6" borderId="0" xfId="22" applyFont="1" applyFill="1" applyBorder="1" applyAlignment="1"/>
    <xf numFmtId="43" fontId="4" fillId="6" borderId="28" xfId="22" applyFont="1" applyFill="1" applyBorder="1" applyAlignment="1"/>
    <xf numFmtId="43" fontId="32" fillId="6" borderId="0" xfId="22" applyFont="1" applyFill="1" applyBorder="1" applyAlignment="1"/>
    <xf numFmtId="43" fontId="32" fillId="6" borderId="28" xfId="22" applyFont="1" applyFill="1" applyBorder="1" applyAlignment="1"/>
    <xf numFmtId="43" fontId="31" fillId="6" borderId="0" xfId="22" applyFont="1" applyFill="1" applyBorder="1" applyAlignment="1"/>
    <xf numFmtId="43" fontId="31" fillId="6" borderId="28" xfId="22" applyFont="1" applyFill="1" applyBorder="1" applyAlignment="1"/>
    <xf numFmtId="0" fontId="0" fillId="6" borderId="29" xfId="0" applyFill="1" applyBorder="1" applyAlignment="1">
      <alignment horizontal="right"/>
    </xf>
    <xf numFmtId="0" fontId="24" fillId="6" borderId="14" xfId="0" applyFont="1" applyFill="1" applyBorder="1" applyAlignment="1"/>
    <xf numFmtId="43" fontId="31" fillId="6" borderId="14" xfId="22" applyFont="1" applyFill="1" applyBorder="1" applyAlignment="1"/>
    <xf numFmtId="43" fontId="31" fillId="6" borderId="15" xfId="22" applyFont="1" applyFill="1" applyBorder="1" applyAlignment="1"/>
    <xf numFmtId="0" fontId="0" fillId="6" borderId="29" xfId="0" applyFill="1" applyBorder="1" applyAlignment="1"/>
    <xf numFmtId="3" fontId="28" fillId="6" borderId="12" xfId="8" applyNumberFormat="1" applyFont="1" applyFill="1" applyBorder="1"/>
    <xf numFmtId="164" fontId="32" fillId="0" borderId="0" xfId="21" applyFont="1"/>
    <xf numFmtId="43" fontId="0" fillId="0" borderId="0" xfId="0" applyNumberFormat="1"/>
    <xf numFmtId="170" fontId="19" fillId="6" borderId="30" xfId="21" applyNumberFormat="1" applyFont="1" applyFill="1" applyBorder="1" applyAlignment="1">
      <alignment horizontal="right"/>
    </xf>
    <xf numFmtId="170" fontId="19" fillId="6" borderId="30" xfId="8" applyNumberFormat="1" applyFont="1" applyFill="1" applyBorder="1"/>
    <xf numFmtId="170" fontId="19" fillId="6" borderId="30" xfId="21" applyNumberFormat="1" applyFont="1" applyFill="1" applyBorder="1"/>
    <xf numFmtId="164" fontId="19" fillId="6" borderId="0" xfId="21" applyFont="1" applyFill="1"/>
    <xf numFmtId="170" fontId="19" fillId="6" borderId="0" xfId="21" applyNumberFormat="1" applyFont="1" applyFill="1"/>
    <xf numFmtId="0" fontId="27" fillId="5" borderId="12" xfId="8" applyFont="1" applyFill="1" applyBorder="1"/>
    <xf numFmtId="0" fontId="19" fillId="5" borderId="12" xfId="8" applyFont="1" applyFill="1" applyBorder="1"/>
    <xf numFmtId="43" fontId="4" fillId="6" borderId="0" xfId="22" applyFont="1" applyFill="1" applyBorder="1"/>
    <xf numFmtId="0" fontId="24" fillId="6" borderId="18" xfId="41" applyFont="1" applyFill="1" applyBorder="1"/>
    <xf numFmtId="43" fontId="4" fillId="6" borderId="20" xfId="22" applyFont="1" applyFill="1" applyBorder="1"/>
    <xf numFmtId="43" fontId="31" fillId="6" borderId="28" xfId="22" applyFont="1" applyFill="1" applyBorder="1"/>
    <xf numFmtId="43" fontId="4" fillId="6" borderId="28" xfId="22" applyFont="1" applyFill="1" applyBorder="1"/>
    <xf numFmtId="43" fontId="31" fillId="6" borderId="15" xfId="22" applyFont="1" applyFill="1" applyBorder="1"/>
    <xf numFmtId="0" fontId="24" fillId="6" borderId="31" xfId="41" applyFont="1" applyFill="1" applyBorder="1"/>
    <xf numFmtId="0" fontId="24" fillId="6" borderId="13" xfId="41" applyFont="1" applyFill="1" applyBorder="1"/>
    <xf numFmtId="0" fontId="4" fillId="6" borderId="24" xfId="41" applyFill="1" applyBorder="1" applyAlignment="1">
      <alignment horizontal="right"/>
    </xf>
    <xf numFmtId="0" fontId="4" fillId="6" borderId="27" xfId="41" applyFill="1" applyBorder="1" applyAlignment="1">
      <alignment horizontal="right"/>
    </xf>
    <xf numFmtId="43" fontId="31" fillId="6" borderId="0" xfId="22" applyFont="1" applyFill="1" applyBorder="1"/>
    <xf numFmtId="0" fontId="4" fillId="2" borderId="19" xfId="41" applyFill="1" applyBorder="1"/>
    <xf numFmtId="43" fontId="31" fillId="6" borderId="14" xfId="22" applyFont="1" applyFill="1" applyBorder="1"/>
    <xf numFmtId="43" fontId="4" fillId="6" borderId="19" xfId="22" applyFont="1" applyFill="1" applyBorder="1"/>
    <xf numFmtId="0" fontId="4" fillId="6" borderId="29" xfId="41" applyFill="1" applyBorder="1" applyAlignment="1">
      <alignment horizontal="right"/>
    </xf>
    <xf numFmtId="0" fontId="24" fillId="2" borderId="21" xfId="41" applyFont="1" applyFill="1" applyBorder="1" applyAlignment="1">
      <alignment horizontal="right"/>
    </xf>
    <xf numFmtId="164" fontId="4" fillId="6" borderId="19" xfId="21" applyNumberFormat="1" applyFont="1" applyFill="1" applyBorder="1"/>
    <xf numFmtId="170" fontId="19" fillId="6" borderId="32" xfId="8" applyNumberFormat="1" applyFont="1" applyFill="1" applyBorder="1"/>
    <xf numFmtId="170" fontId="19" fillId="6" borderId="0" xfId="8" applyNumberFormat="1" applyFont="1" applyFill="1" applyBorder="1"/>
    <xf numFmtId="10" fontId="19" fillId="6" borderId="0" xfId="43" applyNumberFormat="1" applyFont="1" applyFill="1" applyBorder="1"/>
    <xf numFmtId="0" fontId="33" fillId="6" borderId="12" xfId="8" applyFont="1" applyFill="1" applyBorder="1"/>
    <xf numFmtId="164" fontId="34" fillId="6" borderId="30" xfId="21" applyFont="1" applyFill="1" applyBorder="1" applyAlignment="1">
      <alignment horizontal="right"/>
    </xf>
    <xf numFmtId="0" fontId="34" fillId="6" borderId="33" xfId="8" applyFont="1" applyFill="1" applyBorder="1"/>
    <xf numFmtId="0" fontId="34" fillId="6" borderId="12" xfId="8" applyFont="1" applyFill="1" applyBorder="1"/>
    <xf numFmtId="0" fontId="34" fillId="6" borderId="9" xfId="8" applyFont="1" applyFill="1" applyBorder="1"/>
    <xf numFmtId="164" fontId="33" fillId="6" borderId="10" xfId="21" applyFont="1" applyFill="1" applyBorder="1" applyAlignment="1">
      <alignment horizontal="center"/>
    </xf>
    <xf numFmtId="164" fontId="33" fillId="6" borderId="11" xfId="21" applyFont="1" applyFill="1" applyBorder="1" applyAlignment="1">
      <alignment horizontal="center"/>
    </xf>
    <xf numFmtId="164" fontId="33" fillId="6" borderId="30" xfId="21" applyFont="1" applyFill="1" applyBorder="1" applyAlignment="1">
      <alignment horizontal="center"/>
    </xf>
    <xf numFmtId="164" fontId="33" fillId="6" borderId="33" xfId="21" applyFont="1" applyFill="1" applyBorder="1" applyAlignment="1">
      <alignment horizontal="center"/>
    </xf>
    <xf numFmtId="0" fontId="34" fillId="6" borderId="34" xfId="8" applyFont="1" applyFill="1" applyBorder="1"/>
    <xf numFmtId="164" fontId="33" fillId="6" borderId="32" xfId="21" quotePrefix="1" applyFont="1" applyFill="1" applyBorder="1" applyAlignment="1">
      <alignment horizontal="center"/>
    </xf>
    <xf numFmtId="164" fontId="33" fillId="6" borderId="32" xfId="21" applyFont="1" applyFill="1" applyBorder="1" applyAlignment="1">
      <alignment horizontal="center"/>
    </xf>
    <xf numFmtId="164" fontId="33" fillId="6" borderId="35" xfId="21" applyFont="1" applyFill="1" applyBorder="1" applyAlignment="1">
      <alignment horizontal="center"/>
    </xf>
    <xf numFmtId="169" fontId="34" fillId="6" borderId="30" xfId="21" applyNumberFormat="1" applyFont="1" applyFill="1" applyBorder="1" applyAlignment="1">
      <alignment horizontal="right"/>
    </xf>
    <xf numFmtId="10" fontId="34" fillId="6" borderId="33" xfId="43" applyNumberFormat="1" applyFont="1" applyFill="1" applyBorder="1"/>
    <xf numFmtId="170" fontId="34" fillId="6" borderId="30" xfId="21" applyNumberFormat="1" applyFont="1" applyFill="1" applyBorder="1" applyAlignment="1">
      <alignment horizontal="right"/>
    </xf>
    <xf numFmtId="170" fontId="34" fillId="6" borderId="30" xfId="8" applyNumberFormat="1" applyFont="1" applyFill="1" applyBorder="1"/>
    <xf numFmtId="170" fontId="33" fillId="6" borderId="30" xfId="21" applyNumberFormat="1" applyFont="1" applyFill="1" applyBorder="1" applyAlignment="1">
      <alignment horizontal="center"/>
    </xf>
    <xf numFmtId="0" fontId="34" fillId="6" borderId="12" xfId="8" applyFont="1" applyFill="1" applyBorder="1" applyAlignment="1">
      <alignment horizontal="left"/>
    </xf>
    <xf numFmtId="170" fontId="33" fillId="6" borderId="30" xfId="21" applyNumberFormat="1" applyFont="1" applyFill="1" applyBorder="1" applyAlignment="1">
      <alignment horizontal="right"/>
    </xf>
    <xf numFmtId="0" fontId="33" fillId="0" borderId="12" xfId="8" applyFont="1" applyFill="1" applyBorder="1"/>
    <xf numFmtId="170" fontId="34" fillId="0" borderId="30" xfId="21" applyNumberFormat="1" applyFont="1" applyFill="1" applyBorder="1" applyAlignment="1">
      <alignment horizontal="right"/>
    </xf>
    <xf numFmtId="0" fontId="34" fillId="0" borderId="12" xfId="8" applyFont="1" applyFill="1" applyBorder="1"/>
    <xf numFmtId="170" fontId="34" fillId="0" borderId="30" xfId="8" applyNumberFormat="1" applyFont="1" applyFill="1" applyBorder="1"/>
    <xf numFmtId="0" fontId="34" fillId="0" borderId="12" xfId="8" applyFont="1" applyFill="1" applyBorder="1" applyAlignment="1">
      <alignment horizontal="left"/>
    </xf>
    <xf numFmtId="0" fontId="34" fillId="6" borderId="31" xfId="8" applyFont="1" applyFill="1" applyBorder="1"/>
    <xf numFmtId="170" fontId="34" fillId="6" borderId="30" xfId="21" applyNumberFormat="1" applyFont="1" applyFill="1" applyBorder="1"/>
    <xf numFmtId="0" fontId="34" fillId="6" borderId="12" xfId="8" applyFont="1" applyFill="1" applyBorder="1" applyAlignment="1">
      <alignment horizontal="center"/>
    </xf>
    <xf numFmtId="3" fontId="33" fillId="6" borderId="12" xfId="8" applyNumberFormat="1" applyFont="1" applyFill="1" applyBorder="1"/>
    <xf numFmtId="3" fontId="34" fillId="6" borderId="12" xfId="8" applyNumberFormat="1" applyFont="1" applyFill="1" applyBorder="1"/>
    <xf numFmtId="3" fontId="34" fillId="6" borderId="12" xfId="8" applyNumberFormat="1" applyFont="1" applyFill="1" applyBorder="1" applyAlignment="1">
      <alignment horizontal="left"/>
    </xf>
    <xf numFmtId="3" fontId="34" fillId="6" borderId="12" xfId="8" quotePrefix="1" applyNumberFormat="1" applyFont="1" applyFill="1" applyBorder="1" applyAlignment="1">
      <alignment horizontal="left"/>
    </xf>
    <xf numFmtId="3" fontId="35" fillId="6" borderId="12" xfId="8" applyNumberFormat="1" applyFont="1" applyFill="1" applyBorder="1"/>
    <xf numFmtId="170" fontId="34" fillId="6" borderId="32" xfId="8" applyNumberFormat="1" applyFont="1" applyFill="1" applyBorder="1"/>
    <xf numFmtId="10" fontId="34" fillId="6" borderId="35" xfId="43" applyNumberFormat="1" applyFont="1" applyFill="1" applyBorder="1"/>
    <xf numFmtId="170" fontId="34" fillId="6" borderId="19" xfId="8" applyNumberFormat="1" applyFont="1" applyFill="1" applyBorder="1"/>
    <xf numFmtId="10" fontId="34" fillId="6" borderId="19" xfId="43" applyNumberFormat="1" applyFont="1" applyFill="1" applyBorder="1"/>
    <xf numFmtId="170" fontId="34" fillId="6" borderId="0" xfId="8" applyNumberFormat="1" applyFont="1" applyFill="1" applyBorder="1"/>
    <xf numFmtId="10" fontId="34" fillId="6" borderId="0" xfId="43" applyNumberFormat="1" applyFont="1" applyFill="1" applyBorder="1"/>
    <xf numFmtId="0" fontId="19" fillId="6" borderId="0" xfId="43" applyNumberFormat="1" applyFont="1" applyFill="1" applyBorder="1"/>
    <xf numFmtId="10" fontId="19" fillId="6" borderId="15" xfId="43" applyNumberFormat="1" applyFont="1" applyFill="1" applyBorder="1"/>
    <xf numFmtId="170" fontId="34" fillId="0" borderId="30" xfId="21" applyNumberFormat="1" applyFont="1" applyFill="1" applyBorder="1"/>
    <xf numFmtId="0" fontId="19" fillId="0" borderId="0" xfId="8" applyFont="1" applyFill="1"/>
    <xf numFmtId="0" fontId="27" fillId="0" borderId="12" xfId="8" applyFont="1" applyFill="1" applyBorder="1"/>
    <xf numFmtId="0" fontId="40" fillId="6" borderId="12" xfId="8" applyFont="1" applyFill="1" applyBorder="1" applyAlignment="1">
      <alignment horizontal="right"/>
    </xf>
    <xf numFmtId="171" fontId="41" fillId="6" borderId="0" xfId="21" applyNumberFormat="1" applyFont="1" applyFill="1"/>
    <xf numFmtId="0" fontId="34" fillId="6" borderId="12" xfId="8" applyFont="1" applyFill="1" applyBorder="1" applyAlignment="1">
      <alignment wrapText="1"/>
    </xf>
    <xf numFmtId="170" fontId="34" fillId="6" borderId="30" xfId="21" applyNumberFormat="1" applyFont="1" applyFill="1" applyBorder="1" applyAlignment="1">
      <alignment horizontal="right" wrapText="1"/>
    </xf>
    <xf numFmtId="0" fontId="34" fillId="6" borderId="0" xfId="8" applyFont="1" applyFill="1" applyBorder="1"/>
    <xf numFmtId="164" fontId="33" fillId="6" borderId="0" xfId="21" quotePrefix="1" applyFont="1" applyFill="1" applyBorder="1" applyAlignment="1">
      <alignment horizontal="center"/>
    </xf>
    <xf numFmtId="164" fontId="33" fillId="6" borderId="0" xfId="21" applyFont="1" applyFill="1" applyBorder="1" applyAlignment="1">
      <alignment horizontal="center"/>
    </xf>
    <xf numFmtId="0" fontId="33" fillId="6" borderId="0" xfId="8" applyFont="1" applyFill="1" applyBorder="1"/>
    <xf numFmtId="0" fontId="27" fillId="6" borderId="0" xfId="8" applyFont="1" applyFill="1" applyBorder="1"/>
    <xf numFmtId="0" fontId="19" fillId="6" borderId="21" xfId="8" applyFont="1" applyFill="1" applyBorder="1"/>
    <xf numFmtId="10" fontId="19" fillId="6" borderId="17" xfId="43" applyNumberFormat="1" applyFont="1" applyFill="1" applyBorder="1"/>
    <xf numFmtId="164" fontId="27" fillId="6" borderId="19" xfId="21" applyFont="1" applyFill="1" applyBorder="1" applyAlignment="1">
      <alignment horizontal="center"/>
    </xf>
    <xf numFmtId="0" fontId="19" fillId="6" borderId="20" xfId="8" applyFont="1" applyFill="1" applyBorder="1"/>
    <xf numFmtId="164" fontId="34" fillId="6" borderId="0" xfId="21" applyFont="1" applyFill="1" applyBorder="1" applyAlignment="1">
      <alignment horizontal="right"/>
    </xf>
    <xf numFmtId="0" fontId="34" fillId="6" borderId="28" xfId="8" applyFont="1" applyFill="1" applyBorder="1"/>
    <xf numFmtId="164" fontId="34" fillId="6" borderId="14" xfId="21" applyFont="1" applyFill="1" applyBorder="1" applyAlignment="1">
      <alignment horizontal="right"/>
    </xf>
    <xf numFmtId="0" fontId="34" fillId="6" borderId="15" xfId="8" applyFont="1" applyFill="1" applyBorder="1"/>
    <xf numFmtId="0" fontId="19" fillId="6" borderId="18" xfId="8" applyFont="1" applyFill="1" applyBorder="1"/>
    <xf numFmtId="0" fontId="33" fillId="6" borderId="31" xfId="8" applyFont="1" applyFill="1" applyBorder="1"/>
    <xf numFmtId="164" fontId="33" fillId="6" borderId="37" xfId="21" applyFont="1" applyFill="1" applyBorder="1" applyAlignment="1">
      <alignment horizontal="center" vertical="top"/>
    </xf>
    <xf numFmtId="170" fontId="34" fillId="12" borderId="30" xfId="21" applyNumberFormat="1" applyFont="1" applyFill="1" applyBorder="1" applyAlignment="1">
      <alignment horizontal="right"/>
    </xf>
    <xf numFmtId="170" fontId="34" fillId="12" borderId="30" xfId="8" applyNumberFormat="1" applyFont="1" applyFill="1" applyBorder="1"/>
    <xf numFmtId="171" fontId="41" fillId="6" borderId="0" xfId="21" applyNumberFormat="1" applyFont="1" applyFill="1" applyBorder="1"/>
    <xf numFmtId="170" fontId="34" fillId="6" borderId="39" xfId="8" applyNumberFormat="1" applyFont="1" applyFill="1" applyBorder="1"/>
    <xf numFmtId="170" fontId="34" fillId="12" borderId="30" xfId="21" applyNumberFormat="1" applyFont="1" applyFill="1" applyBorder="1"/>
    <xf numFmtId="170" fontId="34" fillId="13" borderId="30" xfId="8" applyNumberFormat="1" applyFont="1" applyFill="1" applyBorder="1"/>
    <xf numFmtId="170" fontId="34" fillId="14" borderId="30" xfId="21" applyNumberFormat="1" applyFont="1" applyFill="1" applyBorder="1" applyAlignment="1">
      <alignment horizontal="right"/>
    </xf>
    <xf numFmtId="170" fontId="34" fillId="14" borderId="30" xfId="21" applyNumberFormat="1" applyFont="1" applyFill="1" applyBorder="1"/>
    <xf numFmtId="170" fontId="34" fillId="14" borderId="30" xfId="8" applyNumberFormat="1" applyFont="1" applyFill="1" applyBorder="1"/>
    <xf numFmtId="164" fontId="19" fillId="6" borderId="0" xfId="21" applyFont="1" applyFill="1" applyBorder="1" applyAlignment="1">
      <alignment horizontal="right"/>
    </xf>
    <xf numFmtId="164" fontId="19" fillId="6" borderId="0" xfId="8" applyNumberFormat="1" applyFont="1" applyFill="1"/>
    <xf numFmtId="10" fontId="41" fillId="6" borderId="0" xfId="43" applyNumberFormat="1" applyFont="1" applyFill="1"/>
    <xf numFmtId="10" fontId="19" fillId="6" borderId="0" xfId="43" applyNumberFormat="1" applyFont="1" applyFill="1"/>
    <xf numFmtId="170" fontId="34" fillId="15" borderId="30" xfId="21" applyNumberFormat="1" applyFont="1" applyFill="1" applyBorder="1" applyAlignment="1">
      <alignment horizontal="right"/>
    </xf>
    <xf numFmtId="170" fontId="34" fillId="15" borderId="30" xfId="8" applyNumberFormat="1" applyFont="1" applyFill="1" applyBorder="1"/>
    <xf numFmtId="170" fontId="34" fillId="16" borderId="30" xfId="21" applyNumberFormat="1" applyFont="1" applyFill="1" applyBorder="1" applyAlignment="1">
      <alignment horizontal="right"/>
    </xf>
    <xf numFmtId="0" fontId="34" fillId="0" borderId="12" xfId="8" quotePrefix="1" applyFont="1" applyFill="1" applyBorder="1"/>
    <xf numFmtId="171" fontId="19" fillId="6" borderId="0" xfId="21" applyNumberFormat="1" applyFont="1" applyFill="1"/>
    <xf numFmtId="170" fontId="34" fillId="6" borderId="30" xfId="21" applyNumberFormat="1" applyFont="1" applyFill="1" applyBorder="1" applyAlignment="1"/>
    <xf numFmtId="170" fontId="34" fillId="0" borderId="30" xfId="21" applyNumberFormat="1" applyFont="1" applyFill="1" applyBorder="1" applyAlignment="1"/>
    <xf numFmtId="170" fontId="34" fillId="17" borderId="30" xfId="21" applyNumberFormat="1" applyFont="1" applyFill="1" applyBorder="1" applyAlignment="1">
      <alignment horizontal="right"/>
    </xf>
    <xf numFmtId="10" fontId="34" fillId="17" borderId="33" xfId="43" applyNumberFormat="1" applyFont="1" applyFill="1" applyBorder="1"/>
    <xf numFmtId="0" fontId="19" fillId="17" borderId="0" xfId="8" applyFont="1" applyFill="1"/>
    <xf numFmtId="171" fontId="41" fillId="17" borderId="0" xfId="21" applyNumberFormat="1" applyFont="1" applyFill="1"/>
    <xf numFmtId="0" fontId="19" fillId="6" borderId="0" xfId="8" applyFont="1" applyFill="1"/>
    <xf numFmtId="170" fontId="34" fillId="6" borderId="30" xfId="8" applyNumberFormat="1" applyFont="1" applyFill="1" applyBorder="1"/>
    <xf numFmtId="170" fontId="34" fillId="18" borderId="30" xfId="21" applyNumberFormat="1" applyFont="1" applyFill="1" applyBorder="1" applyAlignment="1">
      <alignment horizontal="right"/>
    </xf>
    <xf numFmtId="0" fontId="19" fillId="6" borderId="0" xfId="8" applyFont="1" applyFill="1"/>
    <xf numFmtId="0" fontId="33" fillId="0" borderId="31" xfId="8" applyFont="1" applyFill="1" applyBorder="1"/>
    <xf numFmtId="0" fontId="34" fillId="0" borderId="31" xfId="8" applyFont="1" applyFill="1" applyBorder="1"/>
    <xf numFmtId="0" fontId="34" fillId="0" borderId="13" xfId="8" applyFont="1" applyFill="1" applyBorder="1"/>
    <xf numFmtId="0" fontId="34" fillId="0" borderId="36" xfId="8" applyFont="1" applyFill="1" applyBorder="1"/>
    <xf numFmtId="0" fontId="34" fillId="0" borderId="12" xfId="8" applyFont="1" applyFill="1" applyBorder="1" applyAlignment="1">
      <alignment vertical="center" wrapText="1"/>
    </xf>
    <xf numFmtId="0" fontId="34" fillId="0" borderId="12" xfId="8" quotePrefix="1" applyFont="1" applyFill="1" applyBorder="1" applyAlignment="1">
      <alignment horizontal="left"/>
    </xf>
    <xf numFmtId="0" fontId="34" fillId="0" borderId="0" xfId="8" applyFont="1" applyFill="1" applyBorder="1"/>
    <xf numFmtId="0" fontId="33" fillId="0" borderId="0" xfId="0" quotePrefix="1" applyFont="1" applyFill="1" applyBorder="1" applyAlignment="1">
      <alignment horizontal="left" vertical="top" wrapText="1"/>
    </xf>
    <xf numFmtId="0" fontId="34" fillId="0" borderId="0" xfId="0" quotePrefix="1" applyFont="1" applyFill="1" applyBorder="1" applyAlignment="1">
      <alignment horizontal="left" vertical="top" wrapText="1"/>
    </xf>
    <xf numFmtId="0" fontId="34" fillId="0" borderId="0" xfId="0" applyFont="1" applyFill="1" applyBorder="1" applyAlignment="1">
      <alignment horizontal="left" vertical="top" wrapText="1"/>
    </xf>
    <xf numFmtId="0" fontId="34" fillId="0" borderId="12" xfId="8" applyFont="1" applyFill="1" applyBorder="1" applyAlignment="1">
      <alignment horizontal="left" wrapText="1"/>
    </xf>
    <xf numFmtId="0" fontId="34" fillId="0" borderId="12" xfId="8" applyFont="1" applyFill="1" applyBorder="1" applyAlignment="1">
      <alignment wrapText="1"/>
    </xf>
    <xf numFmtId="0" fontId="34" fillId="0" borderId="12" xfId="8" applyFont="1" applyFill="1" applyBorder="1" applyAlignment="1">
      <alignment horizontal="center"/>
    </xf>
    <xf numFmtId="3" fontId="33" fillId="0" borderId="12" xfId="8" applyNumberFormat="1" applyFont="1" applyFill="1" applyBorder="1"/>
    <xf numFmtId="3" fontId="34" fillId="0" borderId="12" xfId="8" applyNumberFormat="1" applyFont="1" applyFill="1" applyBorder="1"/>
    <xf numFmtId="3" fontId="34" fillId="0" borderId="12" xfId="8" applyNumberFormat="1" applyFont="1" applyFill="1" applyBorder="1" applyAlignment="1">
      <alignment horizontal="left"/>
    </xf>
    <xf numFmtId="3" fontId="34" fillId="0" borderId="12" xfId="8" quotePrefix="1" applyNumberFormat="1" applyFont="1" applyFill="1" applyBorder="1" applyAlignment="1">
      <alignment horizontal="left"/>
    </xf>
    <xf numFmtId="0" fontId="19" fillId="0" borderId="0" xfId="8" applyFont="1" applyFill="1" applyBorder="1"/>
    <xf numFmtId="3" fontId="19" fillId="0" borderId="0" xfId="8" applyNumberFormat="1" applyFont="1" applyFill="1" applyBorder="1"/>
    <xf numFmtId="164" fontId="33" fillId="19" borderId="37" xfId="21" applyFont="1" applyFill="1" applyBorder="1" applyAlignment="1">
      <alignment horizontal="center" vertical="top" wrapText="1"/>
    </xf>
    <xf numFmtId="169" fontId="33" fillId="19" borderId="30" xfId="21" applyNumberFormat="1" applyFont="1" applyFill="1" applyBorder="1" applyAlignment="1">
      <alignment horizontal="right"/>
    </xf>
    <xf numFmtId="170" fontId="33" fillId="19" borderId="30" xfId="21" applyNumberFormat="1" applyFont="1" applyFill="1" applyBorder="1" applyAlignment="1">
      <alignment horizontal="right"/>
    </xf>
    <xf numFmtId="170" fontId="33" fillId="19" borderId="30" xfId="8" applyNumberFormat="1" applyFont="1" applyFill="1" applyBorder="1"/>
    <xf numFmtId="170" fontId="33" fillId="19" borderId="30" xfId="8" applyNumberFormat="1" applyFont="1" applyFill="1" applyBorder="1" applyAlignment="1">
      <alignment horizontal="right"/>
    </xf>
    <xf numFmtId="170" fontId="33" fillId="19" borderId="30" xfId="8" applyNumberFormat="1" applyFont="1" applyFill="1" applyBorder="1" applyAlignment="1"/>
    <xf numFmtId="0" fontId="44" fillId="0" borderId="0" xfId="0" applyFont="1" applyFill="1"/>
    <xf numFmtId="0" fontId="45" fillId="0" borderId="0" xfId="0" applyFont="1"/>
    <xf numFmtId="0" fontId="34" fillId="0" borderId="12" xfId="8" applyFont="1" applyFill="1" applyBorder="1" applyAlignment="1">
      <alignment horizontal="left" vertical="center" wrapText="1"/>
    </xf>
    <xf numFmtId="172" fontId="34" fillId="0" borderId="30" xfId="21" applyNumberFormat="1" applyFont="1" applyFill="1" applyBorder="1"/>
    <xf numFmtId="0" fontId="34" fillId="0" borderId="0" xfId="0" applyFont="1" applyFill="1" applyAlignment="1">
      <alignment horizontal="left" wrapText="1"/>
    </xf>
    <xf numFmtId="0" fontId="34" fillId="0" borderId="12" xfId="8" quotePrefix="1" applyFont="1" applyFill="1" applyBorder="1" applyAlignment="1">
      <alignment wrapText="1"/>
    </xf>
    <xf numFmtId="164" fontId="34" fillId="17" borderId="0" xfId="21" applyFont="1" applyFill="1" applyBorder="1" applyAlignment="1">
      <alignment horizontal="right"/>
    </xf>
    <xf numFmtId="164" fontId="34" fillId="17" borderId="14" xfId="21" applyFont="1" applyFill="1" applyBorder="1" applyAlignment="1">
      <alignment horizontal="right"/>
    </xf>
    <xf numFmtId="164" fontId="33" fillId="17" borderId="37" xfId="21" applyFont="1" applyFill="1" applyBorder="1" applyAlignment="1">
      <alignment horizontal="center" vertical="top" wrapText="1"/>
    </xf>
    <xf numFmtId="169" fontId="34" fillId="17" borderId="30" xfId="21" applyNumberFormat="1" applyFont="1" applyFill="1" applyBorder="1" applyAlignment="1">
      <alignment horizontal="right"/>
    </xf>
    <xf numFmtId="170" fontId="34" fillId="17" borderId="30" xfId="21" applyNumberFormat="1" applyFont="1" applyFill="1" applyBorder="1" applyAlignment="1"/>
    <xf numFmtId="170" fontId="34" fillId="17" borderId="30" xfId="21" applyNumberFormat="1" applyFont="1" applyFill="1" applyBorder="1" applyAlignment="1">
      <alignment horizontal="right" wrapText="1"/>
    </xf>
    <xf numFmtId="170" fontId="34" fillId="17" borderId="30" xfId="21" applyNumberFormat="1" applyFont="1" applyFill="1" applyBorder="1" applyAlignment="1">
      <alignment horizontal="center" wrapText="1"/>
    </xf>
    <xf numFmtId="170" fontId="34" fillId="17" borderId="32" xfId="21" applyNumberFormat="1" applyFont="1" applyFill="1" applyBorder="1" applyAlignment="1">
      <alignment horizontal="right"/>
    </xf>
    <xf numFmtId="170" fontId="19" fillId="17" borderId="0" xfId="8" applyNumberFormat="1" applyFont="1" applyFill="1" applyBorder="1"/>
    <xf numFmtId="0" fontId="19" fillId="17" borderId="0" xfId="8" applyFont="1" applyFill="1" applyBorder="1"/>
    <xf numFmtId="0" fontId="34" fillId="17" borderId="28" xfId="8" applyFont="1" applyFill="1" applyBorder="1"/>
    <xf numFmtId="0" fontId="34" fillId="17" borderId="15" xfId="8" applyFont="1" applyFill="1" applyBorder="1"/>
    <xf numFmtId="164" fontId="33" fillId="17" borderId="38" xfId="21" applyFont="1" applyFill="1" applyBorder="1" applyAlignment="1">
      <alignment horizontal="center" vertical="top"/>
    </xf>
    <xf numFmtId="10" fontId="34" fillId="17" borderId="33" xfId="43" applyNumberFormat="1" applyFont="1" applyFill="1" applyBorder="1" applyAlignment="1">
      <alignment horizontal="right"/>
    </xf>
    <xf numFmtId="10" fontId="19" fillId="17" borderId="0" xfId="43" applyNumberFormat="1" applyFont="1" applyFill="1" applyBorder="1"/>
    <xf numFmtId="0" fontId="19" fillId="17" borderId="0" xfId="43" applyNumberFormat="1" applyFont="1" applyFill="1" applyBorder="1"/>
    <xf numFmtId="0" fontId="34" fillId="0" borderId="40" xfId="0" quotePrefix="1" applyFont="1" applyFill="1" applyBorder="1" applyAlignment="1">
      <alignment horizontal="left" wrapText="1"/>
    </xf>
    <xf numFmtId="0" fontId="34" fillId="0" borderId="40" xfId="0" applyFont="1" applyFill="1" applyBorder="1" applyAlignment="1">
      <alignment horizontal="left" vertical="top" wrapText="1"/>
    </xf>
    <xf numFmtId="0" fontId="34" fillId="0" borderId="18" xfId="8" applyFont="1" applyFill="1" applyBorder="1"/>
    <xf numFmtId="164" fontId="33" fillId="17" borderId="19" xfId="21" applyFont="1" applyFill="1" applyBorder="1" applyAlignment="1">
      <alignment horizontal="center"/>
    </xf>
    <xf numFmtId="164" fontId="33" fillId="6" borderId="19" xfId="21" applyFont="1" applyFill="1" applyBorder="1" applyAlignment="1">
      <alignment horizontal="center"/>
    </xf>
    <xf numFmtId="0" fontId="34" fillId="17" borderId="20" xfId="8" applyFont="1" applyFill="1" applyBorder="1"/>
    <xf numFmtId="0" fontId="33" fillId="19" borderId="12" xfId="8" applyFont="1" applyFill="1" applyBorder="1"/>
    <xf numFmtId="49" fontId="34" fillId="0" borderId="40" xfId="0" applyNumberFormat="1" applyFont="1" applyFill="1" applyBorder="1" applyAlignment="1">
      <alignment horizontal="left"/>
    </xf>
    <xf numFmtId="0" fontId="43" fillId="0" borderId="40" xfId="0" applyFont="1" applyFill="1" applyBorder="1" applyAlignment="1">
      <alignment horizontal="left" vertical="top" wrapText="1"/>
    </xf>
    <xf numFmtId="0" fontId="34" fillId="0" borderId="40" xfId="0" quotePrefix="1" applyFont="1" applyFill="1" applyBorder="1" applyAlignment="1">
      <alignment horizontal="left" vertical="top" wrapText="1"/>
    </xf>
    <xf numFmtId="0" fontId="34" fillId="0" borderId="40" xfId="0" applyFont="1" applyFill="1" applyBorder="1" applyAlignment="1">
      <alignment horizontal="left" vertical="top"/>
    </xf>
    <xf numFmtId="0" fontId="33" fillId="0" borderId="0" xfId="8" applyFont="1" applyFill="1"/>
    <xf numFmtId="170" fontId="33" fillId="19" borderId="32" xfId="8" applyNumberFormat="1" applyFont="1" applyFill="1" applyBorder="1"/>
    <xf numFmtId="10" fontId="34" fillId="17" borderId="15" xfId="43" applyNumberFormat="1" applyFont="1" applyFill="1" applyBorder="1"/>
    <xf numFmtId="0" fontId="34" fillId="0" borderId="40" xfId="8" applyFont="1" applyFill="1" applyBorder="1"/>
    <xf numFmtId="0" fontId="19" fillId="20" borderId="0" xfId="8" applyFont="1" applyFill="1"/>
    <xf numFmtId="3" fontId="34" fillId="20" borderId="12" xfId="8" applyNumberFormat="1" applyFont="1" applyFill="1" applyBorder="1"/>
    <xf numFmtId="170" fontId="34" fillId="20" borderId="30" xfId="21" applyNumberFormat="1" applyFont="1" applyFill="1" applyBorder="1" applyAlignment="1">
      <alignment horizontal="right"/>
    </xf>
    <xf numFmtId="170" fontId="33" fillId="20" borderId="30" xfId="8" applyNumberFormat="1" applyFont="1" applyFill="1" applyBorder="1"/>
    <xf numFmtId="10" fontId="34" fillId="20" borderId="33" xfId="43" applyNumberFormat="1" applyFont="1" applyFill="1" applyBorder="1"/>
    <xf numFmtId="0" fontId="34" fillId="20" borderId="0" xfId="0" quotePrefix="1" applyFont="1" applyFill="1" applyBorder="1" applyAlignment="1">
      <alignment horizontal="left" vertical="top" wrapText="1"/>
    </xf>
    <xf numFmtId="0" fontId="34" fillId="17" borderId="18" xfId="8" applyFont="1" applyFill="1" applyBorder="1"/>
    <xf numFmtId="0" fontId="33" fillId="17" borderId="31" xfId="8" applyFont="1" applyFill="1" applyBorder="1"/>
    <xf numFmtId="0" fontId="34" fillId="17" borderId="31" xfId="8" applyFont="1" applyFill="1" applyBorder="1"/>
    <xf numFmtId="0" fontId="27" fillId="5" borderId="0" xfId="8" applyFont="1" applyFill="1" applyBorder="1"/>
    <xf numFmtId="170" fontId="34" fillId="21" borderId="30" xfId="21" applyNumberFormat="1" applyFont="1" applyFill="1" applyBorder="1"/>
    <xf numFmtId="173" fontId="19" fillId="6" borderId="0" xfId="43" applyNumberFormat="1" applyFont="1" applyFill="1"/>
    <xf numFmtId="0" fontId="33" fillId="0" borderId="12" xfId="8" applyFont="1" applyFill="1" applyBorder="1" applyAlignment="1">
      <alignment vertical="center" wrapText="1"/>
    </xf>
    <xf numFmtId="164" fontId="33" fillId="17" borderId="41" xfId="21" applyFont="1" applyFill="1" applyBorder="1" applyAlignment="1">
      <alignment horizontal="center" vertical="top" wrapText="1"/>
    </xf>
    <xf numFmtId="169" fontId="34" fillId="17" borderId="40" xfId="21" applyNumberFormat="1" applyFont="1" applyFill="1" applyBorder="1" applyAlignment="1">
      <alignment horizontal="right"/>
    </xf>
    <xf numFmtId="170" fontId="34" fillId="17" borderId="40" xfId="21" applyNumberFormat="1" applyFont="1" applyFill="1" applyBorder="1" applyAlignment="1">
      <alignment horizontal="right"/>
    </xf>
    <xf numFmtId="170" fontId="34" fillId="17" borderId="40" xfId="21" applyNumberFormat="1" applyFont="1" applyFill="1" applyBorder="1" applyAlignment="1"/>
    <xf numFmtId="170" fontId="34" fillId="17" borderId="40" xfId="21" applyNumberFormat="1" applyFont="1" applyFill="1" applyBorder="1" applyAlignment="1">
      <alignment horizontal="right" wrapText="1"/>
    </xf>
    <xf numFmtId="170" fontId="34" fillId="17" borderId="40" xfId="21" applyNumberFormat="1" applyFont="1" applyFill="1" applyBorder="1" applyAlignment="1">
      <alignment horizontal="center" wrapText="1"/>
    </xf>
    <xf numFmtId="0" fontId="34" fillId="0" borderId="12" xfId="0" quotePrefix="1" applyFont="1" applyFill="1" applyBorder="1" applyAlignment="1">
      <alignment horizontal="left" vertical="top" wrapText="1"/>
    </xf>
    <xf numFmtId="49" fontId="34" fillId="0" borderId="12" xfId="0" applyNumberFormat="1" applyFont="1" applyFill="1" applyBorder="1" applyAlignment="1">
      <alignment horizontal="left"/>
    </xf>
    <xf numFmtId="0" fontId="34" fillId="0" borderId="12" xfId="0" applyFont="1" applyFill="1" applyBorder="1" applyAlignment="1">
      <alignment horizontal="left" vertical="top" wrapText="1"/>
    </xf>
    <xf numFmtId="0" fontId="34" fillId="0" borderId="12" xfId="0" applyFont="1" applyFill="1" applyBorder="1" applyAlignment="1">
      <alignment horizontal="left" vertical="top"/>
    </xf>
    <xf numFmtId="0" fontId="34" fillId="0" borderId="12" xfId="0" quotePrefix="1" applyFont="1" applyFill="1" applyBorder="1" applyAlignment="1">
      <alignment horizontal="left" wrapText="1"/>
    </xf>
    <xf numFmtId="0" fontId="33" fillId="0" borderId="12" xfId="0" quotePrefix="1" applyFont="1" applyFill="1" applyBorder="1" applyAlignment="1">
      <alignment horizontal="left" vertical="top" wrapText="1"/>
    </xf>
    <xf numFmtId="0" fontId="34" fillId="0" borderId="12" xfId="0" applyFont="1" applyFill="1" applyBorder="1" applyAlignment="1">
      <alignment horizontal="left" wrapText="1"/>
    </xf>
    <xf numFmtId="0" fontId="19" fillId="17" borderId="12" xfId="8" applyFont="1" applyFill="1" applyBorder="1"/>
    <xf numFmtId="0" fontId="19" fillId="17" borderId="28" xfId="8" applyFont="1" applyFill="1" applyBorder="1"/>
    <xf numFmtId="0" fontId="19" fillId="6" borderId="28" xfId="8" applyFont="1" applyFill="1" applyBorder="1"/>
    <xf numFmtId="0" fontId="19" fillId="0" borderId="12" xfId="8" applyFont="1" applyFill="1" applyBorder="1"/>
    <xf numFmtId="10" fontId="19" fillId="17" borderId="28" xfId="43" applyNumberFormat="1" applyFont="1" applyFill="1" applyBorder="1"/>
    <xf numFmtId="3" fontId="19" fillId="0" borderId="12" xfId="8" applyNumberFormat="1" applyFont="1" applyFill="1" applyBorder="1"/>
    <xf numFmtId="0" fontId="34" fillId="0" borderId="34" xfId="8" applyFont="1" applyFill="1" applyBorder="1" applyAlignment="1">
      <alignment vertical="center" wrapText="1"/>
    </xf>
    <xf numFmtId="170" fontId="19" fillId="17" borderId="14" xfId="8" applyNumberFormat="1" applyFont="1" applyFill="1" applyBorder="1"/>
    <xf numFmtId="170" fontId="19" fillId="6" borderId="14" xfId="8" applyNumberFormat="1" applyFont="1" applyFill="1" applyBorder="1"/>
    <xf numFmtId="10" fontId="19" fillId="17" borderId="15" xfId="43" applyNumberFormat="1" applyFont="1" applyFill="1" applyBorder="1"/>
    <xf numFmtId="10" fontId="34" fillId="22" borderId="33" xfId="43" applyNumberFormat="1" applyFont="1" applyFill="1" applyBorder="1"/>
    <xf numFmtId="0" fontId="19" fillId="22" borderId="0" xfId="8" applyFont="1" applyFill="1" applyBorder="1"/>
    <xf numFmtId="170" fontId="19" fillId="22" borderId="0" xfId="8" applyNumberFormat="1" applyFont="1" applyFill="1" applyBorder="1"/>
    <xf numFmtId="170" fontId="34" fillId="0" borderId="40" xfId="21" applyNumberFormat="1" applyFont="1" applyFill="1" applyBorder="1" applyAlignment="1">
      <alignment horizontal="right"/>
    </xf>
    <xf numFmtId="10" fontId="34" fillId="0" borderId="33" xfId="43" applyNumberFormat="1" applyFont="1" applyFill="1" applyBorder="1"/>
    <xf numFmtId="170" fontId="34" fillId="20" borderId="30" xfId="21" applyNumberFormat="1" applyFont="1" applyFill="1" applyBorder="1"/>
    <xf numFmtId="0" fontId="50" fillId="0" borderId="0" xfId="0" applyFont="1"/>
    <xf numFmtId="0" fontId="34" fillId="0" borderId="34" xfId="8" applyFont="1" applyFill="1" applyBorder="1"/>
    <xf numFmtId="0" fontId="19" fillId="17" borderId="18" xfId="8" applyFont="1" applyFill="1" applyBorder="1"/>
    <xf numFmtId="0" fontId="19" fillId="17" borderId="19" xfId="8" applyFont="1" applyFill="1" applyBorder="1"/>
    <xf numFmtId="0" fontId="19" fillId="17" borderId="20" xfId="8" applyFont="1" applyFill="1" applyBorder="1"/>
    <xf numFmtId="0" fontId="19" fillId="17" borderId="31" xfId="8" applyFont="1" applyFill="1" applyBorder="1"/>
    <xf numFmtId="0" fontId="45" fillId="17" borderId="0" xfId="0" applyFont="1" applyFill="1" applyBorder="1"/>
    <xf numFmtId="0" fontId="34" fillId="17" borderId="13" xfId="8" applyFont="1" applyFill="1" applyBorder="1"/>
    <xf numFmtId="170" fontId="34" fillId="17" borderId="42" xfId="21" applyNumberFormat="1" applyFont="1" applyFill="1" applyBorder="1" applyAlignment="1">
      <alignment horizontal="right"/>
    </xf>
    <xf numFmtId="170" fontId="34" fillId="6" borderId="32" xfId="21" applyNumberFormat="1" applyFont="1" applyFill="1" applyBorder="1" applyAlignment="1">
      <alignment horizontal="right"/>
    </xf>
    <xf numFmtId="10" fontId="34" fillId="17" borderId="35" xfId="43" applyNumberFormat="1" applyFont="1" applyFill="1" applyBorder="1"/>
    <xf numFmtId="0" fontId="33" fillId="19" borderId="9" xfId="8" applyFont="1" applyFill="1" applyBorder="1"/>
    <xf numFmtId="170" fontId="34" fillId="17" borderId="43" xfId="21" applyNumberFormat="1" applyFont="1" applyFill="1" applyBorder="1" applyAlignment="1">
      <alignment horizontal="right"/>
    </xf>
    <xf numFmtId="170" fontId="34" fillId="6" borderId="10" xfId="21" applyNumberFormat="1" applyFont="1" applyFill="1" applyBorder="1" applyAlignment="1">
      <alignment horizontal="right"/>
    </xf>
    <xf numFmtId="170" fontId="33" fillId="19" borderId="10" xfId="8" applyNumberFormat="1" applyFont="1" applyFill="1" applyBorder="1"/>
    <xf numFmtId="10" fontId="34" fillId="17" borderId="11" xfId="43" applyNumberFormat="1" applyFont="1" applyFill="1" applyBorder="1"/>
    <xf numFmtId="0" fontId="34" fillId="0" borderId="34" xfId="0" applyFont="1" applyFill="1" applyBorder="1" applyAlignment="1">
      <alignment horizontal="left" vertical="top" wrapText="1"/>
    </xf>
    <xf numFmtId="170" fontId="33" fillId="19" borderId="32" xfId="21" applyNumberFormat="1" applyFont="1" applyFill="1" applyBorder="1" applyAlignment="1">
      <alignment horizontal="right"/>
    </xf>
    <xf numFmtId="0" fontId="43" fillId="0" borderId="9" xfId="0" applyFont="1" applyFill="1" applyBorder="1" applyAlignment="1">
      <alignment horizontal="left" vertical="top" wrapText="1"/>
    </xf>
    <xf numFmtId="170" fontId="33" fillId="19" borderId="10" xfId="21" applyNumberFormat="1" applyFont="1" applyFill="1" applyBorder="1" applyAlignment="1">
      <alignment horizontal="right"/>
    </xf>
    <xf numFmtId="0" fontId="34" fillId="0" borderId="9" xfId="8" applyFont="1" applyFill="1" applyBorder="1"/>
    <xf numFmtId="0" fontId="33" fillId="0" borderId="9" xfId="8" applyFont="1" applyFill="1" applyBorder="1"/>
    <xf numFmtId="170" fontId="34" fillId="0" borderId="32" xfId="21" applyNumberFormat="1" applyFont="1" applyFill="1" applyBorder="1" applyAlignment="1">
      <alignment horizontal="right"/>
    </xf>
    <xf numFmtId="170" fontId="34" fillId="0" borderId="10" xfId="21" applyNumberFormat="1" applyFont="1" applyFill="1" applyBorder="1" applyAlignment="1">
      <alignment horizontal="right"/>
    </xf>
    <xf numFmtId="170" fontId="34" fillId="14" borderId="32" xfId="21" applyNumberFormat="1" applyFont="1" applyFill="1" applyBorder="1" applyAlignment="1">
      <alignment horizontal="right"/>
    </xf>
    <xf numFmtId="170" fontId="34" fillId="14" borderId="10" xfId="21" applyNumberFormat="1" applyFont="1" applyFill="1" applyBorder="1" applyAlignment="1">
      <alignment horizontal="right"/>
    </xf>
    <xf numFmtId="170" fontId="34" fillId="16" borderId="10" xfId="21" applyNumberFormat="1" applyFont="1" applyFill="1" applyBorder="1" applyAlignment="1">
      <alignment horizontal="right"/>
    </xf>
    <xf numFmtId="170" fontId="34" fillId="18" borderId="32" xfId="21" applyNumberFormat="1" applyFont="1" applyFill="1" applyBorder="1" applyAlignment="1">
      <alignment horizontal="right"/>
    </xf>
    <xf numFmtId="170" fontId="34" fillId="18" borderId="10" xfId="21" applyNumberFormat="1" applyFont="1" applyFill="1" applyBorder="1" applyAlignment="1">
      <alignment horizontal="right"/>
    </xf>
    <xf numFmtId="170" fontId="33" fillId="19" borderId="32" xfId="8" applyNumberFormat="1" applyFont="1" applyFill="1" applyBorder="1" applyAlignment="1">
      <alignment horizontal="right"/>
    </xf>
    <xf numFmtId="3" fontId="34" fillId="0" borderId="34" xfId="8" applyNumberFormat="1" applyFont="1" applyFill="1" applyBorder="1"/>
    <xf numFmtId="170" fontId="34" fillId="6" borderId="32" xfId="21" applyNumberFormat="1" applyFont="1" applyFill="1" applyBorder="1"/>
    <xf numFmtId="3" fontId="34" fillId="0" borderId="9" xfId="8" applyNumberFormat="1" applyFont="1" applyFill="1" applyBorder="1"/>
    <xf numFmtId="170" fontId="34" fillId="6" borderId="10" xfId="21" applyNumberFormat="1" applyFont="1" applyFill="1" applyBorder="1"/>
    <xf numFmtId="170" fontId="34" fillId="14" borderId="32" xfId="21" applyNumberFormat="1" applyFont="1" applyFill="1" applyBorder="1"/>
    <xf numFmtId="170" fontId="34" fillId="14" borderId="10" xfId="21" applyNumberFormat="1" applyFont="1" applyFill="1" applyBorder="1"/>
    <xf numFmtId="3" fontId="33" fillId="0" borderId="9" xfId="8" applyNumberFormat="1" applyFont="1" applyFill="1" applyBorder="1"/>
    <xf numFmtId="170" fontId="34" fillId="6" borderId="10" xfId="8" applyNumberFormat="1" applyFont="1" applyFill="1" applyBorder="1"/>
    <xf numFmtId="170" fontId="33" fillId="0" borderId="12" xfId="8" applyNumberFormat="1" applyFont="1" applyFill="1" applyBorder="1"/>
    <xf numFmtId="0" fontId="19" fillId="6" borderId="14" xfId="8" applyFont="1" applyFill="1" applyBorder="1"/>
    <xf numFmtId="0" fontId="33" fillId="0" borderId="9" xfId="8" applyFont="1" applyFill="1" applyBorder="1" applyAlignment="1">
      <alignment vertical="center" wrapText="1"/>
    </xf>
    <xf numFmtId="0" fontId="19" fillId="6" borderId="19" xfId="8" applyFont="1" applyFill="1" applyBorder="1"/>
    <xf numFmtId="170" fontId="19" fillId="17" borderId="19" xfId="8" applyNumberFormat="1" applyFont="1" applyFill="1" applyBorder="1"/>
    <xf numFmtId="170" fontId="19" fillId="6" borderId="19" xfId="8" applyNumberFormat="1" applyFont="1" applyFill="1" applyBorder="1"/>
    <xf numFmtId="10" fontId="19" fillId="17" borderId="20" xfId="43" applyNumberFormat="1" applyFont="1" applyFill="1" applyBorder="1"/>
    <xf numFmtId="4" fontId="34" fillId="17" borderId="30" xfId="21" applyNumberFormat="1" applyFont="1" applyFill="1" applyBorder="1" applyAlignment="1">
      <alignment horizontal="right"/>
    </xf>
    <xf numFmtId="4" fontId="33" fillId="19" borderId="30" xfId="21" applyNumberFormat="1" applyFont="1" applyFill="1" applyBorder="1"/>
    <xf numFmtId="4" fontId="34" fillId="17" borderId="40" xfId="21" applyNumberFormat="1" applyFont="1" applyFill="1" applyBorder="1" applyAlignment="1">
      <alignment horizontal="right"/>
    </xf>
    <xf numFmtId="0" fontId="51" fillId="6" borderId="0" xfId="8" applyFont="1" applyFill="1"/>
    <xf numFmtId="10" fontId="34" fillId="17" borderId="39" xfId="43" applyNumberFormat="1" applyFont="1" applyFill="1" applyBorder="1"/>
    <xf numFmtId="171" fontId="41" fillId="17" borderId="0" xfId="21" applyNumberFormat="1" applyFont="1" applyFill="1" applyBorder="1"/>
    <xf numFmtId="170" fontId="52" fillId="0" borderId="40" xfId="21" applyNumberFormat="1" applyFont="1" applyFill="1" applyBorder="1" applyAlignment="1">
      <alignment horizontal="right"/>
    </xf>
    <xf numFmtId="0" fontId="53" fillId="23" borderId="0" xfId="0" applyFont="1" applyFill="1"/>
    <xf numFmtId="171" fontId="41" fillId="0" borderId="0" xfId="21" applyNumberFormat="1" applyFont="1" applyFill="1"/>
    <xf numFmtId="3" fontId="52" fillId="0" borderId="12" xfId="8" applyNumberFormat="1" applyFont="1" applyFill="1" applyBorder="1"/>
    <xf numFmtId="10" fontId="52" fillId="0" borderId="33" xfId="43" applyNumberFormat="1" applyFont="1" applyFill="1" applyBorder="1"/>
    <xf numFmtId="170" fontId="54" fillId="19" borderId="30" xfId="8" applyNumberFormat="1" applyFont="1" applyFill="1" applyBorder="1"/>
    <xf numFmtId="170" fontId="52" fillId="20" borderId="30" xfId="21" applyNumberFormat="1" applyFont="1" applyFill="1" applyBorder="1"/>
    <xf numFmtId="170" fontId="52" fillId="17" borderId="40" xfId="21" applyNumberFormat="1" applyFont="1" applyFill="1" applyBorder="1" applyAlignment="1">
      <alignment horizontal="right"/>
    </xf>
    <xf numFmtId="170" fontId="52" fillId="6" borderId="30" xfId="8" applyNumberFormat="1" applyFont="1" applyFill="1" applyBorder="1"/>
    <xf numFmtId="10" fontId="52" fillId="17" borderId="33" xfId="43" applyNumberFormat="1" applyFont="1" applyFill="1" applyBorder="1"/>
    <xf numFmtId="0" fontId="55" fillId="0" borderId="0" xfId="0" applyFont="1"/>
    <xf numFmtId="170" fontId="33" fillId="0" borderId="30" xfId="8" applyNumberFormat="1" applyFont="1" applyFill="1" applyBorder="1"/>
    <xf numFmtId="170" fontId="33" fillId="17" borderId="40" xfId="21" applyNumberFormat="1" applyFont="1" applyFill="1" applyBorder="1" applyAlignment="1">
      <alignment horizontal="right"/>
    </xf>
    <xf numFmtId="170" fontId="33" fillId="17" borderId="32" xfId="21" applyNumberFormat="1" applyFont="1" applyFill="1" applyBorder="1" applyAlignment="1">
      <alignment horizontal="right"/>
    </xf>
    <xf numFmtId="0" fontId="24" fillId="23" borderId="9" xfId="40" applyFont="1" applyFill="1" applyBorder="1" applyAlignment="1" applyProtection="1">
      <alignment vertical="top"/>
      <protection locked="0"/>
    </xf>
    <xf numFmtId="173" fontId="27" fillId="23" borderId="2" xfId="76" quotePrefix="1" applyNumberFormat="1" applyFont="1" applyFill="1" applyBorder="1" applyAlignment="1" applyProtection="1">
      <alignment horizontal="center"/>
    </xf>
    <xf numFmtId="173" fontId="27" fillId="23" borderId="44" xfId="76" quotePrefix="1" applyNumberFormat="1" applyFont="1" applyFill="1" applyBorder="1" applyAlignment="1" applyProtection="1">
      <alignment horizontal="center"/>
    </xf>
    <xf numFmtId="0" fontId="56" fillId="23" borderId="12" xfId="40" applyFont="1" applyFill="1" applyBorder="1" applyAlignment="1" applyProtection="1">
      <alignment vertical="top"/>
    </xf>
    <xf numFmtId="173" fontId="27" fillId="23" borderId="8" xfId="76" applyNumberFormat="1" applyFont="1" applyFill="1" applyBorder="1" applyAlignment="1" applyProtection="1">
      <alignment vertical="top"/>
    </xf>
    <xf numFmtId="10" fontId="27" fillId="23" borderId="8" xfId="76" applyNumberFormat="1" applyFont="1" applyFill="1" applyBorder="1" applyAlignment="1" applyProtection="1">
      <alignment vertical="top"/>
    </xf>
    <xf numFmtId="0" fontId="57" fillId="23" borderId="45" xfId="40" applyFont="1" applyFill="1" applyBorder="1" applyAlignment="1" applyProtection="1">
      <alignment vertical="top"/>
      <protection locked="0"/>
    </xf>
    <xf numFmtId="174" fontId="53" fillId="23" borderId="46" xfId="0" applyNumberFormat="1" applyFont="1" applyFill="1" applyBorder="1"/>
    <xf numFmtId="0" fontId="52" fillId="0" borderId="12" xfId="8" applyFont="1" applyFill="1" applyBorder="1" applyAlignment="1">
      <alignment vertical="center" wrapText="1"/>
    </xf>
    <xf numFmtId="10" fontId="58" fillId="0" borderId="0" xfId="8" applyNumberFormat="1" applyFont="1" applyFill="1"/>
    <xf numFmtId="171" fontId="59" fillId="0" borderId="0" xfId="21" applyNumberFormat="1" applyFont="1" applyFill="1"/>
    <xf numFmtId="0" fontId="58" fillId="0" borderId="0" xfId="8" applyFont="1" applyFill="1"/>
    <xf numFmtId="0" fontId="60" fillId="6" borderId="0" xfId="8" applyFont="1" applyFill="1"/>
    <xf numFmtId="171" fontId="61" fillId="6" borderId="0" xfId="21" applyNumberFormat="1" applyFont="1" applyFill="1"/>
    <xf numFmtId="0" fontId="60" fillId="0" borderId="0" xfId="8" applyFont="1" applyFill="1"/>
    <xf numFmtId="10" fontId="19" fillId="0" borderId="0" xfId="8" applyNumberFormat="1" applyFont="1" applyFill="1"/>
    <xf numFmtId="170" fontId="34" fillId="6" borderId="48" xfId="21" applyNumberFormat="1" applyFont="1" applyFill="1" applyBorder="1" applyAlignment="1">
      <alignment horizontal="right"/>
    </xf>
    <xf numFmtId="170" fontId="33" fillId="19" borderId="0" xfId="8" applyNumberFormat="1" applyFont="1" applyFill="1" applyBorder="1"/>
    <xf numFmtId="170" fontId="33" fillId="19" borderId="14" xfId="8" applyNumberFormat="1" applyFont="1" applyFill="1" applyBorder="1"/>
    <xf numFmtId="170" fontId="34" fillId="17" borderId="10" xfId="21" applyNumberFormat="1" applyFont="1" applyFill="1" applyBorder="1" applyAlignment="1">
      <alignment horizontal="right"/>
    </xf>
    <xf numFmtId="170" fontId="62" fillId="17" borderId="40" xfId="21" applyNumberFormat="1" applyFont="1" applyFill="1" applyBorder="1" applyAlignment="1">
      <alignment horizontal="right"/>
    </xf>
    <xf numFmtId="2" fontId="19" fillId="6" borderId="0" xfId="8" applyNumberFormat="1" applyFont="1" applyFill="1" applyBorder="1"/>
    <xf numFmtId="0" fontId="24" fillId="24" borderId="9" xfId="40" applyFont="1" applyFill="1" applyBorder="1" applyAlignment="1" applyProtection="1">
      <alignment vertical="top"/>
      <protection locked="0"/>
    </xf>
    <xf numFmtId="173" fontId="27" fillId="24" borderId="2" xfId="76" quotePrefix="1" applyNumberFormat="1" applyFont="1" applyFill="1" applyBorder="1" applyAlignment="1" applyProtection="1">
      <alignment horizontal="center"/>
    </xf>
    <xf numFmtId="173" fontId="27" fillId="24" borderId="44" xfId="76" quotePrefix="1" applyNumberFormat="1" applyFont="1" applyFill="1" applyBorder="1" applyAlignment="1" applyProtection="1">
      <alignment horizontal="center"/>
    </xf>
    <xf numFmtId="174" fontId="53" fillId="24" borderId="47" xfId="0" applyNumberFormat="1" applyFont="1" applyFill="1" applyBorder="1"/>
    <xf numFmtId="0" fontId="63" fillId="0" borderId="12" xfId="8" applyFont="1" applyFill="1" applyBorder="1"/>
    <xf numFmtId="170" fontId="63" fillId="17" borderId="40" xfId="21" applyNumberFormat="1" applyFont="1" applyFill="1" applyBorder="1" applyAlignment="1">
      <alignment horizontal="right"/>
    </xf>
    <xf numFmtId="170" fontId="63" fillId="6" borderId="30" xfId="21" applyNumberFormat="1" applyFont="1" applyFill="1" applyBorder="1" applyAlignment="1">
      <alignment horizontal="right"/>
    </xf>
    <xf numFmtId="170" fontId="64" fillId="19" borderId="30" xfId="8" applyNumberFormat="1" applyFont="1" applyFill="1" applyBorder="1"/>
    <xf numFmtId="10" fontId="63" fillId="17" borderId="33" xfId="43" applyNumberFormat="1" applyFont="1" applyFill="1" applyBorder="1"/>
    <xf numFmtId="0" fontId="65" fillId="6" borderId="0" xfId="8" applyFont="1" applyFill="1"/>
    <xf numFmtId="171" fontId="66" fillId="6" borderId="0" xfId="21" applyNumberFormat="1" applyFont="1" applyFill="1"/>
    <xf numFmtId="170" fontId="33" fillId="19" borderId="8" xfId="8" applyNumberFormat="1" applyFont="1" applyFill="1" applyBorder="1"/>
    <xf numFmtId="0" fontId="52" fillId="0" borderId="12" xfId="8" applyFont="1" applyFill="1" applyBorder="1"/>
    <xf numFmtId="171" fontId="61" fillId="0" borderId="0" xfId="21" applyNumberFormat="1" applyFont="1" applyFill="1"/>
    <xf numFmtId="0" fontId="52" fillId="0" borderId="12" xfId="8" quotePrefix="1" applyFont="1" applyFill="1" applyBorder="1"/>
    <xf numFmtId="170" fontId="52" fillId="0" borderId="30" xfId="21" applyNumberFormat="1" applyFont="1" applyFill="1" applyBorder="1" applyAlignment="1"/>
    <xf numFmtId="0" fontId="27" fillId="17" borderId="18" xfId="8" applyFont="1" applyFill="1" applyBorder="1" applyAlignment="1">
      <alignment horizontal="center"/>
    </xf>
    <xf numFmtId="0" fontId="56" fillId="24" borderId="31" xfId="40" applyFont="1" applyFill="1" applyBorder="1" applyAlignment="1" applyProtection="1">
      <alignment vertical="top"/>
    </xf>
    <xf numFmtId="173" fontId="27" fillId="24" borderId="3" xfId="76" applyNumberFormat="1" applyFont="1" applyFill="1" applyBorder="1" applyAlignment="1" applyProtection="1">
      <alignment vertical="top"/>
    </xf>
    <xf numFmtId="10" fontId="27" fillId="24" borderId="49" xfId="76" applyNumberFormat="1" applyFont="1" applyFill="1" applyBorder="1" applyAlignment="1" applyProtection="1">
      <alignment vertical="top"/>
    </xf>
    <xf numFmtId="0" fontId="56" fillId="24" borderId="13" xfId="40" applyFont="1" applyFill="1" applyBorder="1" applyAlignment="1" applyProtection="1">
      <alignment vertical="top"/>
    </xf>
    <xf numFmtId="173" fontId="27" fillId="24" borderId="14" xfId="76" applyNumberFormat="1" applyFont="1" applyFill="1" applyBorder="1" applyAlignment="1" applyProtection="1">
      <alignment vertical="top"/>
    </xf>
    <xf numFmtId="170" fontId="33" fillId="19" borderId="30" xfId="8" applyNumberFormat="1" applyFont="1" applyFill="1" applyBorder="1" applyAlignment="1">
      <alignment horizontal="center"/>
    </xf>
    <xf numFmtId="170" fontId="52" fillId="0" borderId="30" xfId="8" applyNumberFormat="1" applyFont="1" applyFill="1" applyBorder="1"/>
    <xf numFmtId="2" fontId="54" fillId="19" borderId="30" xfId="8" applyNumberFormat="1" applyFont="1" applyFill="1" applyBorder="1"/>
    <xf numFmtId="170" fontId="60" fillId="6" borderId="0" xfId="8" applyNumberFormat="1" applyFont="1" applyFill="1" applyBorder="1"/>
    <xf numFmtId="10" fontId="60" fillId="17" borderId="28" xfId="43" applyNumberFormat="1" applyFont="1" applyFill="1" applyBorder="1"/>
    <xf numFmtId="164" fontId="19" fillId="6" borderId="0" xfId="21" applyNumberFormat="1" applyFont="1" applyFill="1" applyBorder="1"/>
    <xf numFmtId="0" fontId="52" fillId="20" borderId="12" xfId="8" applyFont="1" applyFill="1" applyBorder="1"/>
    <xf numFmtId="170" fontId="52" fillId="20" borderId="40" xfId="21" applyNumberFormat="1" applyFont="1" applyFill="1" applyBorder="1" applyAlignment="1">
      <alignment horizontal="right"/>
    </xf>
    <xf numFmtId="170" fontId="54" fillId="20" borderId="0" xfId="8" applyNumberFormat="1" applyFont="1" applyFill="1" applyBorder="1"/>
    <xf numFmtId="10" fontId="52" fillId="20" borderId="33" xfId="43" applyNumberFormat="1" applyFont="1" applyFill="1" applyBorder="1"/>
    <xf numFmtId="0" fontId="60" fillId="20" borderId="0" xfId="8" applyFont="1" applyFill="1"/>
    <xf numFmtId="171" fontId="61" fillId="20" borderId="0" xfId="21" applyNumberFormat="1" applyFont="1" applyFill="1"/>
    <xf numFmtId="0" fontId="34" fillId="20" borderId="12" xfId="8" applyFont="1" applyFill="1" applyBorder="1"/>
    <xf numFmtId="170" fontId="52" fillId="6" borderId="30" xfId="21" applyNumberFormat="1" applyFont="1" applyFill="1" applyBorder="1" applyAlignment="1">
      <alignment horizontal="right"/>
    </xf>
    <xf numFmtId="170" fontId="52" fillId="0" borderId="30" xfId="21" applyNumberFormat="1" applyFont="1" applyFill="1" applyBorder="1" applyAlignment="1">
      <alignment horizontal="right"/>
    </xf>
    <xf numFmtId="0" fontId="54" fillId="0" borderId="12" xfId="8" applyFont="1" applyFill="1" applyBorder="1"/>
    <xf numFmtId="0" fontId="52" fillId="0" borderId="12" xfId="8" applyFont="1" applyFill="1" applyBorder="1" applyAlignment="1">
      <alignment wrapText="1"/>
    </xf>
    <xf numFmtId="170" fontId="52" fillId="6" borderId="30" xfId="21" applyNumberFormat="1" applyFont="1" applyFill="1" applyBorder="1"/>
    <xf numFmtId="0" fontId="67" fillId="6" borderId="0" xfId="8" applyFont="1" applyFill="1"/>
    <xf numFmtId="171" fontId="68" fillId="6" borderId="0" xfId="21" applyNumberFormat="1" applyFont="1" applyFill="1"/>
    <xf numFmtId="0" fontId="67" fillId="0" borderId="0" xfId="8" applyFont="1" applyFill="1"/>
    <xf numFmtId="170" fontId="52" fillId="12" borderId="30" xfId="21" applyNumberFormat="1" applyFont="1" applyFill="1" applyBorder="1" applyAlignment="1">
      <alignment horizontal="right"/>
    </xf>
    <xf numFmtId="170" fontId="52" fillId="14" borderId="30" xfId="21" applyNumberFormat="1" applyFont="1" applyFill="1" applyBorder="1"/>
    <xf numFmtId="170" fontId="52" fillId="14" borderId="30" xfId="21" applyNumberFormat="1" applyFont="1" applyFill="1" applyBorder="1" applyAlignment="1">
      <alignment horizontal="right"/>
    </xf>
    <xf numFmtId="3" fontId="48" fillId="0" borderId="12" xfId="8" applyNumberFormat="1" applyFont="1" applyFill="1" applyBorder="1"/>
    <xf numFmtId="170" fontId="48" fillId="17" borderId="40" xfId="21" applyNumberFormat="1" applyFont="1" applyFill="1" applyBorder="1" applyAlignment="1">
      <alignment horizontal="right"/>
    </xf>
    <xf numFmtId="170" fontId="48" fillId="6" borderId="30" xfId="21" applyNumberFormat="1" applyFont="1" applyFill="1" applyBorder="1"/>
    <xf numFmtId="170" fontId="69" fillId="19" borderId="30" xfId="8" applyNumberFormat="1" applyFont="1" applyFill="1" applyBorder="1"/>
    <xf numFmtId="10" fontId="48" fillId="17" borderId="33" xfId="43" applyNumberFormat="1" applyFont="1" applyFill="1" applyBorder="1"/>
    <xf numFmtId="0" fontId="70" fillId="6" borderId="0" xfId="8" applyFont="1" applyFill="1"/>
    <xf numFmtId="171" fontId="71" fillId="6" borderId="0" xfId="21" applyNumberFormat="1" applyFont="1" applyFill="1"/>
    <xf numFmtId="170" fontId="48" fillId="0" borderId="40" xfId="21" applyNumberFormat="1" applyFont="1" applyFill="1" applyBorder="1" applyAlignment="1">
      <alignment horizontal="right"/>
    </xf>
    <xf numFmtId="170" fontId="48" fillId="0" borderId="30" xfId="21" applyNumberFormat="1" applyFont="1" applyFill="1" applyBorder="1"/>
    <xf numFmtId="10" fontId="48" fillId="0" borderId="33" xfId="43" applyNumberFormat="1" applyFont="1" applyFill="1" applyBorder="1"/>
    <xf numFmtId="0" fontId="70" fillId="0" borderId="0" xfId="8" applyFont="1" applyFill="1"/>
    <xf numFmtId="171" fontId="71" fillId="0" borderId="0" xfId="21" applyNumberFormat="1" applyFont="1" applyFill="1"/>
    <xf numFmtId="170" fontId="48" fillId="6" borderId="30" xfId="21" applyNumberFormat="1" applyFont="1" applyFill="1" applyBorder="1" applyAlignment="1">
      <alignment horizontal="right"/>
    </xf>
    <xf numFmtId="0" fontId="48" fillId="0" borderId="12" xfId="8" applyFont="1" applyFill="1" applyBorder="1"/>
    <xf numFmtId="170" fontId="48" fillId="12" borderId="30" xfId="21" applyNumberFormat="1" applyFont="1" applyFill="1" applyBorder="1"/>
    <xf numFmtId="175" fontId="19" fillId="6" borderId="0" xfId="8" applyNumberFormat="1" applyFont="1" applyFill="1" applyBorder="1"/>
    <xf numFmtId="0" fontId="19" fillId="6" borderId="0" xfId="8" applyFont="1" applyFill="1" applyBorder="1" applyAlignment="1">
      <alignment horizontal="left"/>
    </xf>
    <xf numFmtId="0" fontId="33" fillId="0" borderId="12" xfId="8" applyFont="1" applyFill="1" applyBorder="1" applyAlignment="1">
      <alignment horizontal="left"/>
    </xf>
    <xf numFmtId="0" fontId="52" fillId="17" borderId="12" xfId="8" quotePrefix="1" applyFont="1" applyFill="1" applyBorder="1"/>
    <xf numFmtId="0" fontId="52" fillId="17" borderId="12" xfId="8" applyFont="1" applyFill="1" applyBorder="1"/>
    <xf numFmtId="0" fontId="34" fillId="17" borderId="12" xfId="8" applyFont="1" applyFill="1" applyBorder="1"/>
    <xf numFmtId="170" fontId="54" fillId="17" borderId="0" xfId="8" applyNumberFormat="1" applyFont="1" applyFill="1" applyBorder="1"/>
    <xf numFmtId="0" fontId="60" fillId="17" borderId="0" xfId="8" applyFont="1" applyFill="1"/>
    <xf numFmtId="171" fontId="61" fillId="17" borderId="0" xfId="21" applyNumberFormat="1" applyFont="1" applyFill="1"/>
    <xf numFmtId="170" fontId="33" fillId="20" borderId="30" xfId="21" applyNumberFormat="1" applyFont="1" applyFill="1" applyBorder="1"/>
    <xf numFmtId="10" fontId="33" fillId="0" borderId="33" xfId="43" applyNumberFormat="1" applyFont="1" applyFill="1" applyBorder="1"/>
    <xf numFmtId="0" fontId="27" fillId="0" borderId="0" xfId="8" applyFont="1" applyFill="1"/>
    <xf numFmtId="171" fontId="56" fillId="6" borderId="0" xfId="21" applyNumberFormat="1" applyFont="1" applyFill="1"/>
    <xf numFmtId="0" fontId="27" fillId="6" borderId="0" xfId="8" applyFont="1" applyFill="1"/>
    <xf numFmtId="170" fontId="33" fillId="6" borderId="30" xfId="8" applyNumberFormat="1" applyFont="1" applyFill="1" applyBorder="1"/>
    <xf numFmtId="2" fontId="33" fillId="19" borderId="30" xfId="8" applyNumberFormat="1" applyFont="1" applyFill="1" applyBorder="1"/>
    <xf numFmtId="10" fontId="33" fillId="17" borderId="33" xfId="43" applyNumberFormat="1" applyFont="1" applyFill="1" applyBorder="1"/>
    <xf numFmtId="170" fontId="73" fillId="17" borderId="40" xfId="21" applyNumberFormat="1" applyFont="1" applyFill="1" applyBorder="1" applyAlignment="1">
      <alignment horizontal="right"/>
    </xf>
    <xf numFmtId="3" fontId="73" fillId="0" borderId="12" xfId="8" applyNumberFormat="1" applyFont="1" applyFill="1" applyBorder="1"/>
    <xf numFmtId="0" fontId="30" fillId="6" borderId="18" xfId="8" applyFont="1" applyFill="1" applyBorder="1" applyAlignment="1">
      <alignment horizontal="center"/>
    </xf>
    <xf numFmtId="0" fontId="30" fillId="6" borderId="19" xfId="8" applyFont="1" applyFill="1" applyBorder="1" applyAlignment="1">
      <alignment horizontal="center"/>
    </xf>
    <xf numFmtId="0" fontId="30" fillId="6" borderId="20" xfId="8" applyFont="1" applyFill="1" applyBorder="1" applyAlignment="1">
      <alignment horizontal="center"/>
    </xf>
    <xf numFmtId="0" fontId="36" fillId="6" borderId="0" xfId="8" applyFont="1" applyFill="1" applyAlignment="1">
      <alignment horizontal="center" vertical="top" wrapText="1"/>
    </xf>
    <xf numFmtId="0" fontId="33" fillId="6" borderId="18" xfId="8" applyFont="1" applyFill="1" applyBorder="1" applyAlignment="1">
      <alignment horizontal="center"/>
    </xf>
    <xf numFmtId="0" fontId="33" fillId="6" borderId="19" xfId="8" applyFont="1" applyFill="1" applyBorder="1" applyAlignment="1">
      <alignment horizontal="center"/>
    </xf>
    <xf numFmtId="0" fontId="33" fillId="6" borderId="20" xfId="8" applyFont="1" applyFill="1" applyBorder="1" applyAlignment="1">
      <alignment horizontal="center"/>
    </xf>
    <xf numFmtId="0" fontId="36" fillId="17" borderId="31" xfId="8" applyFont="1" applyFill="1" applyBorder="1" applyAlignment="1">
      <alignment horizontal="center" vertical="top" wrapText="1"/>
    </xf>
    <xf numFmtId="0" fontId="36" fillId="17" borderId="0" xfId="8" applyFont="1" applyFill="1" applyBorder="1" applyAlignment="1">
      <alignment horizontal="center" vertical="top" wrapText="1"/>
    </xf>
    <xf numFmtId="0" fontId="36" fillId="17" borderId="28" xfId="8" applyFont="1" applyFill="1" applyBorder="1" applyAlignment="1">
      <alignment horizontal="center" vertical="top" wrapText="1"/>
    </xf>
    <xf numFmtId="0" fontId="33" fillId="17" borderId="18" xfId="8" applyFont="1" applyFill="1" applyBorder="1" applyAlignment="1">
      <alignment horizontal="center"/>
    </xf>
    <xf numFmtId="0" fontId="33" fillId="17" borderId="19" xfId="8" applyFont="1" applyFill="1" applyBorder="1" applyAlignment="1">
      <alignment horizontal="center"/>
    </xf>
    <xf numFmtId="0" fontId="33" fillId="17" borderId="20" xfId="8" applyFont="1" applyFill="1" applyBorder="1" applyAlignment="1">
      <alignment horizontal="center"/>
    </xf>
    <xf numFmtId="0" fontId="14" fillId="23" borderId="14" xfId="40" applyFont="1" applyFill="1" applyBorder="1" applyAlignment="1" applyProtection="1">
      <alignment vertical="top"/>
      <protection locked="0"/>
    </xf>
    <xf numFmtId="0" fontId="14" fillId="24" borderId="14" xfId="40" applyFont="1" applyFill="1" applyBorder="1" applyAlignment="1" applyProtection="1">
      <alignment vertical="top"/>
      <protection locked="0"/>
    </xf>
    <xf numFmtId="170" fontId="61" fillId="17" borderId="39" xfId="21" applyNumberFormat="1" applyFont="1" applyFill="1" applyBorder="1" applyAlignment="1">
      <alignment horizontal="left" wrapText="1"/>
    </xf>
    <xf numFmtId="0" fontId="72" fillId="0" borderId="0" xfId="0" applyFont="1" applyAlignment="1">
      <alignment horizontal="left" wrapText="1"/>
    </xf>
    <xf numFmtId="0" fontId="72" fillId="0" borderId="0" xfId="0" applyFont="1" applyAlignment="1">
      <alignment wrapText="1"/>
    </xf>
  </cellXfs>
  <cellStyles count="81">
    <cellStyle name="_Access Model-dv-090306 v0.3" xfId="1"/>
    <cellStyle name="_ATM Model v1.0 04052006" xfId="2"/>
    <cellStyle name="_Martis Replacement Cost_Closing Balance-Finaldvi" xfId="3"/>
    <cellStyle name="_OPEX benchmarks-dv-060406 v1" xfId="4"/>
    <cellStyle name="_Telkom - ATM&amp;Diginet v2" xfId="5"/>
    <cellStyle name="_Telkom - ATM&amp;Diginet v3a" xfId="6"/>
    <cellStyle name="_Telkom - Bottom up model - IPNet" xfId="7"/>
    <cellStyle name="0,0_x000d__x000a_NA_x000d__x000a_" xfId="8"/>
    <cellStyle name="1_User_Input" xfId="9"/>
    <cellStyle name="12nc" xfId="10"/>
    <cellStyle name="12nc 2" xfId="64"/>
    <cellStyle name="15nc" xfId="11"/>
    <cellStyle name="2_Input_notes" xfId="12"/>
    <cellStyle name="3_Input_parms" xfId="13"/>
    <cellStyle name="4_Header" xfId="14"/>
    <cellStyle name="5_Calcs" xfId="15"/>
    <cellStyle name="5_Calcs 2" xfId="65"/>
    <cellStyle name="6_Developer_notes" xfId="16"/>
    <cellStyle name="7_Warning" xfId="17"/>
    <cellStyle name="9_Calcs" xfId="18"/>
    <cellStyle name="9_Calcs 2" xfId="66"/>
    <cellStyle name="args.style" xfId="19"/>
    <cellStyle name="Carte emballée" xfId="20"/>
    <cellStyle name="Comma" xfId="21" builtinId="3"/>
    <cellStyle name="Comma 2" xfId="22"/>
    <cellStyle name="Comma 2 2" xfId="68"/>
    <cellStyle name="Comma 3" xfId="67"/>
    <cellStyle name="Currency 2" xfId="23"/>
    <cellStyle name="Currency 2 2" xfId="69"/>
    <cellStyle name="Euro" xfId="24"/>
    <cellStyle name="FSP 3511 Maj." xfId="25"/>
    <cellStyle name="Grey" xfId="26"/>
    <cellStyle name="Header1" xfId="27"/>
    <cellStyle name="Header2" xfId="28"/>
    <cellStyle name="Input [yellow]" xfId="29"/>
    <cellStyle name="Input Cells" xfId="30"/>
    <cellStyle name="Lambda 3" xfId="31"/>
    <cellStyle name="Lambda 3 2" xfId="70"/>
    <cellStyle name="Milliers [0]_AUTOCOM" xfId="32"/>
    <cellStyle name="Milliers_AUTOCOM" xfId="33"/>
    <cellStyle name="Monétaire [0]_AUTOCOM" xfId="34"/>
    <cellStyle name="Monétaire_AUTOCOM" xfId="35"/>
    <cellStyle name="no dec" xfId="36"/>
    <cellStyle name="Normal" xfId="0" builtinId="0"/>
    <cellStyle name="Normal - Style1" xfId="37"/>
    <cellStyle name="Normal 2" xfId="38"/>
    <cellStyle name="Normal 2 2" xfId="39"/>
    <cellStyle name="Normal 2 2 2" xfId="72"/>
    <cellStyle name="Normal 2 3" xfId="71"/>
    <cellStyle name="Normal 3" xfId="40"/>
    <cellStyle name="Normal 3 2" xfId="73"/>
    <cellStyle name="Normal 4" xfId="41"/>
    <cellStyle name="Normal 4 2" xfId="74"/>
    <cellStyle name="per.style" xfId="42"/>
    <cellStyle name="Percent" xfId="43" builtinId="5"/>
    <cellStyle name="Percent [2]" xfId="44"/>
    <cellStyle name="Percent [2] 2" xfId="75"/>
    <cellStyle name="Percent 2" xfId="45"/>
    <cellStyle name="Percent 2 2" xfId="76"/>
    <cellStyle name="Percent 3" xfId="46"/>
    <cellStyle name="Percent 3 2" xfId="77"/>
    <cellStyle name="Percent 4" xfId="47"/>
    <cellStyle name="Percent 4 2" xfId="78"/>
    <cellStyle name="Percent[0]" xfId="48"/>
    <cellStyle name="Prix estimé" xfId="49"/>
    <cellStyle name="PropGenCurrencyFormat" xfId="50"/>
    <cellStyle name="PropGenCurrencyFormat 2" xfId="79"/>
    <cellStyle name="SAPBEXchaText" xfId="51"/>
    <cellStyle name="SAPBEXfilterDrill" xfId="52"/>
    <cellStyle name="SAPBEXheaderItem" xfId="53"/>
    <cellStyle name="SAPBEXheaderText" xfId="54"/>
    <cellStyle name="SAPBEXstdData" xfId="55"/>
    <cellStyle name="SAPBEXstdItem" xfId="56"/>
    <cellStyle name="SAPBEXstdItemX" xfId="57"/>
    <cellStyle name="SAPBEXtitle" xfId="58"/>
    <cellStyle name="Standard_BHA_9905" xfId="59"/>
    <cellStyle name="Style 1" xfId="60"/>
    <cellStyle name="TEXTE MS" xfId="61"/>
    <cellStyle name="þSöG_x000c_íþ_x0017__x000d_àþß_x0007_=_x0006_—_x001a__x0007__x0001__x0001_" xfId="62"/>
    <cellStyle name="þSöG_x000c_íþ_x0017__x000d_àþß_x0007_=_x0006_—_x001a__x0007__x0001__x0001_ 2" xfId="80"/>
    <cellStyle name="Titre" xfId="6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jpeg"/><Relationship Id="rId1" Type="http://schemas.openxmlformats.org/officeDocument/2006/relationships/image" Target="../media/image1.emf"/><Relationship Id="rId5" Type="http://schemas.openxmlformats.org/officeDocument/2006/relationships/image" Target="../media/image6.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7.jpeg"/><Relationship Id="rId1" Type="http://schemas.openxmlformats.org/officeDocument/2006/relationships/image" Target="../media/image1.emf"/><Relationship Id="rId5" Type="http://schemas.openxmlformats.org/officeDocument/2006/relationships/image" Target="../media/image6.png"/><Relationship Id="rId4"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7.jpeg"/><Relationship Id="rId1" Type="http://schemas.openxmlformats.org/officeDocument/2006/relationships/image" Target="../media/image1.emf"/><Relationship Id="rId5" Type="http://schemas.openxmlformats.org/officeDocument/2006/relationships/image" Target="../media/image6.png"/><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7.jpeg"/><Relationship Id="rId1" Type="http://schemas.openxmlformats.org/officeDocument/2006/relationships/image" Target="../media/image1.emf"/><Relationship Id="rId5" Type="http://schemas.openxmlformats.org/officeDocument/2006/relationships/image" Target="../media/image6.png"/><Relationship Id="rId4"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7.jpeg"/><Relationship Id="rId1" Type="http://schemas.openxmlformats.org/officeDocument/2006/relationships/image" Target="../media/image1.emf"/><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381000</xdr:colOff>
      <xdr:row>305</xdr:row>
      <xdr:rowOff>19050</xdr:rowOff>
    </xdr:from>
    <xdr:to>
      <xdr:col>0</xdr:col>
      <xdr:colOff>2324100</xdr:colOff>
      <xdr:row>315</xdr:row>
      <xdr:rowOff>85725</xdr:rowOff>
    </xdr:to>
    <xdr:pic>
      <xdr:nvPicPr>
        <xdr:cNvPr id="3178"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0" y="49844325"/>
          <a:ext cx="1943100"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2990850</xdr:colOff>
      <xdr:row>11</xdr:row>
      <xdr:rowOff>57150</xdr:rowOff>
    </xdr:from>
    <xdr:to>
      <xdr:col>1</xdr:col>
      <xdr:colOff>676275</xdr:colOff>
      <xdr:row>20</xdr:row>
      <xdr:rowOff>104775</xdr:rowOff>
    </xdr:to>
    <xdr:pic>
      <xdr:nvPicPr>
        <xdr:cNvPr id="3179" name="Picture 1" descr="New Logo - Jpeg Format - Aug 0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90850" y="1876425"/>
          <a:ext cx="160020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xdr:colOff>
      <xdr:row>305</xdr:row>
      <xdr:rowOff>0</xdr:rowOff>
    </xdr:from>
    <xdr:to>
      <xdr:col>0</xdr:col>
      <xdr:colOff>2343150</xdr:colOff>
      <xdr:row>315</xdr:row>
      <xdr:rowOff>66675</xdr:rowOff>
    </xdr:to>
    <xdr:pic>
      <xdr:nvPicPr>
        <xdr:cNvPr id="5214"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49834800"/>
          <a:ext cx="1943100"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2609850</xdr:colOff>
      <xdr:row>11</xdr:row>
      <xdr:rowOff>47625</xdr:rowOff>
    </xdr:from>
    <xdr:to>
      <xdr:col>1</xdr:col>
      <xdr:colOff>295275</xdr:colOff>
      <xdr:row>20</xdr:row>
      <xdr:rowOff>95250</xdr:rowOff>
    </xdr:to>
    <xdr:pic>
      <xdr:nvPicPr>
        <xdr:cNvPr id="5215" name="Picture 1" descr="New Logo - Jpeg Format - Aug 0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09850" y="1866900"/>
          <a:ext cx="160020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837082</xdr:colOff>
      <xdr:row>334</xdr:row>
      <xdr:rowOff>24653</xdr:rowOff>
    </xdr:from>
    <xdr:to>
      <xdr:col>0</xdr:col>
      <xdr:colOff>2780182</xdr:colOff>
      <xdr:row>344</xdr:row>
      <xdr:rowOff>86286</xdr:rowOff>
    </xdr:to>
    <xdr:pic>
      <xdr:nvPicPr>
        <xdr:cNvPr id="6297"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082" y="55527388"/>
          <a:ext cx="1943100" cy="16304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2609850</xdr:colOff>
      <xdr:row>11</xdr:row>
      <xdr:rowOff>47625</xdr:rowOff>
    </xdr:from>
    <xdr:to>
      <xdr:col>1</xdr:col>
      <xdr:colOff>295275</xdr:colOff>
      <xdr:row>20</xdr:row>
      <xdr:rowOff>95250</xdr:rowOff>
    </xdr:to>
    <xdr:pic>
      <xdr:nvPicPr>
        <xdr:cNvPr id="6298" name="Picture 1" descr="New Logo - Jpeg Format - Aug 0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09850" y="1857375"/>
          <a:ext cx="160020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443193</xdr:colOff>
      <xdr:row>202</xdr:row>
      <xdr:rowOff>25213</xdr:rowOff>
    </xdr:from>
    <xdr:to>
      <xdr:col>3</xdr:col>
      <xdr:colOff>856734</xdr:colOff>
      <xdr:row>210</xdr:row>
      <xdr:rowOff>63314</xdr:rowOff>
    </xdr:to>
    <xdr:pic>
      <xdr:nvPicPr>
        <xdr:cNvPr id="6299" name="Picture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43193" y="33575625"/>
          <a:ext cx="4806247" cy="1293160"/>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twoCellAnchor editAs="oneCell">
    <xdr:from>
      <xdr:col>0</xdr:col>
      <xdr:colOff>1173256</xdr:colOff>
      <xdr:row>1926</xdr:row>
      <xdr:rowOff>56030</xdr:rowOff>
    </xdr:from>
    <xdr:to>
      <xdr:col>0</xdr:col>
      <xdr:colOff>2401981</xdr:colOff>
      <xdr:row>1932</xdr:row>
      <xdr:rowOff>132231</xdr:rowOff>
    </xdr:to>
    <xdr:pic>
      <xdr:nvPicPr>
        <xdr:cNvPr id="6300"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3256" y="310839971"/>
          <a:ext cx="1228725" cy="10174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684680</xdr:colOff>
      <xdr:row>1952</xdr:row>
      <xdr:rowOff>109816</xdr:rowOff>
    </xdr:from>
    <xdr:to>
      <xdr:col>1</xdr:col>
      <xdr:colOff>250452</xdr:colOff>
      <xdr:row>1965</xdr:row>
      <xdr:rowOff>90768</xdr:rowOff>
    </xdr:to>
    <xdr:pic>
      <xdr:nvPicPr>
        <xdr:cNvPr id="6301" name="Picture 1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84680" y="315476963"/>
          <a:ext cx="3095625" cy="20204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837082</xdr:colOff>
      <xdr:row>317</xdr:row>
      <xdr:rowOff>24653</xdr:rowOff>
    </xdr:from>
    <xdr:to>
      <xdr:col>0</xdr:col>
      <xdr:colOff>837082</xdr:colOff>
      <xdr:row>329</xdr:row>
      <xdr:rowOff>143436</xdr:rowOff>
    </xdr:to>
    <xdr:pic>
      <xdr:nvPicPr>
        <xdr:cNvPr id="2"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082" y="57812828"/>
          <a:ext cx="1943100" cy="1680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2609850</xdr:colOff>
      <xdr:row>2</xdr:row>
      <xdr:rowOff>47625</xdr:rowOff>
    </xdr:from>
    <xdr:to>
      <xdr:col>1</xdr:col>
      <xdr:colOff>295275</xdr:colOff>
      <xdr:row>11</xdr:row>
      <xdr:rowOff>95250</xdr:rowOff>
    </xdr:to>
    <xdr:pic>
      <xdr:nvPicPr>
        <xdr:cNvPr id="3" name="Picture 1" descr="New Logo - Jpeg Format - Aug 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09850" y="1857375"/>
          <a:ext cx="203835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127000</xdr:colOff>
      <xdr:row>183</xdr:row>
      <xdr:rowOff>44297</xdr:rowOff>
    </xdr:from>
    <xdr:to>
      <xdr:col>0</xdr:col>
      <xdr:colOff>5257800</xdr:colOff>
      <xdr:row>195</xdr:row>
      <xdr:rowOff>139700</xdr:rowOff>
    </xdr:to>
    <xdr:pic>
      <xdr:nvPicPr>
        <xdr:cNvPr id="4" name="Picture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000" y="35489997"/>
          <a:ext cx="5130800" cy="2076603"/>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twoCellAnchor editAs="oneCell">
    <xdr:from>
      <xdr:col>0</xdr:col>
      <xdr:colOff>1173256</xdr:colOff>
      <xdr:row>1904</xdr:row>
      <xdr:rowOff>56030</xdr:rowOff>
    </xdr:from>
    <xdr:to>
      <xdr:col>0</xdr:col>
      <xdr:colOff>1173256</xdr:colOff>
      <xdr:row>1910</xdr:row>
      <xdr:rowOff>132231</xdr:rowOff>
    </xdr:to>
    <xdr:pic>
      <xdr:nvPicPr>
        <xdr:cNvPr id="5"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3256" y="321039005"/>
          <a:ext cx="1228725" cy="10477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152400</xdr:colOff>
      <xdr:row>1930</xdr:row>
      <xdr:rowOff>109816</xdr:rowOff>
    </xdr:from>
    <xdr:to>
      <xdr:col>0</xdr:col>
      <xdr:colOff>3975100</xdr:colOff>
      <xdr:row>1944</xdr:row>
      <xdr:rowOff>14089</xdr:rowOff>
    </xdr:to>
    <xdr:pic>
      <xdr:nvPicPr>
        <xdr:cNvPr id="6" name="Picture 1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52400" y="332532316"/>
          <a:ext cx="3822700" cy="2215673"/>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342900</xdr:colOff>
      <xdr:row>317</xdr:row>
      <xdr:rowOff>139700</xdr:rowOff>
    </xdr:from>
    <xdr:to>
      <xdr:col>0</xdr:col>
      <xdr:colOff>3352800</xdr:colOff>
      <xdr:row>330</xdr:row>
      <xdr:rowOff>0</xdr:rowOff>
    </xdr:to>
    <xdr:pic>
      <xdr:nvPicPr>
        <xdr:cNvPr id="8"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0" y="58902600"/>
          <a:ext cx="3009900" cy="200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190500</xdr:colOff>
      <xdr:row>1904</xdr:row>
      <xdr:rowOff>127000</xdr:rowOff>
    </xdr:from>
    <xdr:to>
      <xdr:col>0</xdr:col>
      <xdr:colOff>1790700</xdr:colOff>
      <xdr:row>1910</xdr:row>
      <xdr:rowOff>153895</xdr:rowOff>
    </xdr:to>
    <xdr:pic>
      <xdr:nvPicPr>
        <xdr:cNvPr id="9"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0500" y="327774300"/>
          <a:ext cx="1600200" cy="10174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837082</xdr:colOff>
      <xdr:row>317</xdr:row>
      <xdr:rowOff>24653</xdr:rowOff>
    </xdr:from>
    <xdr:to>
      <xdr:col>0</xdr:col>
      <xdr:colOff>837082</xdr:colOff>
      <xdr:row>332</xdr:row>
      <xdr:rowOff>114861</xdr:rowOff>
    </xdr:to>
    <xdr:pic>
      <xdr:nvPicPr>
        <xdr:cNvPr id="9"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082" y="53193203"/>
          <a:ext cx="0" cy="20618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2609850</xdr:colOff>
      <xdr:row>2</xdr:row>
      <xdr:rowOff>47625</xdr:rowOff>
    </xdr:from>
    <xdr:to>
      <xdr:col>1</xdr:col>
      <xdr:colOff>295275</xdr:colOff>
      <xdr:row>11</xdr:row>
      <xdr:rowOff>95250</xdr:rowOff>
    </xdr:to>
    <xdr:pic>
      <xdr:nvPicPr>
        <xdr:cNvPr id="10" name="Picture 1" descr="New Logo - Jpeg Format - Aug 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09850" y="371475"/>
          <a:ext cx="405765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127000</xdr:colOff>
      <xdr:row>182</xdr:row>
      <xdr:rowOff>139701</xdr:rowOff>
    </xdr:from>
    <xdr:to>
      <xdr:col>0</xdr:col>
      <xdr:colOff>5880100</xdr:colOff>
      <xdr:row>196</xdr:row>
      <xdr:rowOff>12700</xdr:rowOff>
    </xdr:to>
    <xdr:pic>
      <xdr:nvPicPr>
        <xdr:cNvPr id="11" name="Picture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000" y="32004001"/>
          <a:ext cx="5753100" cy="2184399"/>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twoCellAnchor editAs="oneCell">
    <xdr:from>
      <xdr:col>0</xdr:col>
      <xdr:colOff>1173256</xdr:colOff>
      <xdr:row>1913</xdr:row>
      <xdr:rowOff>56030</xdr:rowOff>
    </xdr:from>
    <xdr:to>
      <xdr:col>0</xdr:col>
      <xdr:colOff>1173256</xdr:colOff>
      <xdr:row>1919</xdr:row>
      <xdr:rowOff>132231</xdr:rowOff>
    </xdr:to>
    <xdr:pic>
      <xdr:nvPicPr>
        <xdr:cNvPr id="12"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3256" y="314209580"/>
          <a:ext cx="0" cy="10477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152400</xdr:colOff>
      <xdr:row>1943</xdr:row>
      <xdr:rowOff>109816</xdr:rowOff>
    </xdr:from>
    <xdr:to>
      <xdr:col>0</xdr:col>
      <xdr:colOff>4394200</xdr:colOff>
      <xdr:row>1957</xdr:row>
      <xdr:rowOff>152400</xdr:rowOff>
    </xdr:to>
    <xdr:pic>
      <xdr:nvPicPr>
        <xdr:cNvPr id="13" name="Picture 1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52400" y="326893516"/>
          <a:ext cx="4241800" cy="235398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342900</xdr:colOff>
      <xdr:row>317</xdr:row>
      <xdr:rowOff>63500</xdr:rowOff>
    </xdr:from>
    <xdr:to>
      <xdr:col>0</xdr:col>
      <xdr:colOff>4978400</xdr:colOff>
      <xdr:row>330</xdr:row>
      <xdr:rowOff>0</xdr:rowOff>
    </xdr:to>
    <xdr:pic>
      <xdr:nvPicPr>
        <xdr:cNvPr id="14"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0" y="54762400"/>
          <a:ext cx="4635500" cy="208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190500</xdr:colOff>
      <xdr:row>1913</xdr:row>
      <xdr:rowOff>101600</xdr:rowOff>
    </xdr:from>
    <xdr:to>
      <xdr:col>0</xdr:col>
      <xdr:colOff>4191000</xdr:colOff>
      <xdr:row>1922</xdr:row>
      <xdr:rowOff>114300</xdr:rowOff>
    </xdr:to>
    <xdr:pic>
      <xdr:nvPicPr>
        <xdr:cNvPr id="15"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0500" y="321932300"/>
          <a:ext cx="4000500" cy="14986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837082</xdr:colOff>
      <xdr:row>317</xdr:row>
      <xdr:rowOff>24653</xdr:rowOff>
    </xdr:from>
    <xdr:to>
      <xdr:col>0</xdr:col>
      <xdr:colOff>837082</xdr:colOff>
      <xdr:row>332</xdr:row>
      <xdr:rowOff>114861</xdr:rowOff>
    </xdr:to>
    <xdr:pic>
      <xdr:nvPicPr>
        <xdr:cNvPr id="2"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082" y="53602778"/>
          <a:ext cx="0" cy="2519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2609850</xdr:colOff>
      <xdr:row>2</xdr:row>
      <xdr:rowOff>47625</xdr:rowOff>
    </xdr:from>
    <xdr:to>
      <xdr:col>1</xdr:col>
      <xdr:colOff>295275</xdr:colOff>
      <xdr:row>11</xdr:row>
      <xdr:rowOff>95250</xdr:rowOff>
    </xdr:to>
    <xdr:pic>
      <xdr:nvPicPr>
        <xdr:cNvPr id="3" name="Picture 1" descr="New Logo - Jpeg Format - Aug 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09850" y="371475"/>
          <a:ext cx="405765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127000</xdr:colOff>
      <xdr:row>182</xdr:row>
      <xdr:rowOff>139701</xdr:rowOff>
    </xdr:from>
    <xdr:to>
      <xdr:col>0</xdr:col>
      <xdr:colOff>5880100</xdr:colOff>
      <xdr:row>196</xdr:row>
      <xdr:rowOff>12700</xdr:rowOff>
    </xdr:to>
    <xdr:pic>
      <xdr:nvPicPr>
        <xdr:cNvPr id="4" name="Picture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000" y="31324551"/>
          <a:ext cx="5753100" cy="2139949"/>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twoCellAnchor editAs="oneCell">
    <xdr:from>
      <xdr:col>0</xdr:col>
      <xdr:colOff>1173256</xdr:colOff>
      <xdr:row>1914</xdr:row>
      <xdr:rowOff>56030</xdr:rowOff>
    </xdr:from>
    <xdr:to>
      <xdr:col>0</xdr:col>
      <xdr:colOff>1173256</xdr:colOff>
      <xdr:row>1920</xdr:row>
      <xdr:rowOff>132231</xdr:rowOff>
    </xdr:to>
    <xdr:pic>
      <xdr:nvPicPr>
        <xdr:cNvPr id="5"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3256" y="315809780"/>
          <a:ext cx="0" cy="10477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152400</xdr:colOff>
      <xdr:row>1944</xdr:row>
      <xdr:rowOff>109816</xdr:rowOff>
    </xdr:from>
    <xdr:to>
      <xdr:col>0</xdr:col>
      <xdr:colOff>4394200</xdr:colOff>
      <xdr:row>1958</xdr:row>
      <xdr:rowOff>152400</xdr:rowOff>
    </xdr:to>
    <xdr:pic>
      <xdr:nvPicPr>
        <xdr:cNvPr id="6" name="Picture 1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52400" y="320721316"/>
          <a:ext cx="4241800" cy="230953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342900</xdr:colOff>
      <xdr:row>317</xdr:row>
      <xdr:rowOff>63500</xdr:rowOff>
    </xdr:from>
    <xdr:to>
      <xdr:col>0</xdr:col>
      <xdr:colOff>4978400</xdr:colOff>
      <xdr:row>330</xdr:row>
      <xdr:rowOff>0</xdr:rowOff>
    </xdr:to>
    <xdr:pic>
      <xdr:nvPicPr>
        <xdr:cNvPr id="7"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0" y="53641625"/>
          <a:ext cx="4635500" cy="204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190500</xdr:colOff>
      <xdr:row>1914</xdr:row>
      <xdr:rowOff>101600</xdr:rowOff>
    </xdr:from>
    <xdr:to>
      <xdr:col>0</xdr:col>
      <xdr:colOff>4191000</xdr:colOff>
      <xdr:row>1923</xdr:row>
      <xdr:rowOff>114300</xdr:rowOff>
    </xdr:to>
    <xdr:pic>
      <xdr:nvPicPr>
        <xdr:cNvPr id="8"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0500" y="315855350"/>
          <a:ext cx="4000500" cy="14700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837082</xdr:colOff>
      <xdr:row>317</xdr:row>
      <xdr:rowOff>24653</xdr:rowOff>
    </xdr:from>
    <xdr:to>
      <xdr:col>0</xdr:col>
      <xdr:colOff>837082</xdr:colOff>
      <xdr:row>332</xdr:row>
      <xdr:rowOff>114861</xdr:rowOff>
    </xdr:to>
    <xdr:pic>
      <xdr:nvPicPr>
        <xdr:cNvPr id="2"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7082" y="53612303"/>
          <a:ext cx="0" cy="2519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2609850</xdr:colOff>
      <xdr:row>2</xdr:row>
      <xdr:rowOff>47625</xdr:rowOff>
    </xdr:from>
    <xdr:to>
      <xdr:col>1</xdr:col>
      <xdr:colOff>295275</xdr:colOff>
      <xdr:row>11</xdr:row>
      <xdr:rowOff>95250</xdr:rowOff>
    </xdr:to>
    <xdr:pic>
      <xdr:nvPicPr>
        <xdr:cNvPr id="3" name="Picture 1" descr="New Logo - Jpeg Format - Aug 0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09850" y="371475"/>
          <a:ext cx="405765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127000</xdr:colOff>
      <xdr:row>182</xdr:row>
      <xdr:rowOff>139701</xdr:rowOff>
    </xdr:from>
    <xdr:to>
      <xdr:col>0</xdr:col>
      <xdr:colOff>5880100</xdr:colOff>
      <xdr:row>196</xdr:row>
      <xdr:rowOff>12700</xdr:rowOff>
    </xdr:to>
    <xdr:pic>
      <xdr:nvPicPr>
        <xdr:cNvPr id="4" name="Picture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000" y="31334076"/>
          <a:ext cx="5753100" cy="2139949"/>
        </a:xfrm>
        <a:prstGeom prst="rect">
          <a:avLst/>
        </a:prstGeom>
        <a:noFill/>
        <a:ln>
          <a:noFill/>
        </a:ln>
        <a:effectLst/>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EEECE1"/>
                </a:outerShdw>
              </a:effectLst>
            </a14:hiddenEffects>
          </a:ext>
        </a:extLst>
      </xdr:spPr>
    </xdr:pic>
    <xdr:clientData/>
  </xdr:twoCellAnchor>
  <xdr:twoCellAnchor editAs="oneCell">
    <xdr:from>
      <xdr:col>0</xdr:col>
      <xdr:colOff>1173256</xdr:colOff>
      <xdr:row>1914</xdr:row>
      <xdr:rowOff>56030</xdr:rowOff>
    </xdr:from>
    <xdr:to>
      <xdr:col>0</xdr:col>
      <xdr:colOff>1173256</xdr:colOff>
      <xdr:row>1920</xdr:row>
      <xdr:rowOff>132231</xdr:rowOff>
    </xdr:to>
    <xdr:pic>
      <xdr:nvPicPr>
        <xdr:cNvPr id="5"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173256" y="315981230"/>
          <a:ext cx="0" cy="10477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152400</xdr:colOff>
      <xdr:row>1944</xdr:row>
      <xdr:rowOff>109816</xdr:rowOff>
    </xdr:from>
    <xdr:to>
      <xdr:col>0</xdr:col>
      <xdr:colOff>4394200</xdr:colOff>
      <xdr:row>1958</xdr:row>
      <xdr:rowOff>152400</xdr:rowOff>
    </xdr:to>
    <xdr:pic>
      <xdr:nvPicPr>
        <xdr:cNvPr id="6" name="Picture 1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52400" y="320892766"/>
          <a:ext cx="4241800" cy="230953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342900</xdr:colOff>
      <xdr:row>317</xdr:row>
      <xdr:rowOff>63500</xdr:rowOff>
    </xdr:from>
    <xdr:to>
      <xdr:col>0</xdr:col>
      <xdr:colOff>4978400</xdr:colOff>
      <xdr:row>330</xdr:row>
      <xdr:rowOff>0</xdr:rowOff>
    </xdr:to>
    <xdr:pic>
      <xdr:nvPicPr>
        <xdr:cNvPr id="7" name="Picture 3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0" y="53651150"/>
          <a:ext cx="4635500" cy="204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190500</xdr:colOff>
      <xdr:row>1914</xdr:row>
      <xdr:rowOff>101600</xdr:rowOff>
    </xdr:from>
    <xdr:to>
      <xdr:col>0</xdr:col>
      <xdr:colOff>4191000</xdr:colOff>
      <xdr:row>1923</xdr:row>
      <xdr:rowOff>114300</xdr:rowOff>
    </xdr:to>
    <xdr:pic>
      <xdr:nvPicPr>
        <xdr:cNvPr id="8" name="Picture 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0500" y="316026800"/>
          <a:ext cx="4000500" cy="147002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rts%20Regulator/1%20August%202008/Input%20Data/Input%20mast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PBD608K/Local%20Settings/Temporary%20Internet%20Files/OLKDD/TNPA/2010_11%20Regulatory%20Application/TNPA_regulatory_model_v1.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Documents%20and%20Settings\pbf496b\Desktop\RR%20Model%2018%20June%202009\2010_11%20tariff%20application\17%20June%202009\TNPA_regulatory_model_v1.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pbf496b/Desktop/3%20July%202009/TNPA_regulatory_model_v1.12%20scenario%20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0131088/Desktop/Pipe%20Rack%20modelling/Copy%20of%20Copy%20of%20Internal%20Book%202014_15%20A4%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Name val="Contents"/>
      <sheetName val="Model Menu"/>
      <sheetName val="Model Assumptions"/>
      <sheetName val="Raw Data Menu"/>
      <sheetName val="Raw Data"/>
      <sheetName val="Raw Data - OPEX"/>
      <sheetName val="Raw Data - Assets"/>
      <sheetName val="Raw Data - WACC"/>
      <sheetName val="RR Menu"/>
      <sheetName val="RR Assumptions"/>
      <sheetName val="RR RCB"/>
      <sheetName val="RR DBN"/>
      <sheetName val="RR EL"/>
      <sheetName val="RR NGQ"/>
      <sheetName val="RR PE"/>
      <sheetName val="RR MOS"/>
      <sheetName val="RR CPT"/>
      <sheetName val="RR SAL"/>
      <sheetName val="RR DRG"/>
      <sheetName val="RR LHS"/>
      <sheetName val="RR HO"/>
      <sheetName val="T menu"/>
      <sheetName val="T Input Calculation"/>
      <sheetName val="T Assumptions"/>
      <sheetName val="T RCB"/>
      <sheetName val="T DBN"/>
      <sheetName val="T EL"/>
      <sheetName val="T NGQ"/>
      <sheetName val="T PE"/>
      <sheetName val="T MOS"/>
      <sheetName val="T CPT"/>
      <sheetName val="T SAL"/>
      <sheetName val="T DRG"/>
      <sheetName val="T LHS"/>
      <sheetName val="T HO"/>
      <sheetName val="Result Menu"/>
      <sheetName val="T Consolidation"/>
      <sheetName val="RR Summary"/>
      <sheetName val="Illustration"/>
      <sheetName val="TNPA statements"/>
    </sheetNames>
    <sheetDataSet>
      <sheetData sheetId="0" refreshError="1"/>
      <sheetData sheetId="1" refreshError="1"/>
      <sheetData sheetId="2" refreshError="1"/>
      <sheetData sheetId="3" refreshError="1">
        <row r="3">
          <cell r="C3" t="str">
            <v>2006/07</v>
          </cell>
        </row>
        <row r="7">
          <cell r="C7">
            <v>2</v>
          </cell>
        </row>
        <row r="17">
          <cell r="C17" t="str">
            <v>Pre-tax</v>
          </cell>
        </row>
      </sheetData>
      <sheetData sheetId="4" refreshError="1"/>
      <sheetData sheetId="5" refreshError="1">
        <row r="14">
          <cell r="O14" t="str">
            <v>CPI (headline)</v>
          </cell>
          <cell r="P14" t="str">
            <v>CPI (core)</v>
          </cell>
          <cell r="Q14" t="str">
            <v>CPI-X</v>
          </cell>
          <cell r="R14" t="str">
            <v>PPI (all-items)</v>
          </cell>
          <cell r="S14" t="str">
            <v>Staff growth</v>
          </cell>
          <cell r="T14" t="str">
            <v>Staff growth + CPI-X</v>
          </cell>
          <cell r="U14" t="str">
            <v>Custom growth rate 3</v>
          </cell>
          <cell r="V14" t="str">
            <v>Custom growth rate 3</v>
          </cell>
          <cell r="W14" t="str">
            <v>Custom growth rate 4</v>
          </cell>
          <cell r="X14" t="str">
            <v>Custom growth rate 5</v>
          </cell>
        </row>
        <row r="15">
          <cell r="N15" t="str">
            <v>2004/05</v>
          </cell>
          <cell r="O15">
            <v>2.8264236384431487</v>
          </cell>
          <cell r="P15">
            <v>3.2664546553956471</v>
          </cell>
          <cell r="Q15">
            <v>4.3515229324921298</v>
          </cell>
          <cell r="R15">
            <v>4.1106385143510842</v>
          </cell>
          <cell r="S15">
            <v>0</v>
          </cell>
          <cell r="T15">
            <v>4.3515229324921298</v>
          </cell>
        </row>
        <row r="16">
          <cell r="N16" t="str">
            <v>2005/06</v>
          </cell>
          <cell r="O16">
            <v>3.0517335325855157</v>
          </cell>
          <cell r="P16">
            <v>3.3989881124842207</v>
          </cell>
          <cell r="Q16">
            <v>4.4275878095584478</v>
          </cell>
          <cell r="R16">
            <v>4.5701429078603901</v>
          </cell>
          <cell r="S16">
            <v>0</v>
          </cell>
          <cell r="T16">
            <v>4.4275878095584478</v>
          </cell>
        </row>
        <row r="17">
          <cell r="N17" t="str">
            <v>2006/07</v>
          </cell>
          <cell r="O17">
            <v>5.1799073511503444</v>
          </cell>
          <cell r="P17">
            <v>3.6902465033444223</v>
          </cell>
          <cell r="Q17">
            <v>4.8516587790983996</v>
          </cell>
          <cell r="R17">
            <v>8.680302779187393</v>
          </cell>
          <cell r="S17">
            <v>0</v>
          </cell>
          <cell r="T17">
            <v>4.8516587790983996</v>
          </cell>
        </row>
        <row r="18">
          <cell r="N18" t="str">
            <v>2007/08</v>
          </cell>
          <cell r="O18">
            <v>6.887991863162517</v>
          </cell>
          <cell r="P18">
            <v>6.3380157067447316</v>
          </cell>
          <cell r="Q18">
            <v>6.4698804871387612</v>
          </cell>
          <cell r="R18">
            <v>9.4555270984014879</v>
          </cell>
          <cell r="S18">
            <v>0</v>
          </cell>
          <cell r="T18">
            <v>6.4698804871387612</v>
          </cell>
        </row>
        <row r="19">
          <cell r="N19" t="str">
            <v>2008/09</v>
          </cell>
          <cell r="O19">
            <v>4.8555253896852513</v>
          </cell>
          <cell r="P19">
            <v>4.9583720911452795</v>
          </cell>
          <cell r="Q19">
            <v>5.289436670353143</v>
          </cell>
          <cell r="R19">
            <v>6.0312479622467778</v>
          </cell>
          <cell r="S19">
            <v>0</v>
          </cell>
          <cell r="T19">
            <v>5.289436670353143</v>
          </cell>
        </row>
        <row r="20">
          <cell r="N20" t="str">
            <v>2009/10</v>
          </cell>
          <cell r="O20">
            <v>4.6929805199251122</v>
          </cell>
          <cell r="P20">
            <v>5.0044642671921729</v>
          </cell>
          <cell r="Q20">
            <v>5.3532181167215809</v>
          </cell>
          <cell r="R20">
            <v>5.5506202658728894</v>
          </cell>
          <cell r="S20">
            <v>0</v>
          </cell>
          <cell r="T20">
            <v>5.3532181167215809</v>
          </cell>
        </row>
        <row r="21">
          <cell r="N21" t="str">
            <v>2010/11</v>
          </cell>
          <cell r="O21">
            <v>4.6929805199251122</v>
          </cell>
          <cell r="P21">
            <v>5.0044642671921729</v>
          </cell>
          <cell r="Q21">
            <v>5.3532181167215809</v>
          </cell>
          <cell r="R21">
            <v>5.5506202658728894</v>
          </cell>
          <cell r="S21">
            <v>0</v>
          </cell>
          <cell r="T21">
            <v>5.3532181167215809</v>
          </cell>
        </row>
        <row r="22">
          <cell r="N22" t="str">
            <v>2011/12</v>
          </cell>
          <cell r="O22">
            <v>4.6929805199251122</v>
          </cell>
          <cell r="P22">
            <v>5.0044642671921729</v>
          </cell>
          <cell r="Q22">
            <v>5.3532181167215809</v>
          </cell>
          <cell r="R22">
            <v>5.5506202658728894</v>
          </cell>
          <cell r="S22">
            <v>0</v>
          </cell>
          <cell r="T22">
            <v>5.3532181167215809</v>
          </cell>
        </row>
        <row r="23">
          <cell r="N23" t="str">
            <v>2012/13</v>
          </cell>
          <cell r="O23">
            <v>4.6929805199251122</v>
          </cell>
          <cell r="P23">
            <v>5.0044642671921729</v>
          </cell>
          <cell r="Q23">
            <v>5.3532181167215809</v>
          </cell>
          <cell r="R23">
            <v>5.5506202658728894</v>
          </cell>
          <cell r="S23">
            <v>0</v>
          </cell>
          <cell r="T23">
            <v>5.3532181167215809</v>
          </cell>
        </row>
        <row r="24">
          <cell r="O24">
            <v>0</v>
          </cell>
          <cell r="P24">
            <v>0</v>
          </cell>
          <cell r="Q24">
            <v>0</v>
          </cell>
          <cell r="R24">
            <v>0</v>
          </cell>
        </row>
        <row r="25">
          <cell r="O25">
            <v>0</v>
          </cell>
          <cell r="P25">
            <v>0</v>
          </cell>
          <cell r="Q25">
            <v>0</v>
          </cell>
          <cell r="R25">
            <v>0</v>
          </cell>
        </row>
        <row r="26">
          <cell r="O26">
            <v>0</v>
          </cell>
          <cell r="P26">
            <v>0</v>
          </cell>
          <cell r="Q26">
            <v>0</v>
          </cell>
          <cell r="R26">
            <v>0</v>
          </cell>
        </row>
        <row r="27">
          <cell r="O27">
            <v>0</v>
          </cell>
          <cell r="P27">
            <v>0</v>
          </cell>
          <cell r="Q27">
            <v>0</v>
          </cell>
          <cell r="R27">
            <v>0</v>
          </cell>
        </row>
        <row r="28">
          <cell r="O28">
            <v>0</v>
          </cell>
          <cell r="P28">
            <v>0</v>
          </cell>
          <cell r="Q28">
            <v>0</v>
          </cell>
          <cell r="R28">
            <v>0</v>
          </cell>
        </row>
        <row r="29">
          <cell r="O29">
            <v>0</v>
          </cell>
          <cell r="P29">
            <v>0</v>
          </cell>
          <cell r="Q29">
            <v>0</v>
          </cell>
          <cell r="R29">
            <v>0</v>
          </cell>
        </row>
        <row r="30">
          <cell r="O30">
            <v>0</v>
          </cell>
          <cell r="P30">
            <v>0</v>
          </cell>
          <cell r="Q30">
            <v>0</v>
          </cell>
          <cell r="R30">
            <v>0</v>
          </cell>
        </row>
        <row r="31">
          <cell r="O31">
            <v>0</v>
          </cell>
          <cell r="P31">
            <v>0</v>
          </cell>
          <cell r="Q31">
            <v>0</v>
          </cell>
          <cell r="R31">
            <v>0</v>
          </cell>
        </row>
        <row r="32">
          <cell r="O32">
            <v>0</v>
          </cell>
          <cell r="P32">
            <v>0</v>
          </cell>
          <cell r="Q32">
            <v>0</v>
          </cell>
          <cell r="R32">
            <v>0</v>
          </cell>
        </row>
        <row r="33">
          <cell r="O33">
            <v>0</v>
          </cell>
          <cell r="P33">
            <v>0</v>
          </cell>
          <cell r="Q33">
            <v>0</v>
          </cell>
          <cell r="R33">
            <v>0</v>
          </cell>
        </row>
        <row r="34">
          <cell r="O34">
            <v>0</v>
          </cell>
          <cell r="P34">
            <v>0</v>
          </cell>
          <cell r="Q34">
            <v>0</v>
          </cell>
          <cell r="R34">
            <v>0</v>
          </cell>
        </row>
      </sheetData>
      <sheetData sheetId="6" refreshError="1"/>
      <sheetData sheetId="7" refreshError="1">
        <row r="17">
          <cell r="D17" t="str">
            <v>'Raw Data - Assets'!$P$21:$AN$21</v>
          </cell>
        </row>
        <row r="6026">
          <cell r="D6026" t="str">
            <v>'Raw Data - Assets'!$P$6030:$BB$6030</v>
          </cell>
        </row>
        <row r="17035">
          <cell r="D17035" t="str">
            <v>'Raw Data - Assets'!$P$17039:$AJ$17039</v>
          </cell>
        </row>
        <row r="20044">
          <cell r="D20044" t="str">
            <v>'Raw Data - Assets'!$P$20048:$Q$20048</v>
          </cell>
        </row>
        <row r="27053">
          <cell r="D27053" t="str">
            <v>'Raw Data - Assets'!$P$27057:$AM$27057</v>
          </cell>
        </row>
        <row r="34062">
          <cell r="D34062" t="str">
            <v>'Raw Data - Assets'!$P$34066:$AI$34066</v>
          </cell>
        </row>
        <row r="36071">
          <cell r="D36071" t="str">
            <v>'Raw Data - Assets'!$P$36075:$AL$36075</v>
          </cell>
        </row>
        <row r="45080">
          <cell r="D45080" t="str">
            <v>'Raw Data - Assets'!$P$45084:$AF$45084</v>
          </cell>
        </row>
        <row r="48089">
          <cell r="D48089" t="str">
            <v>'Raw Data - Assets'!$P$48093:$Q$48093</v>
          </cell>
        </row>
        <row r="49098">
          <cell r="D49098" t="str">
            <v>'Raw Data - Assets'!$P$49102:$Q$49102</v>
          </cell>
        </row>
        <row r="52107">
          <cell r="D52107" t="str">
            <v>'Raw Data - Assets'!$P$52111:$Q$52111</v>
          </cell>
        </row>
      </sheetData>
      <sheetData sheetId="8" refreshError="1"/>
      <sheetData sheetId="9" refreshError="1"/>
      <sheetData sheetId="10" refreshError="1">
        <row r="58">
          <cell r="C58">
            <v>1</v>
          </cell>
          <cell r="D58" t="str">
            <v>CPI-X</v>
          </cell>
          <cell r="E58" t="str">
            <v>RCB - Vessels</v>
          </cell>
          <cell r="F58" t="str">
            <v>RCB - Custom</v>
          </cell>
          <cell r="G58">
            <v>0</v>
          </cell>
        </row>
        <row r="59">
          <cell r="C59">
            <v>0</v>
          </cell>
        </row>
        <row r="60">
          <cell r="C60">
            <v>0</v>
          </cell>
        </row>
        <row r="61">
          <cell r="C61">
            <v>0</v>
          </cell>
        </row>
        <row r="62">
          <cell r="C62">
            <v>0</v>
          </cell>
        </row>
        <row r="63">
          <cell r="C63">
            <v>0</v>
          </cell>
        </row>
        <row r="64">
          <cell r="C64">
            <v>0</v>
          </cell>
        </row>
        <row r="65">
          <cell r="C65">
            <v>0</v>
          </cell>
        </row>
        <row r="66">
          <cell r="C66">
            <v>1</v>
          </cell>
          <cell r="D66" t="str">
            <v>PPI (all-items)</v>
          </cell>
          <cell r="E66" t="str">
            <v>RCB - Vessels</v>
          </cell>
          <cell r="F66" t="str">
            <v>RCB - Custom</v>
          </cell>
          <cell r="G66">
            <v>0</v>
          </cell>
        </row>
        <row r="67">
          <cell r="C67">
            <v>0</v>
          </cell>
        </row>
        <row r="68">
          <cell r="C68">
            <v>0</v>
          </cell>
        </row>
        <row r="69">
          <cell r="C69">
            <v>1</v>
          </cell>
          <cell r="D69" t="str">
            <v>PPI (all-items)</v>
          </cell>
          <cell r="E69" t="str">
            <v>RCB - Vessels</v>
          </cell>
          <cell r="F69" t="str">
            <v>RCB - Custom</v>
          </cell>
          <cell r="G69">
            <v>0</v>
          </cell>
        </row>
        <row r="70">
          <cell r="C70">
            <v>0</v>
          </cell>
        </row>
        <row r="71">
          <cell r="C71">
            <v>0</v>
          </cell>
        </row>
        <row r="72">
          <cell r="C72">
            <v>0</v>
          </cell>
        </row>
        <row r="73">
          <cell r="C73">
            <v>0</v>
          </cell>
        </row>
        <row r="74">
          <cell r="C74">
            <v>1</v>
          </cell>
          <cell r="D74" t="str">
            <v>PPI (all-items)</v>
          </cell>
          <cell r="E74" t="str">
            <v>RCB - Vessels</v>
          </cell>
          <cell r="F74" t="str">
            <v>RCB - Custom</v>
          </cell>
          <cell r="G74">
            <v>0</v>
          </cell>
        </row>
        <row r="75">
          <cell r="C75">
            <v>0</v>
          </cell>
        </row>
        <row r="76">
          <cell r="C76">
            <v>0</v>
          </cell>
        </row>
        <row r="77">
          <cell r="C77">
            <v>0</v>
          </cell>
        </row>
        <row r="78">
          <cell r="C78">
            <v>0</v>
          </cell>
        </row>
        <row r="79">
          <cell r="C79">
            <v>0</v>
          </cell>
        </row>
        <row r="80">
          <cell r="C80">
            <v>0</v>
          </cell>
        </row>
        <row r="81">
          <cell r="C81">
            <v>0</v>
          </cell>
        </row>
        <row r="82">
          <cell r="C82">
            <v>0</v>
          </cell>
        </row>
        <row r="83">
          <cell r="C83">
            <v>0</v>
          </cell>
        </row>
        <row r="84">
          <cell r="C84">
            <v>0</v>
          </cell>
        </row>
        <row r="85">
          <cell r="C85">
            <v>0</v>
          </cell>
        </row>
        <row r="86">
          <cell r="C86">
            <v>0</v>
          </cell>
        </row>
        <row r="87">
          <cell r="C87">
            <v>0</v>
          </cell>
        </row>
        <row r="88">
          <cell r="C88">
            <v>0</v>
          </cell>
        </row>
        <row r="89">
          <cell r="C89">
            <v>0</v>
          </cell>
        </row>
        <row r="90">
          <cell r="C90">
            <v>0</v>
          </cell>
        </row>
        <row r="91">
          <cell r="C91">
            <v>0</v>
          </cell>
        </row>
        <row r="92">
          <cell r="C92">
            <v>0</v>
          </cell>
        </row>
        <row r="93">
          <cell r="C93">
            <v>0</v>
          </cell>
        </row>
        <row r="94">
          <cell r="C94">
            <v>0</v>
          </cell>
        </row>
        <row r="95">
          <cell r="C95">
            <v>0</v>
          </cell>
        </row>
        <row r="96">
          <cell r="C96">
            <v>0</v>
          </cell>
        </row>
        <row r="97">
          <cell r="C97">
            <v>0</v>
          </cell>
        </row>
        <row r="98">
          <cell r="C98">
            <v>0</v>
          </cell>
        </row>
        <row r="99">
          <cell r="C99">
            <v>0</v>
          </cell>
        </row>
        <row r="100">
          <cell r="C100">
            <v>0</v>
          </cell>
        </row>
        <row r="101">
          <cell r="C101">
            <v>0</v>
          </cell>
        </row>
        <row r="102">
          <cell r="C102">
            <v>0</v>
          </cell>
        </row>
        <row r="103">
          <cell r="C103">
            <v>0</v>
          </cell>
        </row>
        <row r="104">
          <cell r="C104">
            <v>0</v>
          </cell>
        </row>
        <row r="105">
          <cell r="C105">
            <v>0</v>
          </cell>
        </row>
        <row r="106">
          <cell r="C106">
            <v>0</v>
          </cell>
        </row>
        <row r="107">
          <cell r="C107">
            <v>1</v>
          </cell>
          <cell r="D107" t="str">
            <v>PPI (all-items)</v>
          </cell>
          <cell r="E107" t="str">
            <v>RCB - Vessels</v>
          </cell>
          <cell r="F107" t="str">
            <v>RCB - Custom</v>
          </cell>
          <cell r="G107">
            <v>0</v>
          </cell>
        </row>
        <row r="108">
          <cell r="C108">
            <v>0</v>
          </cell>
        </row>
        <row r="109">
          <cell r="C109">
            <v>0</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Name val="Contents"/>
      <sheetName val="Model Menu"/>
      <sheetName val="Model Assumptions"/>
      <sheetName val="Raw Data Menu"/>
      <sheetName val="Raw Data"/>
      <sheetName val="Raw Data - OPEX"/>
      <sheetName val="Raw Data - Assets"/>
      <sheetName val="Raw Data - WACC"/>
      <sheetName val="RR Menu"/>
      <sheetName val="RR Assumptions"/>
      <sheetName val="RR RCB"/>
      <sheetName val="RR DBN"/>
      <sheetName val="RR EL"/>
      <sheetName val="RR NGQ"/>
      <sheetName val="RR PE"/>
      <sheetName val="RR MOS"/>
      <sheetName val="RR CPT"/>
      <sheetName val="RR SAL"/>
      <sheetName val="RR DRG"/>
      <sheetName val="RR LHS"/>
      <sheetName val="RR HO"/>
      <sheetName val="T menu"/>
      <sheetName val="T Input Calculation"/>
      <sheetName val="T Assumptions"/>
      <sheetName val="T RCB"/>
      <sheetName val="T DBN"/>
      <sheetName val="T EL"/>
      <sheetName val="T NGQ"/>
      <sheetName val="T PE"/>
      <sheetName val="T MOS"/>
      <sheetName val="T CPT"/>
      <sheetName val="T SAL"/>
      <sheetName val="T DRG"/>
      <sheetName val="T LHS"/>
      <sheetName val="T HO"/>
      <sheetName val="Result Menu"/>
      <sheetName val="T Consolidation"/>
      <sheetName val="RR Summary"/>
      <sheetName val="Illustration"/>
      <sheetName val="TNPA statements"/>
      <sheetName val="XCheck"/>
      <sheetName val="Sheet1"/>
      <sheetName val="Pre finance illustration"/>
      <sheetName val="Main Calc"/>
      <sheetName val="Assets"/>
      <sheetName val="Investments"/>
      <sheetName val="CWIP"/>
      <sheetName val="Sheet2"/>
      <sheetName val="Sheet4"/>
    </sheetNames>
    <sheetDataSet>
      <sheetData sheetId="0" refreshError="1"/>
      <sheetData sheetId="1" refreshError="1"/>
      <sheetData sheetId="2" refreshError="1"/>
      <sheetData sheetId="3">
        <row r="5">
          <cell r="C5" t="str">
            <v>2010/11</v>
          </cell>
        </row>
        <row r="21">
          <cell r="E21">
            <v>7.5872148561586694E-2</v>
          </cell>
        </row>
      </sheetData>
      <sheetData sheetId="4" refreshError="1"/>
      <sheetData sheetId="5">
        <row r="15">
          <cell r="B15" t="str">
            <v>2003/04</v>
          </cell>
        </row>
        <row r="16">
          <cell r="B16" t="str">
            <v>2004/05</v>
          </cell>
        </row>
        <row r="17">
          <cell r="B17" t="str">
            <v>2005/06</v>
          </cell>
        </row>
        <row r="18">
          <cell r="B18" t="str">
            <v>2006/07</v>
          </cell>
        </row>
        <row r="19">
          <cell r="B19" t="str">
            <v>2007/08</v>
          </cell>
        </row>
        <row r="20">
          <cell r="B20" t="str">
            <v>2008/09</v>
          </cell>
        </row>
        <row r="21">
          <cell r="B21" t="str">
            <v>2009/10</v>
          </cell>
        </row>
        <row r="22">
          <cell r="B22" t="str">
            <v>2010/11</v>
          </cell>
        </row>
        <row r="23">
          <cell r="B23" t="str">
            <v>2011/12</v>
          </cell>
        </row>
        <row r="24">
          <cell r="B24" t="str">
            <v>2012/13</v>
          </cell>
        </row>
        <row r="25">
          <cell r="B25" t="str">
            <v>2013/14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Name val="Contents"/>
      <sheetName val="Model Menu"/>
      <sheetName val="Model Assumptions"/>
      <sheetName val="Raw Data Menu"/>
      <sheetName val="Raw Data"/>
      <sheetName val="Raw Data - OPEX"/>
      <sheetName val="Raw Data - Assets"/>
      <sheetName val="Raw Data - WACC"/>
      <sheetName val="RR Menu"/>
      <sheetName val="RR Assumptions"/>
      <sheetName val="RR RCB"/>
      <sheetName val="RR DBN"/>
      <sheetName val="RR EL"/>
      <sheetName val="RR NGQ"/>
      <sheetName val="RR PE"/>
      <sheetName val="RR MOS"/>
      <sheetName val="RR CPT"/>
      <sheetName val="RR SAL"/>
      <sheetName val="RR DRG"/>
      <sheetName val="RR LHS"/>
      <sheetName val="RR HO"/>
      <sheetName val="T menu"/>
      <sheetName val="T Input Calculation"/>
      <sheetName val="T Assumptions"/>
      <sheetName val="T RCB"/>
      <sheetName val="T DBN"/>
      <sheetName val="T EL"/>
      <sheetName val="T NGQ"/>
      <sheetName val="T PE"/>
      <sheetName val="T MOS"/>
      <sheetName val="T CPT"/>
      <sheetName val="T SAL"/>
      <sheetName val="T DRG"/>
      <sheetName val="T LHS"/>
      <sheetName val="T HO"/>
      <sheetName val="Result Menu"/>
      <sheetName val="T Consolidation"/>
      <sheetName val="RR Summary"/>
      <sheetName val="Illustration"/>
      <sheetName val="TNPA statements"/>
      <sheetName val="XCheck"/>
      <sheetName val="Pre finance illustration"/>
    </sheetNames>
    <sheetDataSet>
      <sheetData sheetId="0" refreshError="1"/>
      <sheetData sheetId="1" refreshError="1"/>
      <sheetData sheetId="2" refreshError="1"/>
      <sheetData sheetId="3" refreshError="1">
        <row r="5">
          <cell r="E5" t="str">
            <v>2010/11</v>
          </cell>
          <cell r="F5" t="str">
            <v>2011/12</v>
          </cell>
          <cell r="G5" t="str">
            <v>2012/13</v>
          </cell>
          <cell r="H5" t="str">
            <v>2013/14</v>
          </cell>
          <cell r="I5">
            <v>0</v>
          </cell>
        </row>
        <row r="24">
          <cell r="E24">
            <v>0.1033</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Name val="Contents"/>
      <sheetName val="Model Menu"/>
      <sheetName val="Model Assumptions"/>
      <sheetName val="Raw Data Menu"/>
      <sheetName val="Raw Data"/>
      <sheetName val="Raw Data - OPEX"/>
      <sheetName val="Raw Data - Assets"/>
      <sheetName val="Raw Data - WACC"/>
      <sheetName val="RR Menu"/>
      <sheetName val="RR Assumptions"/>
      <sheetName val="RR RCB"/>
      <sheetName val="RR DBN"/>
      <sheetName val="RR EL"/>
      <sheetName val="RR NGQ"/>
      <sheetName val="RR PE"/>
      <sheetName val="RR MOS"/>
      <sheetName val="RR CPT"/>
      <sheetName val="RR SAL"/>
      <sheetName val="RR DRG"/>
      <sheetName val="RR LHS"/>
      <sheetName val="RR HO"/>
      <sheetName val="T menu"/>
      <sheetName val="T Input Calculation"/>
      <sheetName val="T Assumptions"/>
      <sheetName val="T RCB"/>
      <sheetName val="T DBN"/>
      <sheetName val="T EL"/>
      <sheetName val="T NGQ"/>
      <sheetName val="T PE"/>
      <sheetName val="T MOS"/>
      <sheetName val="T CPT"/>
      <sheetName val="T SAL"/>
      <sheetName val="T DRG"/>
      <sheetName val="T LHS"/>
      <sheetName val="T HO"/>
      <sheetName val="Result Menu"/>
      <sheetName val="T Consolidation"/>
      <sheetName val="RR Summary"/>
      <sheetName val="Illustration"/>
      <sheetName val="TNPA statements"/>
      <sheetName val="XCheck"/>
      <sheetName val="Sheet1"/>
      <sheetName val="Pre finance illustration"/>
      <sheetName val="Main Calc"/>
      <sheetName val="Assets"/>
      <sheetName val="Investments"/>
      <sheetName val="CWIP"/>
      <sheetName val="Sheet2"/>
      <sheetName val="Sheet4"/>
    </sheetNames>
    <sheetDataSet>
      <sheetData sheetId="0" refreshError="1"/>
      <sheetData sheetId="1" refreshError="1"/>
      <sheetData sheetId="2" refreshError="1"/>
      <sheetData sheetId="3" refreshError="1">
        <row r="19">
          <cell r="C19">
            <v>0.28839999999999999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ons"/>
      <sheetName val="Sales Org"/>
      <sheetName val="Revenue_Cost_Centre_Structures"/>
      <sheetName val="Annexure C"/>
      <sheetName val="Internal Tariff Sections 13_14"/>
      <sheetName val="Internal Tariff Sections 14_15"/>
      <sheetName val="Annexure B 2013_14"/>
      <sheetName val="Annexure B 2014_15"/>
      <sheetName val="Sheet4"/>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2"/>
  </sheetPr>
  <dimension ref="A1:AA2626"/>
  <sheetViews>
    <sheetView showGridLines="0" topLeftCell="A2037" zoomScaleNormal="100" workbookViewId="0">
      <selection activeCell="A2049" sqref="A2049:B2050"/>
    </sheetView>
  </sheetViews>
  <sheetFormatPr defaultColWidth="8.796875" defaultRowHeight="9" customHeight="1"/>
  <cols>
    <col min="1" max="1" width="41.09765625" style="1" bestFit="1" customWidth="1"/>
    <col min="2" max="4" width="11.5" style="1" customWidth="1"/>
    <col min="5" max="5" width="8.796875" style="50"/>
    <col min="6" max="16384" width="8.796875" style="1"/>
  </cols>
  <sheetData>
    <row r="1" spans="1:4" ht="14.25">
      <c r="A1" s="437" t="s">
        <v>466</v>
      </c>
      <c r="B1" s="438"/>
      <c r="C1" s="438"/>
      <c r="D1" s="439"/>
    </row>
    <row r="2" spans="1:4" ht="13.5" thickBot="1">
      <c r="A2" s="14"/>
      <c r="B2" s="15"/>
      <c r="C2" s="15"/>
      <c r="D2" s="16"/>
    </row>
    <row r="3" spans="1:4" ht="12.75">
      <c r="A3" s="3"/>
      <c r="B3" s="4"/>
      <c r="C3" s="4"/>
      <c r="D3" s="5"/>
    </row>
    <row r="4" spans="1:4" ht="12.75">
      <c r="A4" s="74" t="s">
        <v>45</v>
      </c>
      <c r="B4" s="75"/>
      <c r="C4" s="75"/>
      <c r="D4" s="76"/>
    </row>
    <row r="5" spans="1:4" ht="12.75">
      <c r="A5" s="77" t="s">
        <v>47</v>
      </c>
      <c r="B5" s="75"/>
      <c r="C5" s="75"/>
      <c r="D5" s="76"/>
    </row>
    <row r="6" spans="1:4" ht="12.75">
      <c r="A6" s="77" t="s">
        <v>49</v>
      </c>
      <c r="B6" s="75"/>
      <c r="C6" s="75"/>
      <c r="D6" s="76"/>
    </row>
    <row r="7" spans="1:4" ht="12.75">
      <c r="A7" s="77"/>
      <c r="B7" s="75"/>
      <c r="C7" s="75"/>
      <c r="D7" s="76"/>
    </row>
    <row r="8" spans="1:4" ht="12.75">
      <c r="A8" s="77" t="s">
        <v>50</v>
      </c>
      <c r="B8" s="75"/>
      <c r="C8" s="75"/>
      <c r="D8" s="76"/>
    </row>
    <row r="9" spans="1:4" ht="12.75">
      <c r="A9" s="77" t="s">
        <v>51</v>
      </c>
      <c r="B9" s="75"/>
      <c r="C9" s="75"/>
      <c r="D9" s="76"/>
    </row>
    <row r="10" spans="1:4" ht="12.75">
      <c r="A10" s="77" t="s">
        <v>53</v>
      </c>
      <c r="B10" s="75"/>
      <c r="C10" s="75"/>
      <c r="D10" s="76"/>
    </row>
    <row r="11" spans="1:4" ht="12.75">
      <c r="A11" s="77"/>
      <c r="B11" s="75"/>
      <c r="C11" s="75"/>
      <c r="D11" s="76"/>
    </row>
    <row r="12" spans="1:4" ht="12.75">
      <c r="A12" s="77" t="s">
        <v>55</v>
      </c>
      <c r="B12" s="75"/>
      <c r="C12" s="75"/>
      <c r="D12" s="76"/>
    </row>
    <row r="13" spans="1:4" ht="12.75">
      <c r="A13" s="77"/>
      <c r="B13" s="75"/>
      <c r="C13" s="75"/>
      <c r="D13" s="76"/>
    </row>
    <row r="14" spans="1:4" ht="12.75">
      <c r="A14" s="77" t="s">
        <v>56</v>
      </c>
      <c r="B14" s="75"/>
      <c r="C14" s="75"/>
      <c r="D14" s="76"/>
    </row>
    <row r="15" spans="1:4" ht="12.75">
      <c r="A15" s="77" t="s">
        <v>57</v>
      </c>
      <c r="B15" s="75"/>
      <c r="C15" s="75"/>
      <c r="D15" s="76"/>
    </row>
    <row r="16" spans="1:4" ht="12.75">
      <c r="A16" s="77" t="s">
        <v>58</v>
      </c>
      <c r="B16" s="75"/>
      <c r="C16" s="75"/>
      <c r="D16" s="76"/>
    </row>
    <row r="17" spans="1:4" ht="12.75">
      <c r="A17" s="77"/>
      <c r="B17" s="75"/>
      <c r="C17" s="75"/>
      <c r="D17" s="76"/>
    </row>
    <row r="18" spans="1:4" ht="12.75">
      <c r="A18" s="74" t="s">
        <v>59</v>
      </c>
      <c r="B18" s="75"/>
      <c r="C18" s="75"/>
      <c r="D18" s="76"/>
    </row>
    <row r="19" spans="1:4" ht="12.75">
      <c r="A19" s="77" t="s">
        <v>60</v>
      </c>
      <c r="B19" s="75"/>
      <c r="C19" s="75"/>
      <c r="D19" s="76"/>
    </row>
    <row r="20" spans="1:4" ht="12.75">
      <c r="A20" s="77" t="s">
        <v>61</v>
      </c>
      <c r="B20" s="75"/>
      <c r="C20" s="75"/>
      <c r="D20" s="76"/>
    </row>
    <row r="21" spans="1:4" ht="12.75">
      <c r="A21" s="77" t="s">
        <v>62</v>
      </c>
      <c r="B21" s="75"/>
      <c r="C21" s="75"/>
      <c r="D21" s="76"/>
    </row>
    <row r="22" spans="1:4" ht="12.75">
      <c r="A22" s="77" t="s">
        <v>63</v>
      </c>
      <c r="B22" s="75"/>
      <c r="C22" s="75"/>
      <c r="D22" s="76"/>
    </row>
    <row r="23" spans="1:4" ht="12.75">
      <c r="A23" s="77"/>
      <c r="B23" s="75"/>
      <c r="C23" s="75"/>
      <c r="D23" s="76"/>
    </row>
    <row r="24" spans="1:4" ht="12.75">
      <c r="A24" s="77" t="s">
        <v>65</v>
      </c>
      <c r="B24" s="75"/>
      <c r="C24" s="75"/>
      <c r="D24" s="76"/>
    </row>
    <row r="25" spans="1:4" ht="12.75">
      <c r="A25" s="77" t="s">
        <v>66</v>
      </c>
      <c r="B25" s="75"/>
      <c r="C25" s="75"/>
      <c r="D25" s="76"/>
    </row>
    <row r="26" spans="1:4" ht="13.5" thickBot="1">
      <c r="A26" s="77" t="s">
        <v>67</v>
      </c>
      <c r="B26" s="75"/>
      <c r="C26" s="75"/>
      <c r="D26" s="76"/>
    </row>
    <row r="27" spans="1:4" ht="12.75">
      <c r="A27" s="78"/>
      <c r="B27" s="79" t="s">
        <v>259</v>
      </c>
      <c r="C27" s="79" t="s">
        <v>42</v>
      </c>
      <c r="D27" s="80" t="s">
        <v>459</v>
      </c>
    </row>
    <row r="28" spans="1:4" ht="12.75">
      <c r="A28" s="77"/>
      <c r="B28" s="81" t="s">
        <v>43</v>
      </c>
      <c r="C28" s="81" t="s">
        <v>43</v>
      </c>
      <c r="D28" s="82"/>
    </row>
    <row r="29" spans="1:4" ht="13.5" thickBot="1">
      <c r="A29" s="83"/>
      <c r="B29" s="84" t="s">
        <v>44</v>
      </c>
      <c r="C29" s="85" t="s">
        <v>458</v>
      </c>
      <c r="D29" s="86"/>
    </row>
    <row r="30" spans="1:4" ht="12.75">
      <c r="A30" s="6" t="s">
        <v>68</v>
      </c>
      <c r="B30" s="87"/>
      <c r="C30" s="87"/>
      <c r="D30" s="88"/>
    </row>
    <row r="31" spans="1:4" ht="12.75">
      <c r="A31" s="52" t="s">
        <v>487</v>
      </c>
      <c r="B31" s="87"/>
      <c r="C31" s="87"/>
      <c r="D31" s="88"/>
    </row>
    <row r="32" spans="1:4" ht="12.75">
      <c r="A32" s="7"/>
      <c r="B32" s="87"/>
      <c r="C32" s="87"/>
      <c r="D32" s="88"/>
    </row>
    <row r="33" spans="1:27" ht="12.75">
      <c r="A33" s="77" t="s">
        <v>145</v>
      </c>
      <c r="B33" s="87"/>
      <c r="C33" s="87" t="str">
        <f t="array" ref="C33:C2619">IF($B33:$B2631&lt;&gt;"",IF($B33:$B2631="On Application","On Application",IF($B33:$B2631="Free","Free",$B33:$B2631*(IF($AA$33:$AA$2619=1,1.1191,1)))),"")</f>
        <v/>
      </c>
      <c r="D33" s="88" t="str">
        <f t="array" ref="D33:D2441">IF($B33:$B2427&lt;&gt;"",IF($B33:$B2427="On Application","",IF($B33:$B2427="Free","",$C33:$C2619/$B$33:$B$2427-1)),"")</f>
        <v/>
      </c>
      <c r="AA33" s="1">
        <v>1</v>
      </c>
    </row>
    <row r="34" spans="1:27" ht="12.75">
      <c r="A34" s="77" t="s">
        <v>488</v>
      </c>
      <c r="B34" s="87"/>
      <c r="C34" s="87" t="str">
        <v/>
      </c>
      <c r="D34" s="88" t="str">
        <v/>
      </c>
      <c r="AA34" s="1">
        <v>1</v>
      </c>
    </row>
    <row r="35" spans="1:27" ht="12.75">
      <c r="A35" s="77" t="s">
        <v>489</v>
      </c>
      <c r="B35" s="87"/>
      <c r="C35" s="87" t="str">
        <v/>
      </c>
      <c r="D35" s="88" t="str">
        <v/>
      </c>
      <c r="AA35" s="1">
        <v>1</v>
      </c>
    </row>
    <row r="36" spans="1:27" ht="12.75">
      <c r="A36" s="77" t="s">
        <v>490</v>
      </c>
      <c r="B36" s="87"/>
      <c r="C36" s="87" t="str">
        <v/>
      </c>
      <c r="D36" s="88" t="str">
        <v/>
      </c>
      <c r="AA36" s="1">
        <v>1</v>
      </c>
    </row>
    <row r="37" spans="1:27" ht="12.75">
      <c r="A37" s="77"/>
      <c r="B37" s="87"/>
      <c r="C37" s="87" t="str">
        <v/>
      </c>
      <c r="D37" s="88" t="str">
        <v/>
      </c>
      <c r="AA37" s="1">
        <v>1</v>
      </c>
    </row>
    <row r="38" spans="1:27" ht="12.75">
      <c r="A38" s="77" t="s">
        <v>491</v>
      </c>
      <c r="B38" s="87"/>
      <c r="C38" s="87" t="str">
        <v/>
      </c>
      <c r="D38" s="88" t="str">
        <v/>
      </c>
      <c r="AA38" s="1">
        <v>1</v>
      </c>
    </row>
    <row r="39" spans="1:27" ht="12.75">
      <c r="A39" s="77" t="s">
        <v>597</v>
      </c>
      <c r="B39" s="87"/>
      <c r="C39" s="87" t="str">
        <v/>
      </c>
      <c r="D39" s="88" t="str">
        <v/>
      </c>
      <c r="AA39" s="1">
        <v>1</v>
      </c>
    </row>
    <row r="40" spans="1:27" ht="12.75">
      <c r="A40" s="77" t="s">
        <v>67</v>
      </c>
      <c r="B40" s="87"/>
      <c r="C40" s="87" t="str">
        <v/>
      </c>
      <c r="D40" s="88" t="str">
        <v/>
      </c>
      <c r="AA40" s="1">
        <v>1</v>
      </c>
    </row>
    <row r="41" spans="1:27" ht="12.75">
      <c r="A41" s="77"/>
      <c r="B41" s="87"/>
      <c r="C41" s="87" t="str">
        <v/>
      </c>
      <c r="D41" s="88" t="str">
        <v/>
      </c>
      <c r="AA41" s="1">
        <v>1</v>
      </c>
    </row>
    <row r="42" spans="1:27" ht="12.75">
      <c r="A42" s="74" t="s">
        <v>69</v>
      </c>
      <c r="B42" s="87"/>
      <c r="C42" s="87" t="str">
        <v/>
      </c>
      <c r="D42" s="88" t="str">
        <v/>
      </c>
      <c r="AA42" s="1">
        <v>1</v>
      </c>
    </row>
    <row r="43" spans="1:27" ht="12.75">
      <c r="A43" s="77" t="s">
        <v>492</v>
      </c>
      <c r="B43" s="89"/>
      <c r="C43" s="87" t="str">
        <v/>
      </c>
      <c r="D43" s="88" t="str">
        <v/>
      </c>
      <c r="AA43" s="1">
        <v>1</v>
      </c>
    </row>
    <row r="44" spans="1:27" ht="12.75">
      <c r="A44" s="77" t="s">
        <v>208</v>
      </c>
      <c r="B44" s="89"/>
      <c r="C44" s="89" t="str">
        <v/>
      </c>
      <c r="D44" s="88" t="str">
        <v/>
      </c>
      <c r="AA44" s="1">
        <v>1</v>
      </c>
    </row>
    <row r="45" spans="1:27" ht="12.75">
      <c r="A45" s="77" t="s">
        <v>209</v>
      </c>
      <c r="B45" s="89"/>
      <c r="C45" s="89" t="str">
        <v/>
      </c>
      <c r="D45" s="88" t="str">
        <v/>
      </c>
      <c r="AA45" s="1">
        <v>1</v>
      </c>
    </row>
    <row r="46" spans="1:27" ht="12.75">
      <c r="A46" s="77"/>
      <c r="B46" s="89"/>
      <c r="C46" s="89" t="str">
        <v/>
      </c>
      <c r="D46" s="88" t="str">
        <v/>
      </c>
      <c r="AA46" s="1">
        <v>1</v>
      </c>
    </row>
    <row r="47" spans="1:27" ht="12.75">
      <c r="A47" s="77" t="s">
        <v>146</v>
      </c>
      <c r="B47" s="89"/>
      <c r="C47" s="89" t="str">
        <v/>
      </c>
      <c r="D47" s="88" t="str">
        <v/>
      </c>
      <c r="AA47" s="1">
        <v>1</v>
      </c>
    </row>
    <row r="48" spans="1:27" ht="12.75">
      <c r="A48" s="77" t="s">
        <v>493</v>
      </c>
      <c r="B48" s="89">
        <v>11.97</v>
      </c>
      <c r="C48" s="89">
        <v>13.395627000000001</v>
      </c>
      <c r="D48" s="88">
        <v>0.11909999999999998</v>
      </c>
      <c r="AA48" s="1">
        <v>1</v>
      </c>
    </row>
    <row r="49" spans="1:27" ht="12.75">
      <c r="A49" s="77"/>
      <c r="B49" s="89"/>
      <c r="C49" s="89" t="str">
        <v/>
      </c>
      <c r="D49" s="88" t="str">
        <v/>
      </c>
      <c r="AA49" s="1">
        <v>1</v>
      </c>
    </row>
    <row r="50" spans="1:27" ht="12.75">
      <c r="A50" s="77" t="s">
        <v>494</v>
      </c>
      <c r="B50" s="89"/>
      <c r="C50" s="89" t="str">
        <v/>
      </c>
      <c r="D50" s="88" t="str">
        <v/>
      </c>
      <c r="AA50" s="1">
        <v>1</v>
      </c>
    </row>
    <row r="51" spans="1:27" ht="12.75">
      <c r="A51" s="77" t="s">
        <v>495</v>
      </c>
      <c r="B51" s="89"/>
      <c r="C51" s="89" t="str">
        <v/>
      </c>
      <c r="D51" s="88" t="str">
        <v/>
      </c>
      <c r="AA51" s="1">
        <v>1</v>
      </c>
    </row>
    <row r="52" spans="1:27" ht="12.75">
      <c r="A52" s="77" t="s">
        <v>496</v>
      </c>
      <c r="B52" s="89"/>
      <c r="C52" s="89" t="str">
        <v/>
      </c>
      <c r="D52" s="88" t="str">
        <v/>
      </c>
      <c r="AA52" s="1">
        <v>1</v>
      </c>
    </row>
    <row r="53" spans="1:27" ht="12.75">
      <c r="A53" s="77" t="s">
        <v>497</v>
      </c>
      <c r="B53" s="89"/>
      <c r="C53" s="89" t="str">
        <v/>
      </c>
      <c r="D53" s="88" t="str">
        <v/>
      </c>
      <c r="AA53" s="1">
        <v>1</v>
      </c>
    </row>
    <row r="54" spans="1:27" ht="12.75">
      <c r="A54" s="77"/>
      <c r="B54" s="90"/>
      <c r="C54" s="89" t="str">
        <v/>
      </c>
      <c r="D54" s="88" t="str">
        <v/>
      </c>
      <c r="AA54" s="1">
        <v>1</v>
      </c>
    </row>
    <row r="55" spans="1:27" ht="12.75">
      <c r="A55" s="77" t="s">
        <v>498</v>
      </c>
      <c r="B55" s="89">
        <v>56.85</v>
      </c>
      <c r="C55" s="89">
        <v>63.620835</v>
      </c>
      <c r="D55" s="88">
        <v>0.11909999999999998</v>
      </c>
      <c r="AA55" s="1">
        <v>1</v>
      </c>
    </row>
    <row r="56" spans="1:27" ht="12.75">
      <c r="A56" s="77"/>
      <c r="B56" s="89"/>
      <c r="C56" s="89" t="str">
        <v/>
      </c>
      <c r="D56" s="88" t="str">
        <v/>
      </c>
      <c r="AA56" s="1">
        <v>1</v>
      </c>
    </row>
    <row r="57" spans="1:27" ht="12.75">
      <c r="A57" s="77" t="s">
        <v>499</v>
      </c>
      <c r="B57" s="89"/>
      <c r="C57" s="89" t="str">
        <v/>
      </c>
      <c r="D57" s="88" t="str">
        <v/>
      </c>
      <c r="AA57" s="1">
        <v>1</v>
      </c>
    </row>
    <row r="58" spans="1:27" ht="12.75">
      <c r="A58" s="77" t="s">
        <v>500</v>
      </c>
      <c r="B58" s="89"/>
      <c r="C58" s="89" t="str">
        <v/>
      </c>
      <c r="D58" s="88" t="str">
        <v/>
      </c>
      <c r="AA58" s="1">
        <v>1</v>
      </c>
    </row>
    <row r="59" spans="1:27" ht="12.75">
      <c r="A59" s="77"/>
      <c r="B59" s="89"/>
      <c r="C59" s="89" t="str">
        <v/>
      </c>
      <c r="D59" s="88" t="str">
        <v/>
      </c>
      <c r="AA59" s="1">
        <v>1</v>
      </c>
    </row>
    <row r="60" spans="1:27" ht="12.75">
      <c r="A60" s="74" t="s">
        <v>501</v>
      </c>
      <c r="B60" s="89"/>
      <c r="C60" s="89" t="str">
        <v/>
      </c>
      <c r="D60" s="88" t="str">
        <v/>
      </c>
      <c r="AA60" s="1">
        <v>1</v>
      </c>
    </row>
    <row r="61" spans="1:27" ht="12.75">
      <c r="A61" s="74"/>
      <c r="B61" s="89"/>
      <c r="C61" s="89" t="str">
        <v/>
      </c>
      <c r="D61" s="88" t="str">
        <v/>
      </c>
      <c r="AA61" s="1">
        <v>1</v>
      </c>
    </row>
    <row r="62" spans="1:27" ht="12.75">
      <c r="A62" s="77" t="s">
        <v>502</v>
      </c>
      <c r="B62" s="89"/>
      <c r="C62" s="89" t="str">
        <v/>
      </c>
      <c r="D62" s="88" t="str">
        <v/>
      </c>
      <c r="AA62" s="1">
        <v>1</v>
      </c>
    </row>
    <row r="63" spans="1:27" ht="12.75">
      <c r="A63" s="77" t="s">
        <v>503</v>
      </c>
      <c r="B63" s="89"/>
      <c r="C63" s="89" t="str">
        <v/>
      </c>
      <c r="D63" s="88" t="str">
        <v/>
      </c>
      <c r="AA63" s="1">
        <v>1</v>
      </c>
    </row>
    <row r="64" spans="1:27" ht="12.75">
      <c r="A64" s="77" t="s">
        <v>504</v>
      </c>
      <c r="B64" s="89"/>
      <c r="C64" s="89" t="str">
        <v/>
      </c>
      <c r="D64" s="88" t="str">
        <v/>
      </c>
      <c r="AA64" s="1">
        <v>1</v>
      </c>
    </row>
    <row r="65" spans="1:27" ht="12.75">
      <c r="A65" s="77" t="s">
        <v>505</v>
      </c>
      <c r="B65" s="89"/>
      <c r="C65" s="89" t="str">
        <v/>
      </c>
      <c r="D65" s="88" t="str">
        <v/>
      </c>
      <c r="AA65" s="1">
        <v>1</v>
      </c>
    </row>
    <row r="66" spans="1:27" ht="12.75">
      <c r="A66" s="77" t="s">
        <v>506</v>
      </c>
      <c r="B66" s="89"/>
      <c r="C66" s="89" t="str">
        <v/>
      </c>
      <c r="D66" s="88" t="str">
        <v/>
      </c>
      <c r="AA66" s="1">
        <v>1</v>
      </c>
    </row>
    <row r="67" spans="1:27" ht="12.75">
      <c r="A67" s="77" t="s">
        <v>507</v>
      </c>
      <c r="B67" s="89"/>
      <c r="C67" s="89" t="str">
        <v/>
      </c>
      <c r="D67" s="88" t="str">
        <v/>
      </c>
      <c r="AA67" s="1">
        <v>1</v>
      </c>
    </row>
    <row r="68" spans="1:27" ht="12.75">
      <c r="A68" s="77" t="s">
        <v>508</v>
      </c>
      <c r="B68" s="89"/>
      <c r="C68" s="89" t="str">
        <v/>
      </c>
      <c r="D68" s="88" t="str">
        <v/>
      </c>
      <c r="AA68" s="1">
        <v>1</v>
      </c>
    </row>
    <row r="69" spans="1:27" ht="12.75">
      <c r="A69" s="77" t="s">
        <v>509</v>
      </c>
      <c r="B69" s="89"/>
      <c r="C69" s="89" t="str">
        <v/>
      </c>
      <c r="D69" s="88" t="str">
        <v/>
      </c>
      <c r="AA69" s="1">
        <v>1</v>
      </c>
    </row>
    <row r="70" spans="1:27" ht="12.75">
      <c r="A70" s="77"/>
      <c r="B70" s="89"/>
      <c r="C70" s="89" t="str">
        <v/>
      </c>
      <c r="D70" s="88" t="str">
        <v/>
      </c>
      <c r="AA70" s="1">
        <v>1</v>
      </c>
    </row>
    <row r="71" spans="1:27" ht="12.75">
      <c r="A71" s="74" t="s">
        <v>510</v>
      </c>
      <c r="B71" s="89"/>
      <c r="C71" s="89" t="str">
        <v/>
      </c>
      <c r="D71" s="88" t="str">
        <v/>
      </c>
      <c r="AA71" s="1">
        <v>1</v>
      </c>
    </row>
    <row r="72" spans="1:27" ht="12.75">
      <c r="A72" s="74" t="s">
        <v>512</v>
      </c>
      <c r="B72" s="89"/>
      <c r="C72" s="89" t="str">
        <v/>
      </c>
      <c r="D72" s="88" t="str">
        <v/>
      </c>
      <c r="AA72" s="1">
        <v>1</v>
      </c>
    </row>
    <row r="73" spans="1:27" ht="12.75">
      <c r="A73" s="74" t="s">
        <v>511</v>
      </c>
      <c r="B73" s="89"/>
      <c r="C73" s="89" t="str">
        <v/>
      </c>
      <c r="D73" s="88" t="str">
        <v/>
      </c>
      <c r="AA73" s="1">
        <v>1</v>
      </c>
    </row>
    <row r="74" spans="1:27" ht="12.75">
      <c r="A74" s="77"/>
      <c r="B74" s="89"/>
      <c r="C74" s="89" t="str">
        <v/>
      </c>
      <c r="D74" s="88" t="str">
        <v/>
      </c>
      <c r="AA74" s="1">
        <v>1</v>
      </c>
    </row>
    <row r="75" spans="1:27" ht="12.75">
      <c r="A75" s="77" t="s">
        <v>70</v>
      </c>
      <c r="B75" s="89"/>
      <c r="C75" s="89" t="str">
        <v/>
      </c>
      <c r="D75" s="88" t="str">
        <v/>
      </c>
      <c r="AA75" s="1">
        <v>1</v>
      </c>
    </row>
    <row r="76" spans="1:27" ht="12.75">
      <c r="A76" s="77"/>
      <c r="B76" s="89"/>
      <c r="C76" s="89" t="str">
        <v/>
      </c>
      <c r="D76" s="88" t="str">
        <v/>
      </c>
      <c r="AA76" s="1">
        <v>1</v>
      </c>
    </row>
    <row r="77" spans="1:27" ht="12.75">
      <c r="A77" s="6" t="s">
        <v>71</v>
      </c>
      <c r="B77" s="89"/>
      <c r="C77" s="89" t="str">
        <v/>
      </c>
      <c r="D77" s="88" t="str">
        <v/>
      </c>
      <c r="AA77" s="1">
        <v>1</v>
      </c>
    </row>
    <row r="78" spans="1:27" ht="12.75">
      <c r="A78" s="52" t="s">
        <v>72</v>
      </c>
      <c r="B78" s="89"/>
      <c r="C78" s="89" t="str">
        <v/>
      </c>
      <c r="D78" s="88" t="str">
        <v/>
      </c>
      <c r="AA78" s="1">
        <v>1</v>
      </c>
    </row>
    <row r="79" spans="1:27" ht="12.75">
      <c r="A79" s="7"/>
      <c r="B79" s="89"/>
      <c r="C79" s="89" t="str">
        <v/>
      </c>
      <c r="D79" s="88" t="str">
        <v/>
      </c>
      <c r="AA79" s="1">
        <v>1</v>
      </c>
    </row>
    <row r="80" spans="1:27" ht="12.75">
      <c r="A80" s="77" t="s">
        <v>513</v>
      </c>
      <c r="B80" s="89"/>
      <c r="C80" s="89" t="str">
        <v/>
      </c>
      <c r="D80" s="88" t="str">
        <v/>
      </c>
      <c r="AA80" s="1">
        <v>1</v>
      </c>
    </row>
    <row r="81" spans="1:27" ht="12.75">
      <c r="A81" s="77" t="s">
        <v>514</v>
      </c>
      <c r="B81" s="89"/>
      <c r="C81" s="89" t="str">
        <v/>
      </c>
      <c r="D81" s="88" t="str">
        <v/>
      </c>
      <c r="AA81" s="1">
        <v>1</v>
      </c>
    </row>
    <row r="82" spans="1:27" ht="12.75">
      <c r="A82" s="77" t="s">
        <v>515</v>
      </c>
      <c r="B82" s="89"/>
      <c r="C82" s="89" t="str">
        <v/>
      </c>
      <c r="D82" s="88" t="str">
        <v/>
      </c>
      <c r="AA82" s="1">
        <v>1</v>
      </c>
    </row>
    <row r="83" spans="1:27" ht="12.75">
      <c r="A83" s="77"/>
      <c r="B83" s="89"/>
      <c r="C83" s="89" t="str">
        <v/>
      </c>
      <c r="D83" s="88" t="str">
        <v/>
      </c>
      <c r="AA83" s="1">
        <v>1</v>
      </c>
    </row>
    <row r="84" spans="1:27" ht="12.75">
      <c r="A84" s="74" t="s">
        <v>516</v>
      </c>
      <c r="B84" s="89"/>
      <c r="C84" s="89" t="str">
        <v/>
      </c>
      <c r="D84" s="88" t="str">
        <v/>
      </c>
      <c r="AA84" s="1">
        <v>1</v>
      </c>
    </row>
    <row r="85" spans="1:27" ht="12.75">
      <c r="A85" s="77" t="s">
        <v>517</v>
      </c>
      <c r="B85" s="89"/>
      <c r="C85" s="89" t="str">
        <v/>
      </c>
      <c r="D85" s="88" t="str">
        <v/>
      </c>
      <c r="AA85" s="1">
        <v>1</v>
      </c>
    </row>
    <row r="86" spans="1:27" ht="12.75">
      <c r="A86" s="77" t="s">
        <v>518</v>
      </c>
      <c r="B86" s="89"/>
      <c r="C86" s="89" t="str">
        <v/>
      </c>
      <c r="D86" s="88" t="str">
        <v/>
      </c>
      <c r="AA86" s="1">
        <v>1</v>
      </c>
    </row>
    <row r="87" spans="1:27" ht="12.75">
      <c r="A87" s="77" t="s">
        <v>519</v>
      </c>
      <c r="B87" s="89"/>
      <c r="C87" s="91" t="str">
        <v/>
      </c>
      <c r="D87" s="88" t="str">
        <v/>
      </c>
      <c r="AA87" s="1">
        <v>1</v>
      </c>
    </row>
    <row r="88" spans="1:27" ht="12.75">
      <c r="A88" s="77" t="s">
        <v>490</v>
      </c>
      <c r="B88" s="89"/>
      <c r="C88" s="91" t="str">
        <v/>
      </c>
      <c r="D88" s="88" t="str">
        <v/>
      </c>
      <c r="AA88" s="1">
        <v>1</v>
      </c>
    </row>
    <row r="89" spans="1:27" ht="12.75">
      <c r="A89" s="77"/>
      <c r="B89" s="89"/>
      <c r="C89" s="91" t="str">
        <v/>
      </c>
      <c r="D89" s="88" t="str">
        <v/>
      </c>
      <c r="AA89" s="1">
        <v>1</v>
      </c>
    </row>
    <row r="90" spans="1:27" ht="12.75">
      <c r="A90" s="77" t="s">
        <v>491</v>
      </c>
      <c r="B90" s="89"/>
      <c r="C90" s="89" t="str">
        <v/>
      </c>
      <c r="D90" s="88" t="str">
        <v/>
      </c>
      <c r="AA90" s="1">
        <v>1</v>
      </c>
    </row>
    <row r="91" spans="1:27" ht="12.75">
      <c r="A91" s="77" t="s">
        <v>597</v>
      </c>
      <c r="B91" s="89"/>
      <c r="C91" s="89" t="str">
        <v/>
      </c>
      <c r="D91" s="88" t="str">
        <v/>
      </c>
      <c r="AA91" s="1">
        <v>1</v>
      </c>
    </row>
    <row r="92" spans="1:27" ht="12.75">
      <c r="A92" s="77" t="s">
        <v>67</v>
      </c>
      <c r="B92" s="89"/>
      <c r="C92" s="89" t="str">
        <v/>
      </c>
      <c r="D92" s="88" t="str">
        <v/>
      </c>
      <c r="AA92" s="1">
        <v>1</v>
      </c>
    </row>
    <row r="93" spans="1:27" ht="12.75">
      <c r="A93" s="77"/>
      <c r="B93" s="89"/>
      <c r="C93" s="89" t="str">
        <v/>
      </c>
      <c r="D93" s="88" t="str">
        <v/>
      </c>
      <c r="AA93" s="1">
        <v>1</v>
      </c>
    </row>
    <row r="94" spans="1:27" ht="12.75">
      <c r="A94" s="74" t="s">
        <v>520</v>
      </c>
      <c r="B94" s="89"/>
      <c r="C94" s="89" t="str">
        <v/>
      </c>
      <c r="D94" s="88" t="str">
        <v/>
      </c>
      <c r="AA94" s="1">
        <v>1</v>
      </c>
    </row>
    <row r="95" spans="1:27" ht="12.75">
      <c r="A95" s="77" t="s">
        <v>210</v>
      </c>
      <c r="B95" s="89"/>
      <c r="C95" s="89" t="str">
        <v/>
      </c>
      <c r="D95" s="88" t="str">
        <v/>
      </c>
      <c r="AA95" s="1">
        <v>1</v>
      </c>
    </row>
    <row r="96" spans="1:27" ht="12.75">
      <c r="A96" s="77"/>
      <c r="B96" s="89"/>
      <c r="C96" s="89" t="str">
        <v/>
      </c>
      <c r="D96" s="88" t="str">
        <v/>
      </c>
      <c r="AA96" s="1">
        <v>1</v>
      </c>
    </row>
    <row r="97" spans="1:27" ht="12.75">
      <c r="A97" s="77" t="s">
        <v>74</v>
      </c>
      <c r="B97" s="89">
        <v>0.26</v>
      </c>
      <c r="C97" s="89">
        <v>0.290966</v>
      </c>
      <c r="D97" s="88">
        <v>0.11909999999999998</v>
      </c>
      <c r="AA97" s="1">
        <v>1</v>
      </c>
    </row>
    <row r="98" spans="1:27" ht="12.75">
      <c r="A98" s="77"/>
      <c r="B98" s="89"/>
      <c r="C98" s="89" t="str">
        <v/>
      </c>
      <c r="D98" s="88" t="str">
        <v/>
      </c>
      <c r="AA98" s="1">
        <v>1</v>
      </c>
    </row>
    <row r="99" spans="1:27" ht="12.75">
      <c r="A99" s="77" t="s">
        <v>75</v>
      </c>
      <c r="B99" s="89">
        <v>0.32</v>
      </c>
      <c r="C99" s="89">
        <v>0.35811199999999999</v>
      </c>
      <c r="D99" s="88">
        <v>0.11909999999999998</v>
      </c>
      <c r="AA99" s="1">
        <v>1</v>
      </c>
    </row>
    <row r="100" spans="1:27" ht="12.75">
      <c r="A100" s="77"/>
      <c r="B100" s="89"/>
      <c r="C100" s="89" t="str">
        <v/>
      </c>
      <c r="D100" s="88" t="str">
        <v/>
      </c>
      <c r="AA100" s="1">
        <v>1</v>
      </c>
    </row>
    <row r="101" spans="1:27" ht="12.75">
      <c r="A101" s="77" t="s">
        <v>76</v>
      </c>
      <c r="B101" s="89">
        <v>114.36</v>
      </c>
      <c r="C101" s="89">
        <v>127.980276</v>
      </c>
      <c r="D101" s="88">
        <v>0.11909999999999998</v>
      </c>
      <c r="AA101" s="1">
        <v>1</v>
      </c>
    </row>
    <row r="102" spans="1:27" ht="12.75">
      <c r="A102" s="77"/>
      <c r="B102" s="89"/>
      <c r="C102" s="89" t="str">
        <v/>
      </c>
      <c r="D102" s="88" t="str">
        <v/>
      </c>
      <c r="AA102" s="1">
        <v>1</v>
      </c>
    </row>
    <row r="103" spans="1:27" ht="12.75">
      <c r="A103" s="77"/>
      <c r="B103" s="89"/>
      <c r="C103" s="89" t="str">
        <v/>
      </c>
      <c r="D103" s="88" t="str">
        <v/>
      </c>
      <c r="AA103" s="1">
        <v>1</v>
      </c>
    </row>
    <row r="104" spans="1:27" ht="12.75">
      <c r="A104" s="6" t="s">
        <v>77</v>
      </c>
      <c r="B104" s="89"/>
      <c r="C104" s="89" t="str">
        <v/>
      </c>
      <c r="D104" s="88" t="str">
        <v/>
      </c>
      <c r="AA104" s="1">
        <v>1</v>
      </c>
    </row>
    <row r="105" spans="1:27" ht="12.75">
      <c r="A105" s="52" t="s">
        <v>79</v>
      </c>
      <c r="B105" s="89"/>
      <c r="C105" s="89" t="str">
        <v/>
      </c>
      <c r="D105" s="88" t="str">
        <v/>
      </c>
      <c r="AA105" s="1">
        <v>1</v>
      </c>
    </row>
    <row r="106" spans="1:27" ht="12.75">
      <c r="A106" s="7"/>
      <c r="B106" s="89"/>
      <c r="C106" s="89" t="str">
        <v/>
      </c>
      <c r="D106" s="88" t="str">
        <v/>
      </c>
      <c r="AA106" s="1">
        <v>1</v>
      </c>
    </row>
    <row r="107" spans="1:27" ht="12.75">
      <c r="A107" s="74" t="s">
        <v>211</v>
      </c>
      <c r="B107" s="89"/>
      <c r="C107" s="89" t="str">
        <v/>
      </c>
      <c r="D107" s="88" t="str">
        <v/>
      </c>
      <c r="AA107" s="1">
        <v>1</v>
      </c>
    </row>
    <row r="108" spans="1:27" ht="12.75">
      <c r="A108" s="77" t="s">
        <v>523</v>
      </c>
      <c r="B108" s="89"/>
      <c r="C108" s="89" t="str">
        <v/>
      </c>
      <c r="D108" s="88" t="str">
        <v/>
      </c>
      <c r="AA108" s="1">
        <v>1</v>
      </c>
    </row>
    <row r="109" spans="1:27" ht="12.75">
      <c r="A109" s="77" t="s">
        <v>524</v>
      </c>
      <c r="B109" s="89"/>
      <c r="C109" s="89" t="str">
        <v/>
      </c>
      <c r="D109" s="88" t="str">
        <v/>
      </c>
      <c r="AA109" s="1">
        <v>1</v>
      </c>
    </row>
    <row r="110" spans="1:27" ht="12.75">
      <c r="A110" s="77" t="s">
        <v>147</v>
      </c>
      <c r="B110" s="89"/>
      <c r="C110" s="89" t="str">
        <v/>
      </c>
      <c r="D110" s="88" t="str">
        <v/>
      </c>
      <c r="AA110" s="1">
        <v>1</v>
      </c>
    </row>
    <row r="111" spans="1:27" ht="12.75">
      <c r="A111" s="77"/>
      <c r="B111" s="89"/>
      <c r="C111" s="89" t="str">
        <v/>
      </c>
      <c r="D111" s="88" t="str">
        <v/>
      </c>
      <c r="AA111" s="1">
        <v>1</v>
      </c>
    </row>
    <row r="112" spans="1:27" ht="12.75">
      <c r="A112" s="74" t="s">
        <v>526</v>
      </c>
      <c r="B112" s="89"/>
      <c r="C112" s="89" t="str">
        <v/>
      </c>
      <c r="D112" s="88" t="str">
        <v/>
      </c>
      <c r="AA112" s="1">
        <v>1</v>
      </c>
    </row>
    <row r="113" spans="1:27" ht="12.75">
      <c r="A113" s="77" t="s">
        <v>525</v>
      </c>
      <c r="B113" s="89">
        <v>15032.99</v>
      </c>
      <c r="C113" s="89">
        <v>16823.419108999999</v>
      </c>
      <c r="D113" s="88">
        <v>0.11909999999999998</v>
      </c>
      <c r="AA113" s="1">
        <v>1</v>
      </c>
    </row>
    <row r="114" spans="1:27" ht="12.75">
      <c r="A114" s="77" t="s">
        <v>479</v>
      </c>
      <c r="B114" s="89"/>
      <c r="C114" s="89" t="str">
        <v/>
      </c>
      <c r="D114" s="88" t="str">
        <v/>
      </c>
      <c r="AA114" s="1">
        <v>1</v>
      </c>
    </row>
    <row r="115" spans="1:27" ht="12.75">
      <c r="A115" s="77" t="s">
        <v>528</v>
      </c>
      <c r="B115" s="89">
        <v>5.31</v>
      </c>
      <c r="C115" s="89">
        <v>5.9424209999999995</v>
      </c>
      <c r="D115" s="88">
        <v>0.11909999999999998</v>
      </c>
      <c r="AA115" s="1">
        <v>1</v>
      </c>
    </row>
    <row r="116" spans="1:27" ht="12.75">
      <c r="A116" s="77"/>
      <c r="B116" s="89"/>
      <c r="C116" s="89" t="str">
        <v/>
      </c>
      <c r="D116" s="88" t="str">
        <v/>
      </c>
      <c r="AA116" s="1">
        <v>1</v>
      </c>
    </row>
    <row r="117" spans="1:27" ht="12.75">
      <c r="A117" s="74" t="s">
        <v>527</v>
      </c>
      <c r="B117" s="89"/>
      <c r="C117" s="89" t="str">
        <v/>
      </c>
      <c r="D117" s="88" t="str">
        <v/>
      </c>
      <c r="AA117" s="1">
        <v>1</v>
      </c>
    </row>
    <row r="118" spans="1:27" ht="12.75">
      <c r="A118" s="77" t="s">
        <v>529</v>
      </c>
      <c r="B118" s="89">
        <v>9035.49</v>
      </c>
      <c r="C118" s="89">
        <v>10111.616859</v>
      </c>
      <c r="D118" s="88">
        <v>0.11909999999999998</v>
      </c>
      <c r="AA118" s="1">
        <v>1</v>
      </c>
    </row>
    <row r="119" spans="1:27" ht="12.75">
      <c r="A119" s="77" t="s">
        <v>479</v>
      </c>
      <c r="B119" s="89"/>
      <c r="C119" s="89" t="str">
        <v/>
      </c>
      <c r="D119" s="88" t="str">
        <v/>
      </c>
      <c r="AA119" s="1">
        <v>1</v>
      </c>
    </row>
    <row r="120" spans="1:27" ht="12.75">
      <c r="A120" s="77" t="s">
        <v>528</v>
      </c>
      <c r="B120" s="89">
        <v>4.72</v>
      </c>
      <c r="C120" s="89">
        <v>5.282152</v>
      </c>
      <c r="D120" s="88">
        <v>0.11909999999999998</v>
      </c>
      <c r="AA120" s="1">
        <v>1</v>
      </c>
    </row>
    <row r="121" spans="1:27" ht="12.75">
      <c r="A121" s="77"/>
      <c r="B121" s="89"/>
      <c r="C121" s="89" t="str">
        <v/>
      </c>
      <c r="D121" s="88" t="str">
        <v/>
      </c>
      <c r="AA121" s="1">
        <v>1</v>
      </c>
    </row>
    <row r="122" spans="1:27" ht="12.75">
      <c r="A122" s="74" t="s">
        <v>530</v>
      </c>
      <c r="B122" s="89"/>
      <c r="C122" s="89" t="str">
        <v/>
      </c>
      <c r="D122" s="88" t="str">
        <v/>
      </c>
      <c r="AA122" s="1">
        <v>1</v>
      </c>
    </row>
    <row r="123" spans="1:27" ht="12.75">
      <c r="A123" s="77" t="s">
        <v>531</v>
      </c>
      <c r="B123" s="89">
        <v>4355.42</v>
      </c>
      <c r="C123" s="89">
        <v>4874.1505219999999</v>
      </c>
      <c r="D123" s="88">
        <v>0.11909999999999998</v>
      </c>
      <c r="AA123" s="1">
        <v>1</v>
      </c>
    </row>
    <row r="124" spans="1:27" ht="12.75">
      <c r="A124" s="77" t="s">
        <v>479</v>
      </c>
      <c r="B124" s="89"/>
      <c r="C124" s="89" t="str">
        <v/>
      </c>
      <c r="D124" s="88" t="str">
        <v/>
      </c>
      <c r="AA124" s="1">
        <v>1</v>
      </c>
    </row>
    <row r="125" spans="1:27" ht="12.75">
      <c r="A125" s="77" t="s">
        <v>532</v>
      </c>
      <c r="B125" s="89">
        <v>6.96</v>
      </c>
      <c r="C125" s="89">
        <v>7.7889359999999996</v>
      </c>
      <c r="D125" s="88">
        <v>0.11909999999999998</v>
      </c>
      <c r="AA125" s="1">
        <v>1</v>
      </c>
    </row>
    <row r="126" spans="1:27" ht="12.75">
      <c r="A126" s="77"/>
      <c r="B126" s="89"/>
      <c r="C126" s="89" t="str">
        <v/>
      </c>
      <c r="D126" s="88" t="str">
        <v/>
      </c>
      <c r="AA126" s="1">
        <v>1</v>
      </c>
    </row>
    <row r="127" spans="1:27" ht="12.75">
      <c r="A127" s="74" t="s">
        <v>533</v>
      </c>
      <c r="B127" s="89"/>
      <c r="C127" s="89" t="str">
        <v/>
      </c>
      <c r="D127" s="88" t="str">
        <v/>
      </c>
      <c r="AA127" s="1">
        <v>1</v>
      </c>
    </row>
    <row r="128" spans="1:27" ht="12.75">
      <c r="A128" s="77" t="s">
        <v>534</v>
      </c>
      <c r="B128" s="89">
        <v>4355.42</v>
      </c>
      <c r="C128" s="89">
        <v>4874.1505219999999</v>
      </c>
      <c r="D128" s="88">
        <v>0.11909999999999998</v>
      </c>
      <c r="AA128" s="1">
        <v>1</v>
      </c>
    </row>
    <row r="129" spans="1:27" ht="12.75">
      <c r="A129" s="77" t="s">
        <v>479</v>
      </c>
      <c r="B129" s="89"/>
      <c r="C129" s="89" t="str">
        <v/>
      </c>
      <c r="D129" s="88" t="str">
        <v/>
      </c>
      <c r="AA129" s="1">
        <v>1</v>
      </c>
    </row>
    <row r="130" spans="1:27" ht="12.75">
      <c r="A130" s="77" t="s">
        <v>535</v>
      </c>
      <c r="B130" s="89">
        <v>6.96</v>
      </c>
      <c r="C130" s="89">
        <v>7.7889359999999996</v>
      </c>
      <c r="D130" s="88">
        <v>0.11909999999999998</v>
      </c>
      <c r="AA130" s="1">
        <v>1</v>
      </c>
    </row>
    <row r="131" spans="1:27" ht="12.75">
      <c r="A131" s="77"/>
      <c r="B131" s="89"/>
      <c r="C131" s="89" t="str">
        <v/>
      </c>
      <c r="D131" s="88" t="str">
        <v/>
      </c>
      <c r="AA131" s="1">
        <v>1</v>
      </c>
    </row>
    <row r="132" spans="1:27" ht="12.75">
      <c r="A132" s="74" t="s">
        <v>536</v>
      </c>
      <c r="B132" s="89"/>
      <c r="C132" s="89" t="str">
        <v/>
      </c>
      <c r="D132" s="88" t="str">
        <v/>
      </c>
      <c r="AA132" s="1">
        <v>1</v>
      </c>
    </row>
    <row r="133" spans="1:27" ht="12.75">
      <c r="A133" s="77" t="s">
        <v>534</v>
      </c>
      <c r="B133" s="89">
        <v>3079.57</v>
      </c>
      <c r="C133" s="89">
        <v>3446.3467869999999</v>
      </c>
      <c r="D133" s="88">
        <v>0.11909999999999998</v>
      </c>
      <c r="AA133" s="1">
        <v>1</v>
      </c>
    </row>
    <row r="134" spans="1:27" ht="12.75">
      <c r="A134" s="77" t="s">
        <v>479</v>
      </c>
      <c r="B134" s="89"/>
      <c r="C134" s="89" t="str">
        <v/>
      </c>
      <c r="D134" s="88" t="str">
        <v/>
      </c>
      <c r="AA134" s="1">
        <v>1</v>
      </c>
    </row>
    <row r="135" spans="1:27" ht="12.75">
      <c r="A135" s="77" t="s">
        <v>535</v>
      </c>
      <c r="B135" s="89">
        <v>4.95</v>
      </c>
      <c r="C135" s="89">
        <v>5.5395450000000004</v>
      </c>
      <c r="D135" s="88">
        <v>0.11909999999999998</v>
      </c>
      <c r="AA135" s="1">
        <v>1</v>
      </c>
    </row>
    <row r="136" spans="1:27" ht="12.75">
      <c r="A136" s="77"/>
      <c r="B136" s="89"/>
      <c r="C136" s="89" t="str">
        <v/>
      </c>
      <c r="D136" s="88" t="str">
        <v/>
      </c>
      <c r="AA136" s="1">
        <v>1</v>
      </c>
    </row>
    <row r="137" spans="1:27" ht="12.75">
      <c r="A137" s="74" t="s">
        <v>537</v>
      </c>
      <c r="B137" s="89"/>
      <c r="C137" s="89" t="str">
        <v/>
      </c>
      <c r="D137" s="88" t="str">
        <v/>
      </c>
      <c r="AA137" s="1">
        <v>1</v>
      </c>
    </row>
    <row r="138" spans="1:27" ht="12.75">
      <c r="A138" s="77" t="s">
        <v>534</v>
      </c>
      <c r="B138" s="89">
        <v>4697.04</v>
      </c>
      <c r="C138" s="89">
        <v>5256.4574640000001</v>
      </c>
      <c r="D138" s="88">
        <v>0.11909999999999998</v>
      </c>
      <c r="AA138" s="1">
        <v>1</v>
      </c>
    </row>
    <row r="139" spans="1:27" ht="12.75">
      <c r="A139" s="77" t="s">
        <v>479</v>
      </c>
      <c r="B139" s="89"/>
      <c r="C139" s="89" t="str">
        <v/>
      </c>
      <c r="D139" s="88" t="str">
        <v/>
      </c>
      <c r="AA139" s="1">
        <v>1</v>
      </c>
    </row>
    <row r="140" spans="1:27" ht="12.75">
      <c r="A140" s="77" t="s">
        <v>535</v>
      </c>
      <c r="B140" s="89">
        <v>6.63</v>
      </c>
      <c r="C140" s="89">
        <v>7.4196330000000001</v>
      </c>
      <c r="D140" s="88">
        <v>0.11909999999999998</v>
      </c>
      <c r="AA140" s="1">
        <v>1</v>
      </c>
    </row>
    <row r="141" spans="1:27" ht="12.75">
      <c r="A141" s="77"/>
      <c r="B141" s="89"/>
      <c r="C141" s="89" t="str">
        <v/>
      </c>
      <c r="D141" s="88" t="str">
        <v/>
      </c>
      <c r="AA141" s="1">
        <v>1</v>
      </c>
    </row>
    <row r="142" spans="1:27" ht="12.75">
      <c r="A142" s="74" t="s">
        <v>538</v>
      </c>
      <c r="B142" s="89"/>
      <c r="C142" s="89" t="str">
        <v/>
      </c>
      <c r="D142" s="88" t="str">
        <v/>
      </c>
      <c r="AA142" s="1">
        <v>1</v>
      </c>
    </row>
    <row r="143" spans="1:27" ht="12.75">
      <c r="A143" s="77" t="s">
        <v>539</v>
      </c>
      <c r="B143" s="89">
        <v>3179.14</v>
      </c>
      <c r="C143" s="89">
        <v>3557.7755739999998</v>
      </c>
      <c r="D143" s="88">
        <v>0.11909999999999998</v>
      </c>
      <c r="AA143" s="1">
        <v>1</v>
      </c>
    </row>
    <row r="144" spans="1:27" ht="12.75">
      <c r="A144" s="77" t="s">
        <v>479</v>
      </c>
      <c r="B144" s="89"/>
      <c r="C144" s="89" t="str">
        <v/>
      </c>
      <c r="D144" s="88" t="str">
        <v/>
      </c>
      <c r="AA144" s="1">
        <v>1</v>
      </c>
    </row>
    <row r="145" spans="1:27" ht="12.75">
      <c r="A145" s="77" t="s">
        <v>540</v>
      </c>
      <c r="B145" s="89">
        <v>5.09</v>
      </c>
      <c r="C145" s="89">
        <v>5.6962190000000001</v>
      </c>
      <c r="D145" s="88">
        <v>0.11909999999999998</v>
      </c>
      <c r="AA145" s="1">
        <v>1</v>
      </c>
    </row>
    <row r="146" spans="1:27" ht="12.75">
      <c r="A146" s="77"/>
      <c r="B146" s="89"/>
      <c r="C146" s="89" t="str">
        <v/>
      </c>
      <c r="D146" s="88" t="str">
        <v/>
      </c>
      <c r="AA146" s="1">
        <v>1</v>
      </c>
    </row>
    <row r="147" spans="1:27" ht="12.75">
      <c r="A147" s="77" t="s">
        <v>148</v>
      </c>
      <c r="B147" s="89"/>
      <c r="C147" s="89" t="str">
        <v/>
      </c>
      <c r="D147" s="88" t="str">
        <v/>
      </c>
      <c r="AA147" s="1">
        <v>1</v>
      </c>
    </row>
    <row r="148" spans="1:27" ht="12.75">
      <c r="A148" s="77"/>
      <c r="B148" s="89"/>
      <c r="C148" s="89" t="str">
        <v/>
      </c>
      <c r="D148" s="88" t="str">
        <v/>
      </c>
      <c r="AA148" s="1">
        <v>1</v>
      </c>
    </row>
    <row r="149" spans="1:27" ht="12.75">
      <c r="A149" s="92" t="s">
        <v>541</v>
      </c>
      <c r="B149" s="89"/>
      <c r="C149" s="89" t="str">
        <v/>
      </c>
      <c r="D149" s="88" t="str">
        <v/>
      </c>
      <c r="AA149" s="1">
        <v>1</v>
      </c>
    </row>
    <row r="150" spans="1:27" ht="12.75">
      <c r="A150" s="92" t="s">
        <v>542</v>
      </c>
      <c r="B150" s="89"/>
      <c r="C150" s="89" t="str">
        <v/>
      </c>
      <c r="D150" s="88" t="str">
        <v/>
      </c>
      <c r="AA150" s="1">
        <v>1</v>
      </c>
    </row>
    <row r="151" spans="1:27" ht="12.75">
      <c r="A151" s="92"/>
      <c r="B151" s="89"/>
      <c r="C151" s="89" t="str">
        <v/>
      </c>
      <c r="D151" s="88" t="str">
        <v/>
      </c>
      <c r="AA151" s="1">
        <v>1</v>
      </c>
    </row>
    <row r="152" spans="1:27" ht="12.75">
      <c r="A152" s="92" t="s">
        <v>543</v>
      </c>
      <c r="B152" s="89"/>
      <c r="C152" s="89" t="str">
        <v/>
      </c>
      <c r="D152" s="88" t="str">
        <v/>
      </c>
      <c r="AA152" s="1">
        <v>1</v>
      </c>
    </row>
    <row r="153" spans="1:27" ht="12.75">
      <c r="A153" s="92" t="s">
        <v>544</v>
      </c>
      <c r="B153" s="89"/>
      <c r="C153" s="89" t="str">
        <v/>
      </c>
      <c r="D153" s="88" t="str">
        <v/>
      </c>
      <c r="AA153" s="1">
        <v>1</v>
      </c>
    </row>
    <row r="154" spans="1:27" ht="12.75">
      <c r="A154" s="92" t="s">
        <v>545</v>
      </c>
      <c r="B154" s="89"/>
      <c r="C154" s="89" t="str">
        <v/>
      </c>
      <c r="D154" s="88" t="str">
        <v/>
      </c>
      <c r="AA154" s="1">
        <v>1</v>
      </c>
    </row>
    <row r="155" spans="1:27" ht="12.75">
      <c r="A155" s="92"/>
      <c r="B155" s="89"/>
      <c r="C155" s="89" t="str">
        <v/>
      </c>
      <c r="D155" s="88" t="str">
        <v/>
      </c>
      <c r="AA155" s="1">
        <v>1</v>
      </c>
    </row>
    <row r="156" spans="1:27" ht="12.75">
      <c r="A156" s="92" t="s">
        <v>546</v>
      </c>
      <c r="B156" s="89"/>
      <c r="C156" s="89" t="str">
        <v/>
      </c>
      <c r="D156" s="88" t="str">
        <v/>
      </c>
      <c r="AA156" s="1">
        <v>1</v>
      </c>
    </row>
    <row r="157" spans="1:27" ht="12.75">
      <c r="A157" s="92" t="s">
        <v>547</v>
      </c>
      <c r="B157" s="89"/>
      <c r="C157" s="89" t="str">
        <v/>
      </c>
      <c r="D157" s="88" t="str">
        <v/>
      </c>
      <c r="AA157" s="1">
        <v>1</v>
      </c>
    </row>
    <row r="158" spans="1:27" ht="12.75">
      <c r="A158" s="92" t="s">
        <v>548</v>
      </c>
      <c r="B158" s="89"/>
      <c r="C158" s="89" t="str">
        <v/>
      </c>
      <c r="D158" s="88" t="str">
        <v/>
      </c>
      <c r="AA158" s="1">
        <v>1</v>
      </c>
    </row>
    <row r="159" spans="1:27" ht="12.75">
      <c r="A159" s="92"/>
      <c r="B159" s="89"/>
      <c r="C159" s="89" t="str">
        <v/>
      </c>
      <c r="D159" s="88" t="str">
        <v/>
      </c>
      <c r="AA159" s="1">
        <v>1</v>
      </c>
    </row>
    <row r="160" spans="1:27" ht="12.75">
      <c r="A160" s="92" t="s">
        <v>521</v>
      </c>
      <c r="B160" s="89"/>
      <c r="C160" s="89" t="str">
        <v/>
      </c>
      <c r="D160" s="88" t="str">
        <v/>
      </c>
      <c r="AA160" s="1">
        <v>1</v>
      </c>
    </row>
    <row r="161" spans="1:27" ht="12.75">
      <c r="A161" s="92" t="s">
        <v>522</v>
      </c>
      <c r="B161" s="89"/>
      <c r="C161" s="89" t="str">
        <v/>
      </c>
      <c r="D161" s="88" t="str">
        <v/>
      </c>
      <c r="AA161" s="1">
        <v>1</v>
      </c>
    </row>
    <row r="162" spans="1:27" ht="12.75">
      <c r="A162" s="92"/>
      <c r="B162" s="89"/>
      <c r="C162" s="89" t="str">
        <v/>
      </c>
      <c r="D162" s="88" t="str">
        <v/>
      </c>
      <c r="AA162" s="1">
        <v>1</v>
      </c>
    </row>
    <row r="163" spans="1:27" ht="12.75">
      <c r="A163" s="92" t="s">
        <v>549</v>
      </c>
      <c r="B163" s="89"/>
      <c r="C163" s="89" t="str">
        <v/>
      </c>
      <c r="D163" s="88" t="str">
        <v/>
      </c>
      <c r="AA163" s="1">
        <v>1</v>
      </c>
    </row>
    <row r="164" spans="1:27" ht="12.75">
      <c r="A164" s="92" t="s">
        <v>149</v>
      </c>
      <c r="B164" s="89"/>
      <c r="C164" s="89" t="str">
        <v/>
      </c>
      <c r="D164" s="88" t="str">
        <v/>
      </c>
      <c r="AA164" s="1">
        <v>1</v>
      </c>
    </row>
    <row r="165" spans="1:27" ht="12.75">
      <c r="A165" s="92"/>
      <c r="B165" s="89"/>
      <c r="C165" s="89" t="str">
        <v/>
      </c>
      <c r="D165" s="88" t="str">
        <v/>
      </c>
      <c r="AA165" s="1">
        <v>1</v>
      </c>
    </row>
    <row r="166" spans="1:27" ht="12.75">
      <c r="A166" s="92" t="s">
        <v>550</v>
      </c>
      <c r="B166" s="89"/>
      <c r="C166" s="89" t="str">
        <v/>
      </c>
      <c r="D166" s="88" t="str">
        <v/>
      </c>
      <c r="AA166" s="1">
        <v>1</v>
      </c>
    </row>
    <row r="167" spans="1:27" ht="12.75">
      <c r="A167" s="92" t="s">
        <v>551</v>
      </c>
      <c r="B167" s="89"/>
      <c r="C167" s="89" t="str">
        <v/>
      </c>
      <c r="D167" s="88" t="str">
        <v/>
      </c>
      <c r="AA167" s="1">
        <v>1</v>
      </c>
    </row>
    <row r="168" spans="1:27" ht="12.75">
      <c r="A168" s="92"/>
      <c r="B168" s="89"/>
      <c r="C168" s="89" t="str">
        <v/>
      </c>
      <c r="D168" s="88" t="str">
        <v/>
      </c>
      <c r="AA168" s="1">
        <v>1</v>
      </c>
    </row>
    <row r="169" spans="1:27" ht="12.75">
      <c r="A169" s="92" t="s">
        <v>552</v>
      </c>
      <c r="B169" s="89"/>
      <c r="C169" s="89" t="str">
        <v/>
      </c>
      <c r="D169" s="88" t="str">
        <v/>
      </c>
      <c r="AA169" s="1">
        <v>1</v>
      </c>
    </row>
    <row r="170" spans="1:27" ht="12.75">
      <c r="A170" s="92" t="s">
        <v>150</v>
      </c>
      <c r="B170" s="89"/>
      <c r="C170" s="89" t="str">
        <v/>
      </c>
      <c r="D170" s="88" t="str">
        <v/>
      </c>
      <c r="AA170" s="1">
        <v>1</v>
      </c>
    </row>
    <row r="171" spans="1:27" ht="12.75">
      <c r="A171" s="92" t="s">
        <v>553</v>
      </c>
      <c r="B171" s="89"/>
      <c r="C171" s="89" t="str">
        <v/>
      </c>
      <c r="D171" s="88" t="str">
        <v/>
      </c>
      <c r="AA171" s="1">
        <v>1</v>
      </c>
    </row>
    <row r="172" spans="1:27" ht="12.75">
      <c r="A172" s="77"/>
      <c r="B172" s="89"/>
      <c r="C172" s="89" t="str">
        <v/>
      </c>
      <c r="D172" s="88" t="str">
        <v/>
      </c>
      <c r="AA172" s="1">
        <v>1</v>
      </c>
    </row>
    <row r="173" spans="1:27" ht="12.75">
      <c r="A173" s="74" t="s">
        <v>554</v>
      </c>
      <c r="B173" s="89"/>
      <c r="C173" s="89" t="str">
        <v/>
      </c>
      <c r="D173" s="88" t="str">
        <v/>
      </c>
      <c r="AA173" s="1">
        <v>1</v>
      </c>
    </row>
    <row r="174" spans="1:27" ht="12.75">
      <c r="A174" s="77" t="s">
        <v>555</v>
      </c>
      <c r="B174" s="89"/>
      <c r="C174" s="89" t="str">
        <v/>
      </c>
      <c r="D174" s="88" t="str">
        <v/>
      </c>
      <c r="AA174" s="1">
        <v>1</v>
      </c>
    </row>
    <row r="175" spans="1:27" ht="12.75">
      <c r="A175" s="77" t="s">
        <v>556</v>
      </c>
      <c r="B175" s="89">
        <v>430.3</v>
      </c>
      <c r="C175" s="89">
        <v>481.54872999999998</v>
      </c>
      <c r="D175" s="88">
        <v>0.11909999999999998</v>
      </c>
      <c r="AA175" s="1">
        <v>1</v>
      </c>
    </row>
    <row r="176" spans="1:27" ht="12.75">
      <c r="A176" s="77"/>
      <c r="B176" s="89"/>
      <c r="C176" s="89" t="str">
        <v/>
      </c>
      <c r="D176" s="88" t="str">
        <v/>
      </c>
      <c r="AA176" s="1">
        <v>1</v>
      </c>
    </row>
    <row r="177" spans="1:27" ht="12.75">
      <c r="A177" s="77"/>
      <c r="B177" s="89"/>
      <c r="C177" s="89" t="str">
        <v/>
      </c>
      <c r="D177" s="88" t="str">
        <v/>
      </c>
      <c r="AA177" s="1">
        <v>1</v>
      </c>
    </row>
    <row r="178" spans="1:27" ht="12.75">
      <c r="A178" s="74" t="s">
        <v>561</v>
      </c>
      <c r="B178" s="89"/>
      <c r="C178" s="89" t="str">
        <v/>
      </c>
      <c r="D178" s="88" t="str">
        <v/>
      </c>
      <c r="AA178" s="1">
        <v>1</v>
      </c>
    </row>
    <row r="179" spans="1:27" ht="12.75">
      <c r="A179" s="74" t="s">
        <v>560</v>
      </c>
      <c r="B179" s="89"/>
      <c r="C179" s="89" t="str">
        <v/>
      </c>
      <c r="D179" s="88" t="str">
        <v/>
      </c>
      <c r="AA179" s="1">
        <v>1</v>
      </c>
    </row>
    <row r="180" spans="1:27" ht="12.75">
      <c r="A180" s="77"/>
      <c r="B180" s="89"/>
      <c r="C180" s="89" t="str">
        <v/>
      </c>
      <c r="D180" s="88" t="str">
        <v/>
      </c>
      <c r="AA180" s="1">
        <v>1</v>
      </c>
    </row>
    <row r="181" spans="1:27" ht="12.75">
      <c r="A181" s="77" t="s">
        <v>557</v>
      </c>
      <c r="B181" s="89"/>
      <c r="C181" s="89" t="str">
        <v/>
      </c>
      <c r="D181" s="88" t="str">
        <v/>
      </c>
      <c r="AA181" s="1">
        <v>1</v>
      </c>
    </row>
    <row r="182" spans="1:27" ht="12.75">
      <c r="A182" s="77" t="s">
        <v>558</v>
      </c>
      <c r="B182" s="89"/>
      <c r="C182" s="89" t="str">
        <v/>
      </c>
      <c r="D182" s="88" t="str">
        <v/>
      </c>
      <c r="AA182" s="1">
        <v>1</v>
      </c>
    </row>
    <row r="183" spans="1:27" ht="12.75">
      <c r="A183" s="77" t="s">
        <v>559</v>
      </c>
      <c r="B183" s="89">
        <v>685.02</v>
      </c>
      <c r="C183" s="89">
        <v>766.60588199999995</v>
      </c>
      <c r="D183" s="88">
        <v>0.11909999999999998</v>
      </c>
      <c r="AA183" s="1">
        <v>1</v>
      </c>
    </row>
    <row r="184" spans="1:27" ht="12.75">
      <c r="A184" s="77"/>
      <c r="B184" s="89"/>
      <c r="C184" s="89" t="str">
        <v/>
      </c>
      <c r="D184" s="88" t="str">
        <v/>
      </c>
      <c r="AA184" s="1">
        <v>1</v>
      </c>
    </row>
    <row r="185" spans="1:27" ht="12.75">
      <c r="A185" s="77" t="s">
        <v>151</v>
      </c>
      <c r="B185" s="89"/>
      <c r="C185" s="89" t="str">
        <v/>
      </c>
      <c r="D185" s="88" t="str">
        <v/>
      </c>
      <c r="AA185" s="1">
        <v>1</v>
      </c>
    </row>
    <row r="186" spans="1:27" ht="12.75">
      <c r="A186" s="77"/>
      <c r="B186" s="89"/>
      <c r="C186" s="89" t="str">
        <v/>
      </c>
      <c r="D186" s="88" t="str">
        <v/>
      </c>
      <c r="AA186" s="1">
        <v>1</v>
      </c>
    </row>
    <row r="187" spans="1:27" ht="12.75">
      <c r="A187" s="77" t="s">
        <v>562</v>
      </c>
      <c r="B187" s="89"/>
      <c r="C187" s="89" t="str">
        <v/>
      </c>
      <c r="D187" s="88" t="str">
        <v/>
      </c>
      <c r="AA187" s="1">
        <v>1</v>
      </c>
    </row>
    <row r="188" spans="1:27" ht="12.75">
      <c r="A188" s="77" t="s">
        <v>563</v>
      </c>
      <c r="B188" s="89"/>
      <c r="C188" s="89" t="str">
        <v/>
      </c>
      <c r="D188" s="88" t="str">
        <v/>
      </c>
      <c r="AA188" s="1">
        <v>1</v>
      </c>
    </row>
    <row r="189" spans="1:27" ht="12.75">
      <c r="A189" s="77" t="s">
        <v>564</v>
      </c>
      <c r="B189" s="89">
        <v>298.94</v>
      </c>
      <c r="C189" s="89">
        <v>334.54375399999998</v>
      </c>
      <c r="D189" s="88">
        <v>0.11909999999999998</v>
      </c>
      <c r="AA189" s="1">
        <v>1</v>
      </c>
    </row>
    <row r="190" spans="1:27" ht="12.75">
      <c r="A190" s="77"/>
      <c r="B190" s="89"/>
      <c r="C190" s="89" t="str">
        <v/>
      </c>
      <c r="D190" s="88" t="str">
        <v/>
      </c>
      <c r="AA190" s="1">
        <v>1</v>
      </c>
    </row>
    <row r="191" spans="1:27" ht="12.75">
      <c r="A191" s="77" t="s">
        <v>151</v>
      </c>
      <c r="B191" s="89"/>
      <c r="C191" s="89" t="str">
        <v/>
      </c>
      <c r="D191" s="88" t="str">
        <v/>
      </c>
      <c r="AA191" s="1">
        <v>1</v>
      </c>
    </row>
    <row r="192" spans="1:27" ht="12.75">
      <c r="A192" s="77"/>
      <c r="B192" s="89"/>
      <c r="C192" s="89" t="str">
        <v/>
      </c>
      <c r="D192" s="88" t="str">
        <v/>
      </c>
      <c r="AA192" s="1">
        <v>1</v>
      </c>
    </row>
    <row r="193" spans="1:27" ht="12.75">
      <c r="A193" s="77"/>
      <c r="B193" s="89"/>
      <c r="C193" s="89" t="str">
        <v/>
      </c>
      <c r="D193" s="88" t="str">
        <v/>
      </c>
      <c r="AA193" s="1">
        <v>1</v>
      </c>
    </row>
    <row r="194" spans="1:27" ht="12.75">
      <c r="A194" s="74" t="s">
        <v>228</v>
      </c>
      <c r="B194" s="93"/>
      <c r="C194" s="89" t="str">
        <v/>
      </c>
      <c r="D194" s="88" t="str">
        <v/>
      </c>
      <c r="AA194" s="1">
        <v>1</v>
      </c>
    </row>
    <row r="195" spans="1:27" ht="12.75">
      <c r="A195" s="77"/>
      <c r="B195" s="89"/>
      <c r="C195" s="89" t="str">
        <v/>
      </c>
      <c r="D195" s="88" t="str">
        <v/>
      </c>
      <c r="AA195" s="1">
        <v>1</v>
      </c>
    </row>
    <row r="196" spans="1:27" ht="12.75">
      <c r="A196" s="77" t="s">
        <v>565</v>
      </c>
      <c r="B196" s="89"/>
      <c r="C196" s="89" t="str">
        <v/>
      </c>
      <c r="D196" s="88" t="str">
        <v/>
      </c>
      <c r="AA196" s="1">
        <v>1</v>
      </c>
    </row>
    <row r="197" spans="1:27" ht="12.75">
      <c r="A197" s="77"/>
      <c r="B197" s="89"/>
      <c r="C197" s="89" t="str">
        <v/>
      </c>
      <c r="D197" s="88" t="str">
        <v/>
      </c>
      <c r="AA197" s="1">
        <v>1</v>
      </c>
    </row>
    <row r="198" spans="1:27" ht="12.75">
      <c r="A198" s="77" t="s">
        <v>566</v>
      </c>
      <c r="B198" s="89">
        <v>67.38</v>
      </c>
      <c r="C198" s="89">
        <v>75.404957999999993</v>
      </c>
      <c r="D198" s="88">
        <v>0.11909999999999998</v>
      </c>
      <c r="AA198" s="1">
        <v>1</v>
      </c>
    </row>
    <row r="199" spans="1:27" ht="12.75">
      <c r="A199" s="77" t="s">
        <v>567</v>
      </c>
      <c r="B199" s="89">
        <v>673.82</v>
      </c>
      <c r="C199" s="89">
        <v>754.0719620000001</v>
      </c>
      <c r="D199" s="88">
        <v>0.11909999999999998</v>
      </c>
      <c r="AA199" s="1">
        <v>1</v>
      </c>
    </row>
    <row r="200" spans="1:27" ht="12.75">
      <c r="A200" s="77" t="s">
        <v>568</v>
      </c>
      <c r="B200" s="89"/>
      <c r="C200" s="89" t="str">
        <v/>
      </c>
      <c r="D200" s="88" t="str">
        <v/>
      </c>
      <c r="AA200" s="1">
        <v>1</v>
      </c>
    </row>
    <row r="201" spans="1:27" ht="12.75">
      <c r="A201" s="77" t="s">
        <v>569</v>
      </c>
      <c r="B201" s="89">
        <v>2021.78</v>
      </c>
      <c r="C201" s="89">
        <v>2262.5739979999998</v>
      </c>
      <c r="D201" s="88">
        <v>0.11909999999999998</v>
      </c>
      <c r="AA201" s="1">
        <v>1</v>
      </c>
    </row>
    <row r="202" spans="1:27" ht="12.75">
      <c r="A202" s="77" t="s">
        <v>570</v>
      </c>
      <c r="B202" s="89"/>
      <c r="C202" s="89" t="str">
        <v/>
      </c>
      <c r="D202" s="88" t="str">
        <v/>
      </c>
      <c r="AA202" s="1">
        <v>1</v>
      </c>
    </row>
    <row r="203" spans="1:27" ht="12.75">
      <c r="A203" s="77" t="s">
        <v>571</v>
      </c>
      <c r="B203" s="89">
        <v>101.1</v>
      </c>
      <c r="C203" s="89">
        <v>113.14100999999999</v>
      </c>
      <c r="D203" s="88">
        <v>0.11909999999999998</v>
      </c>
      <c r="AA203" s="1">
        <v>1</v>
      </c>
    </row>
    <row r="204" spans="1:27" ht="12.75">
      <c r="A204" s="77"/>
      <c r="B204" s="89"/>
      <c r="C204" s="89" t="str">
        <v/>
      </c>
      <c r="D204" s="88" t="str">
        <v/>
      </c>
      <c r="AA204" s="1">
        <v>1</v>
      </c>
    </row>
    <row r="205" spans="1:27" ht="12.75">
      <c r="A205" s="77" t="s">
        <v>572</v>
      </c>
      <c r="B205" s="89"/>
      <c r="C205" s="89" t="str">
        <v/>
      </c>
      <c r="D205" s="88" t="str">
        <v/>
      </c>
      <c r="AA205" s="1">
        <v>1</v>
      </c>
    </row>
    <row r="206" spans="1:27" ht="12.75">
      <c r="A206" s="77" t="s">
        <v>573</v>
      </c>
      <c r="B206" s="89">
        <v>4043.54</v>
      </c>
      <c r="C206" s="89">
        <v>4525.1256139999996</v>
      </c>
      <c r="D206" s="88">
        <v>0.11909999999999998</v>
      </c>
      <c r="AA206" s="1">
        <v>1</v>
      </c>
    </row>
    <row r="207" spans="1:27" ht="12.75">
      <c r="A207" s="77" t="s">
        <v>570</v>
      </c>
      <c r="B207" s="89"/>
      <c r="C207" s="89" t="str">
        <v/>
      </c>
      <c r="D207" s="88" t="str">
        <v/>
      </c>
      <c r="AA207" s="1">
        <v>1</v>
      </c>
    </row>
    <row r="208" spans="1:27" ht="12.75">
      <c r="A208" s="77" t="s">
        <v>574</v>
      </c>
      <c r="B208" s="89">
        <v>134.80000000000001</v>
      </c>
      <c r="C208" s="89">
        <v>150.85468</v>
      </c>
      <c r="D208" s="88">
        <v>0.11909999999999998</v>
      </c>
      <c r="AA208" s="1">
        <v>1</v>
      </c>
    </row>
    <row r="209" spans="1:27" ht="12.75">
      <c r="A209" s="77"/>
      <c r="B209" s="89"/>
      <c r="C209" s="89" t="str">
        <v/>
      </c>
      <c r="D209" s="88" t="str">
        <v/>
      </c>
      <c r="AA209" s="1">
        <v>1</v>
      </c>
    </row>
    <row r="210" spans="1:27" ht="12.75">
      <c r="A210" s="77" t="s">
        <v>575</v>
      </c>
      <c r="B210" s="91"/>
      <c r="C210" s="89" t="str">
        <v/>
      </c>
      <c r="D210" s="88" t="str">
        <v/>
      </c>
      <c r="AA210" s="1">
        <v>1</v>
      </c>
    </row>
    <row r="211" spans="1:27" ht="12.75">
      <c r="A211" s="77"/>
      <c r="B211" s="91"/>
      <c r="C211" s="89" t="str">
        <v/>
      </c>
      <c r="D211" s="88" t="str">
        <v/>
      </c>
      <c r="AA211" s="1">
        <v>1</v>
      </c>
    </row>
    <row r="212" spans="1:27" ht="12.75">
      <c r="A212" s="77"/>
      <c r="B212" s="89"/>
      <c r="C212" s="89" t="str">
        <v/>
      </c>
      <c r="D212" s="88" t="str">
        <v/>
      </c>
      <c r="AA212" s="1">
        <v>1</v>
      </c>
    </row>
    <row r="213" spans="1:27" ht="12.75">
      <c r="A213" s="6" t="s">
        <v>46</v>
      </c>
      <c r="B213" s="89"/>
      <c r="C213" s="89" t="str">
        <v/>
      </c>
      <c r="D213" s="88" t="str">
        <v/>
      </c>
      <c r="AA213" s="1">
        <v>1</v>
      </c>
    </row>
    <row r="214" spans="1:27" ht="12.75">
      <c r="A214" s="52" t="s">
        <v>48</v>
      </c>
      <c r="B214" s="89"/>
      <c r="C214" s="89" t="str">
        <v/>
      </c>
      <c r="D214" s="88" t="str">
        <v/>
      </c>
      <c r="AA214" s="1">
        <v>1</v>
      </c>
    </row>
    <row r="215" spans="1:27" ht="12.75">
      <c r="A215" s="7"/>
      <c r="B215" s="89"/>
      <c r="C215" s="89" t="str">
        <v/>
      </c>
      <c r="D215" s="88" t="str">
        <v/>
      </c>
      <c r="AA215" s="1">
        <v>1</v>
      </c>
    </row>
    <row r="216" spans="1:27" ht="12.75">
      <c r="A216" s="77" t="s">
        <v>576</v>
      </c>
      <c r="B216" s="89"/>
      <c r="C216" s="89" t="str">
        <v/>
      </c>
      <c r="D216" s="88" t="str">
        <v/>
      </c>
      <c r="AA216" s="1">
        <v>1</v>
      </c>
    </row>
    <row r="217" spans="1:27" ht="12.75">
      <c r="A217" s="77"/>
      <c r="B217" s="89"/>
      <c r="C217" s="89" t="str">
        <v/>
      </c>
      <c r="D217" s="88" t="str">
        <v/>
      </c>
      <c r="AA217" s="1">
        <v>1</v>
      </c>
    </row>
    <row r="218" spans="1:27" ht="12.75">
      <c r="A218" s="74" t="s">
        <v>577</v>
      </c>
      <c r="B218" s="89"/>
      <c r="C218" s="89" t="str">
        <v/>
      </c>
      <c r="D218" s="88" t="str">
        <v/>
      </c>
      <c r="AA218" s="1">
        <v>1</v>
      </c>
    </row>
    <row r="219" spans="1:27" ht="12.75">
      <c r="A219" s="74"/>
      <c r="B219" s="89"/>
      <c r="C219" s="89" t="str">
        <v/>
      </c>
      <c r="D219" s="88" t="str">
        <v/>
      </c>
      <c r="AA219" s="1">
        <v>1</v>
      </c>
    </row>
    <row r="220" spans="1:27" ht="12.75">
      <c r="A220" s="77" t="s">
        <v>578</v>
      </c>
      <c r="B220" s="89"/>
      <c r="C220" s="89" t="str">
        <v/>
      </c>
      <c r="D220" s="88" t="str">
        <v/>
      </c>
      <c r="AA220" s="1">
        <v>1</v>
      </c>
    </row>
    <row r="221" spans="1:27" ht="12.75">
      <c r="A221" s="77" t="s">
        <v>579</v>
      </c>
      <c r="B221" s="89"/>
      <c r="C221" s="89" t="str">
        <v/>
      </c>
      <c r="D221" s="88" t="str">
        <v/>
      </c>
      <c r="AA221" s="1">
        <v>1</v>
      </c>
    </row>
    <row r="222" spans="1:27" ht="12.75">
      <c r="A222" s="74"/>
      <c r="B222" s="89"/>
      <c r="C222" s="89" t="str">
        <v/>
      </c>
      <c r="D222" s="88" t="str">
        <v/>
      </c>
      <c r="AA222" s="1">
        <v>1</v>
      </c>
    </row>
    <row r="223" spans="1:27" ht="12.75">
      <c r="A223" s="77" t="s">
        <v>152</v>
      </c>
      <c r="B223" s="89"/>
      <c r="C223" s="89" t="str">
        <v/>
      </c>
      <c r="D223" s="88" t="str">
        <v/>
      </c>
      <c r="AA223" s="1">
        <v>1</v>
      </c>
    </row>
    <row r="224" spans="1:27" ht="12.75">
      <c r="A224" s="77" t="s">
        <v>580</v>
      </c>
      <c r="B224" s="89"/>
      <c r="C224" s="89" t="str">
        <v/>
      </c>
      <c r="D224" s="88" t="str">
        <v/>
      </c>
      <c r="AA224" s="1">
        <v>1</v>
      </c>
    </row>
    <row r="225" spans="1:27" ht="12.75">
      <c r="A225" s="77"/>
      <c r="B225" s="89"/>
      <c r="C225" s="89" t="str">
        <v/>
      </c>
      <c r="D225" s="88" t="str">
        <v/>
      </c>
      <c r="AA225" s="1">
        <v>1</v>
      </c>
    </row>
    <row r="226" spans="1:27" ht="12.75">
      <c r="A226" s="77" t="s">
        <v>581</v>
      </c>
      <c r="B226" s="89"/>
      <c r="C226" s="89" t="str">
        <v/>
      </c>
      <c r="D226" s="88" t="str">
        <v/>
      </c>
      <c r="AA226" s="1">
        <v>1</v>
      </c>
    </row>
    <row r="227" spans="1:27" ht="12.75">
      <c r="A227" s="77" t="s">
        <v>582</v>
      </c>
      <c r="B227" s="89"/>
      <c r="C227" s="89" t="str">
        <v/>
      </c>
      <c r="D227" s="88" t="str">
        <v/>
      </c>
      <c r="AA227" s="1">
        <v>1</v>
      </c>
    </row>
    <row r="228" spans="1:27" ht="12.75">
      <c r="A228" s="77" t="s">
        <v>583</v>
      </c>
      <c r="B228" s="89"/>
      <c r="C228" s="89" t="str">
        <v/>
      </c>
      <c r="D228" s="88" t="str">
        <v/>
      </c>
      <c r="AA228" s="1">
        <v>1</v>
      </c>
    </row>
    <row r="229" spans="1:27" ht="12.75">
      <c r="A229" s="77"/>
      <c r="B229" s="89"/>
      <c r="C229" s="89" t="str">
        <v/>
      </c>
      <c r="D229" s="88" t="str">
        <v/>
      </c>
      <c r="AA229" s="1">
        <v>1</v>
      </c>
    </row>
    <row r="230" spans="1:27" ht="12.75">
      <c r="A230" s="77" t="s">
        <v>153</v>
      </c>
      <c r="B230" s="89"/>
      <c r="C230" s="89" t="str">
        <v/>
      </c>
      <c r="D230" s="88" t="str">
        <v/>
      </c>
      <c r="AA230" s="1">
        <v>1</v>
      </c>
    </row>
    <row r="231" spans="1:27" ht="12.75">
      <c r="A231" s="77" t="s">
        <v>580</v>
      </c>
      <c r="B231" s="89"/>
      <c r="C231" s="89" t="str">
        <v/>
      </c>
      <c r="D231" s="88" t="str">
        <v/>
      </c>
      <c r="AA231" s="1">
        <v>1</v>
      </c>
    </row>
    <row r="232" spans="1:27" ht="12.75">
      <c r="A232" s="77"/>
      <c r="B232" s="89"/>
      <c r="C232" s="89" t="str">
        <v/>
      </c>
      <c r="D232" s="88" t="str">
        <v/>
      </c>
      <c r="AA232" s="1">
        <v>1</v>
      </c>
    </row>
    <row r="233" spans="1:27" ht="12.75">
      <c r="A233" s="77" t="s">
        <v>584</v>
      </c>
      <c r="B233" s="89"/>
      <c r="C233" s="89" t="str">
        <v/>
      </c>
      <c r="D233" s="88" t="str">
        <v/>
      </c>
      <c r="AA233" s="1">
        <v>1</v>
      </c>
    </row>
    <row r="234" spans="1:27" ht="12.75">
      <c r="A234" s="74" t="s">
        <v>258</v>
      </c>
      <c r="B234" s="89"/>
      <c r="C234" s="89" t="str">
        <v/>
      </c>
      <c r="D234" s="88" t="str">
        <v/>
      </c>
      <c r="AA234" s="1">
        <v>1</v>
      </c>
    </row>
    <row r="235" spans="1:27" ht="12.75">
      <c r="A235" s="77"/>
      <c r="B235" s="89"/>
      <c r="C235" s="89" t="str">
        <v/>
      </c>
      <c r="D235" s="88" t="str">
        <v/>
      </c>
      <c r="AA235" s="1">
        <v>1</v>
      </c>
    </row>
    <row r="236" spans="1:27" ht="12.75">
      <c r="A236" s="77" t="s">
        <v>585</v>
      </c>
      <c r="B236" s="89"/>
      <c r="C236" s="89" t="str">
        <v/>
      </c>
      <c r="D236" s="88" t="str">
        <v/>
      </c>
      <c r="AA236" s="1">
        <v>1</v>
      </c>
    </row>
    <row r="237" spans="1:27" ht="12.75">
      <c r="A237" s="77" t="s">
        <v>586</v>
      </c>
      <c r="B237" s="89"/>
      <c r="C237" s="89" t="str">
        <v/>
      </c>
      <c r="D237" s="88" t="str">
        <v/>
      </c>
      <c r="AA237" s="1">
        <v>1</v>
      </c>
    </row>
    <row r="238" spans="1:27" ht="12.75">
      <c r="A238" s="77"/>
      <c r="B238" s="89"/>
      <c r="C238" s="89" t="str">
        <v/>
      </c>
      <c r="D238" s="88" t="str">
        <v/>
      </c>
      <c r="AA238" s="1">
        <v>1</v>
      </c>
    </row>
    <row r="239" spans="1:27" ht="12.75">
      <c r="A239" s="74" t="s">
        <v>587</v>
      </c>
      <c r="B239" s="89"/>
      <c r="C239" s="89" t="str">
        <v/>
      </c>
      <c r="D239" s="88" t="str">
        <v/>
      </c>
      <c r="AA239" s="1">
        <v>1</v>
      </c>
    </row>
    <row r="240" spans="1:27" ht="12.75">
      <c r="A240" s="77"/>
      <c r="B240" s="89"/>
      <c r="C240" s="89" t="str">
        <v/>
      </c>
      <c r="D240" s="88" t="str">
        <v/>
      </c>
      <c r="AA240" s="1">
        <v>1</v>
      </c>
    </row>
    <row r="241" spans="1:27" ht="12.75">
      <c r="A241" s="77" t="s">
        <v>154</v>
      </c>
      <c r="B241" s="89"/>
      <c r="C241" s="89" t="str">
        <v/>
      </c>
      <c r="D241" s="88" t="str">
        <v/>
      </c>
      <c r="AA241" s="1">
        <v>1</v>
      </c>
    </row>
    <row r="242" spans="1:27" ht="12.75">
      <c r="A242" s="77" t="s">
        <v>588</v>
      </c>
      <c r="B242" s="89"/>
      <c r="C242" s="89" t="str">
        <v/>
      </c>
      <c r="D242" s="88" t="str">
        <v/>
      </c>
      <c r="AA242" s="1">
        <v>1</v>
      </c>
    </row>
    <row r="243" spans="1:27" ht="12.75">
      <c r="A243" s="77"/>
      <c r="B243" s="89"/>
      <c r="C243" s="89" t="str">
        <v/>
      </c>
      <c r="D243" s="88" t="str">
        <v/>
      </c>
      <c r="AA243" s="1">
        <v>1</v>
      </c>
    </row>
    <row r="244" spans="1:27" ht="12.75">
      <c r="A244" s="77" t="s">
        <v>589</v>
      </c>
      <c r="B244" s="89"/>
      <c r="C244" s="89" t="str">
        <v/>
      </c>
      <c r="D244" s="88" t="str">
        <v/>
      </c>
      <c r="AA244" s="1">
        <v>1</v>
      </c>
    </row>
    <row r="245" spans="1:27" ht="12.75">
      <c r="A245" s="77" t="s">
        <v>590</v>
      </c>
      <c r="B245" s="89"/>
      <c r="C245" s="89" t="str">
        <v/>
      </c>
      <c r="D245" s="88" t="str">
        <v/>
      </c>
      <c r="AA245" s="1">
        <v>1</v>
      </c>
    </row>
    <row r="246" spans="1:27" ht="12.75">
      <c r="A246" s="77"/>
      <c r="B246" s="89"/>
      <c r="C246" s="89" t="str">
        <v/>
      </c>
      <c r="D246" s="88" t="str">
        <v/>
      </c>
      <c r="AA246" s="1">
        <v>1</v>
      </c>
    </row>
    <row r="247" spans="1:27" ht="12.75">
      <c r="A247" s="77" t="s">
        <v>591</v>
      </c>
      <c r="B247" s="89"/>
      <c r="C247" s="89" t="str">
        <v/>
      </c>
      <c r="D247" s="88" t="str">
        <v/>
      </c>
      <c r="AA247" s="1">
        <v>1</v>
      </c>
    </row>
    <row r="248" spans="1:27" ht="12.75">
      <c r="A248" s="77"/>
      <c r="B248" s="89"/>
      <c r="C248" s="89" t="str">
        <v/>
      </c>
      <c r="D248" s="88" t="str">
        <v/>
      </c>
      <c r="AA248" s="1">
        <v>1</v>
      </c>
    </row>
    <row r="249" spans="1:27" ht="12.75">
      <c r="A249" s="74" t="s">
        <v>592</v>
      </c>
      <c r="B249" s="89"/>
      <c r="C249" s="89" t="str">
        <v/>
      </c>
      <c r="D249" s="88" t="str">
        <v/>
      </c>
      <c r="AA249" s="1">
        <v>1</v>
      </c>
    </row>
    <row r="250" spans="1:27" ht="12.75">
      <c r="A250" s="74" t="s">
        <v>593</v>
      </c>
      <c r="B250" s="89"/>
      <c r="C250" s="89" t="str">
        <v/>
      </c>
      <c r="D250" s="88" t="str">
        <v/>
      </c>
      <c r="AA250" s="1">
        <v>1</v>
      </c>
    </row>
    <row r="251" spans="1:27" ht="12.75">
      <c r="A251" s="77"/>
      <c r="B251" s="89"/>
      <c r="C251" s="89" t="str">
        <v/>
      </c>
      <c r="D251" s="88" t="str">
        <v/>
      </c>
      <c r="AA251" s="1">
        <v>1</v>
      </c>
    </row>
    <row r="252" spans="1:27" ht="12.75">
      <c r="A252" s="77" t="s">
        <v>594</v>
      </c>
      <c r="B252" s="89"/>
      <c r="C252" s="89" t="str">
        <v/>
      </c>
      <c r="D252" s="88" t="str">
        <v/>
      </c>
      <c r="AA252" s="1">
        <v>1</v>
      </c>
    </row>
    <row r="253" spans="1:27" ht="12.75">
      <c r="A253" s="77" t="s">
        <v>595</v>
      </c>
      <c r="B253" s="89"/>
      <c r="C253" s="89" t="str">
        <v/>
      </c>
      <c r="D253" s="88" t="str">
        <v/>
      </c>
      <c r="AA253" s="1">
        <v>1</v>
      </c>
    </row>
    <row r="254" spans="1:27" ht="12.75">
      <c r="A254" s="77" t="s">
        <v>519</v>
      </c>
      <c r="B254" s="89"/>
      <c r="C254" s="89" t="str">
        <v/>
      </c>
      <c r="D254" s="88" t="str">
        <v/>
      </c>
      <c r="AA254" s="1">
        <v>1</v>
      </c>
    </row>
    <row r="255" spans="1:27" ht="12.75">
      <c r="A255" s="77" t="s">
        <v>490</v>
      </c>
      <c r="B255" s="89"/>
      <c r="C255" s="89" t="str">
        <v/>
      </c>
      <c r="D255" s="88" t="str">
        <v/>
      </c>
      <c r="AA255" s="1">
        <v>1</v>
      </c>
    </row>
    <row r="256" spans="1:27" ht="12.75">
      <c r="A256" s="77"/>
      <c r="B256" s="89"/>
      <c r="C256" s="89" t="str">
        <v/>
      </c>
      <c r="D256" s="88" t="str">
        <v/>
      </c>
      <c r="AA256" s="1">
        <v>1</v>
      </c>
    </row>
    <row r="257" spans="1:27" ht="12.75">
      <c r="A257" s="77" t="s">
        <v>596</v>
      </c>
      <c r="B257" s="89"/>
      <c r="C257" s="89" t="str">
        <v/>
      </c>
      <c r="D257" s="88" t="str">
        <v/>
      </c>
      <c r="AA257" s="1">
        <v>1</v>
      </c>
    </row>
    <row r="258" spans="1:27" ht="12.75">
      <c r="A258" s="77" t="s">
        <v>597</v>
      </c>
      <c r="B258" s="89"/>
      <c r="C258" s="89" t="str">
        <v/>
      </c>
      <c r="D258" s="88" t="str">
        <v/>
      </c>
      <c r="AA258" s="1">
        <v>1</v>
      </c>
    </row>
    <row r="259" spans="1:27" ht="12.75">
      <c r="A259" s="77" t="s">
        <v>67</v>
      </c>
      <c r="B259" s="89"/>
      <c r="C259" s="89" t="str">
        <v/>
      </c>
      <c r="D259" s="88" t="str">
        <v/>
      </c>
      <c r="AA259" s="1">
        <v>1</v>
      </c>
    </row>
    <row r="260" spans="1:27" ht="12.75">
      <c r="A260" s="74" t="s">
        <v>236</v>
      </c>
      <c r="B260" s="89"/>
      <c r="C260" s="89" t="str">
        <v/>
      </c>
      <c r="D260" s="88" t="str">
        <v/>
      </c>
      <c r="AA260" s="1">
        <v>1</v>
      </c>
    </row>
    <row r="261" spans="1:27" ht="12.75">
      <c r="A261" s="74"/>
      <c r="B261" s="89"/>
      <c r="C261" s="89" t="str">
        <v/>
      </c>
      <c r="D261" s="88" t="str">
        <v/>
      </c>
      <c r="AA261" s="1">
        <v>1</v>
      </c>
    </row>
    <row r="262" spans="1:27" ht="12.75">
      <c r="A262" s="77" t="s">
        <v>598</v>
      </c>
      <c r="B262" s="89"/>
      <c r="C262" s="89" t="str">
        <v/>
      </c>
      <c r="D262" s="88" t="str">
        <v/>
      </c>
      <c r="AA262" s="1">
        <v>1</v>
      </c>
    </row>
    <row r="263" spans="1:27" ht="12.75">
      <c r="A263" s="77" t="s">
        <v>599</v>
      </c>
      <c r="B263" s="89"/>
      <c r="C263" s="89" t="str">
        <v/>
      </c>
      <c r="D263" s="88" t="str">
        <v/>
      </c>
      <c r="AA263" s="1">
        <v>1</v>
      </c>
    </row>
    <row r="264" spans="1:27" ht="12.75">
      <c r="A264" s="77"/>
      <c r="B264" s="89"/>
      <c r="C264" s="89" t="str">
        <v/>
      </c>
      <c r="D264" s="88" t="str">
        <v/>
      </c>
      <c r="AA264" s="1">
        <v>1</v>
      </c>
    </row>
    <row r="265" spans="1:27" ht="12.75">
      <c r="A265" s="77" t="s">
        <v>600</v>
      </c>
      <c r="B265" s="89"/>
      <c r="C265" s="89" t="str">
        <v/>
      </c>
      <c r="D265" s="88" t="str">
        <v/>
      </c>
      <c r="AA265" s="1">
        <v>1</v>
      </c>
    </row>
    <row r="266" spans="1:27" ht="12.75">
      <c r="A266" s="77" t="s">
        <v>155</v>
      </c>
      <c r="B266" s="89"/>
      <c r="C266" s="89" t="str">
        <v/>
      </c>
      <c r="D266" s="88" t="str">
        <v/>
      </c>
      <c r="AA266" s="1">
        <v>1</v>
      </c>
    </row>
    <row r="267" spans="1:27" ht="12.75">
      <c r="A267" s="77"/>
      <c r="B267" s="89"/>
      <c r="C267" s="89" t="str">
        <v/>
      </c>
      <c r="D267" s="88" t="str">
        <v/>
      </c>
      <c r="AA267" s="1">
        <v>1</v>
      </c>
    </row>
    <row r="268" spans="1:27" ht="12.75">
      <c r="A268" s="74" t="s">
        <v>52</v>
      </c>
      <c r="B268" s="89"/>
      <c r="C268" s="89" t="str">
        <v/>
      </c>
      <c r="D268" s="88" t="str">
        <v/>
      </c>
      <c r="AA268" s="1">
        <v>1</v>
      </c>
    </row>
    <row r="269" spans="1:27" ht="12.75">
      <c r="A269" s="77" t="s">
        <v>54</v>
      </c>
      <c r="B269" s="89">
        <v>3161.12</v>
      </c>
      <c r="C269" s="89">
        <v>3537.6093919999998</v>
      </c>
      <c r="D269" s="88">
        <v>0.11909999999999998</v>
      </c>
      <c r="AA269" s="1">
        <v>1</v>
      </c>
    </row>
    <row r="270" spans="1:27" ht="12.75">
      <c r="A270" s="77" t="s">
        <v>229</v>
      </c>
      <c r="B270" s="89">
        <v>6322.24</v>
      </c>
      <c r="C270" s="89">
        <v>7075.2187839999997</v>
      </c>
      <c r="D270" s="88">
        <v>0.11909999999999998</v>
      </c>
      <c r="AA270" s="1">
        <v>1</v>
      </c>
    </row>
    <row r="271" spans="1:27" ht="12.75">
      <c r="A271" s="77" t="s">
        <v>230</v>
      </c>
      <c r="B271" s="89">
        <v>6322.24</v>
      </c>
      <c r="C271" s="89">
        <v>7075.2187839999997</v>
      </c>
      <c r="D271" s="88">
        <v>0.11909999999999998</v>
      </c>
      <c r="AA271" s="1">
        <v>1</v>
      </c>
    </row>
    <row r="272" spans="1:27" ht="12.75">
      <c r="A272" s="77" t="s">
        <v>231</v>
      </c>
      <c r="B272" s="89">
        <v>133.68</v>
      </c>
      <c r="C272" s="89">
        <v>149.60128800000001</v>
      </c>
      <c r="D272" s="88">
        <v>0.11909999999999998</v>
      </c>
      <c r="AA272" s="1">
        <v>1</v>
      </c>
    </row>
    <row r="273" spans="1:27" ht="12.75">
      <c r="A273" s="77" t="s">
        <v>205</v>
      </c>
      <c r="B273" s="89">
        <v>19422.12</v>
      </c>
      <c r="C273" s="89">
        <v>21735.294491999997</v>
      </c>
      <c r="D273" s="88">
        <v>0.11909999999999998</v>
      </c>
      <c r="AA273" s="1">
        <v>1</v>
      </c>
    </row>
    <row r="274" spans="1:27" ht="12.75">
      <c r="A274" s="77" t="s">
        <v>206</v>
      </c>
      <c r="B274" s="89">
        <v>49.08</v>
      </c>
      <c r="C274" s="89">
        <v>54.925427999999997</v>
      </c>
      <c r="D274" s="88">
        <v>0.11909999999999998</v>
      </c>
      <c r="AA274" s="1">
        <v>1</v>
      </c>
    </row>
    <row r="275" spans="1:27" ht="12.75">
      <c r="A275" s="77" t="s">
        <v>232</v>
      </c>
      <c r="B275" s="89">
        <v>38844.239999999998</v>
      </c>
      <c r="C275" s="89">
        <v>43470.588983999995</v>
      </c>
      <c r="D275" s="88">
        <v>0.11909999999999998</v>
      </c>
      <c r="AA275" s="1">
        <v>1</v>
      </c>
    </row>
    <row r="276" spans="1:27" ht="12.75">
      <c r="A276" s="77" t="s">
        <v>486</v>
      </c>
      <c r="B276" s="89">
        <v>14.62</v>
      </c>
      <c r="C276" s="89">
        <v>16.361241999999997</v>
      </c>
      <c r="D276" s="88">
        <v>0.11909999999999976</v>
      </c>
      <c r="AA276" s="1">
        <v>1</v>
      </c>
    </row>
    <row r="277" spans="1:27" ht="12.75">
      <c r="A277" s="77" t="s">
        <v>467</v>
      </c>
      <c r="B277" s="89">
        <v>50497.51</v>
      </c>
      <c r="C277" s="89">
        <v>56511.763441000003</v>
      </c>
      <c r="D277" s="88">
        <v>0.11909999999999998</v>
      </c>
      <c r="AA277" s="1">
        <v>1</v>
      </c>
    </row>
    <row r="278" spans="1:27" ht="12.75">
      <c r="A278" s="77" t="s">
        <v>468</v>
      </c>
      <c r="B278" s="89">
        <v>10.44</v>
      </c>
      <c r="C278" s="89">
        <v>11.683403999999999</v>
      </c>
      <c r="D278" s="88">
        <v>0.11909999999999998</v>
      </c>
      <c r="AA278" s="1">
        <v>1</v>
      </c>
    </row>
    <row r="279" spans="1:27" ht="12.75">
      <c r="A279" s="77"/>
      <c r="B279" s="89"/>
      <c r="C279" s="89" t="str">
        <v/>
      </c>
      <c r="D279" s="88" t="str">
        <v/>
      </c>
      <c r="AA279" s="1">
        <v>1</v>
      </c>
    </row>
    <row r="280" spans="1:27" ht="12.75">
      <c r="A280" s="74" t="s">
        <v>64</v>
      </c>
      <c r="B280" s="89"/>
      <c r="C280" s="89" t="str">
        <v/>
      </c>
      <c r="D280" s="88" t="str">
        <v/>
      </c>
      <c r="AA280" s="1">
        <v>1</v>
      </c>
    </row>
    <row r="281" spans="1:27" ht="12.75">
      <c r="A281" s="77" t="s">
        <v>54</v>
      </c>
      <c r="B281" s="89">
        <v>3067.23</v>
      </c>
      <c r="C281" s="89">
        <v>3432.5370929999999</v>
      </c>
      <c r="D281" s="88">
        <v>0.11909999999999998</v>
      </c>
      <c r="AA281" s="1">
        <v>1</v>
      </c>
    </row>
    <row r="282" spans="1:27" ht="12.75">
      <c r="A282" s="77" t="s">
        <v>229</v>
      </c>
      <c r="B282" s="89">
        <v>6134.49</v>
      </c>
      <c r="C282" s="89">
        <v>6865.1077589999995</v>
      </c>
      <c r="D282" s="88">
        <v>0.11909999999999998</v>
      </c>
      <c r="AA282" s="1">
        <v>1</v>
      </c>
    </row>
    <row r="283" spans="1:27" ht="12.75">
      <c r="A283" s="77" t="s">
        <v>230</v>
      </c>
      <c r="B283" s="89">
        <v>6134.49</v>
      </c>
      <c r="C283" s="89">
        <v>6865.1077589999995</v>
      </c>
      <c r="D283" s="88">
        <v>0.11909999999999998</v>
      </c>
      <c r="AA283" s="1">
        <v>1</v>
      </c>
    </row>
    <row r="284" spans="1:27" ht="12.75">
      <c r="A284" s="77" t="s">
        <v>231</v>
      </c>
      <c r="B284" s="89">
        <v>130.61000000000001</v>
      </c>
      <c r="C284" s="89">
        <v>146.16565100000003</v>
      </c>
      <c r="D284" s="88">
        <v>0.11909999999999998</v>
      </c>
      <c r="AA284" s="1">
        <v>1</v>
      </c>
    </row>
    <row r="285" spans="1:27" ht="12.75">
      <c r="A285" s="77" t="s">
        <v>205</v>
      </c>
      <c r="B285" s="89">
        <v>18691.18</v>
      </c>
      <c r="C285" s="89">
        <v>20917.299537999999</v>
      </c>
      <c r="D285" s="88">
        <v>0.11909999999999998</v>
      </c>
      <c r="AA285" s="1">
        <v>1</v>
      </c>
    </row>
    <row r="286" spans="1:27" ht="12.75">
      <c r="A286" s="77" t="s">
        <v>206</v>
      </c>
      <c r="B286" s="89">
        <v>41.25</v>
      </c>
      <c r="C286" s="89">
        <v>46.162875</v>
      </c>
      <c r="D286" s="88">
        <v>0.11909999999999998</v>
      </c>
      <c r="AA286" s="1">
        <v>1</v>
      </c>
    </row>
    <row r="287" spans="1:27" ht="12.75">
      <c r="A287" s="77" t="s">
        <v>232</v>
      </c>
      <c r="B287" s="89">
        <v>35502.800000000003</v>
      </c>
      <c r="C287" s="89">
        <v>39731.18348</v>
      </c>
      <c r="D287" s="88">
        <v>0.11909999999999998</v>
      </c>
      <c r="AA287" s="1">
        <v>1</v>
      </c>
    </row>
    <row r="288" spans="1:27" ht="12.75">
      <c r="A288" s="77" t="s">
        <v>486</v>
      </c>
      <c r="B288" s="89">
        <v>15.66</v>
      </c>
      <c r="C288" s="89">
        <v>17.525106000000001</v>
      </c>
      <c r="D288" s="88">
        <v>0.11909999999999998</v>
      </c>
      <c r="AA288" s="1">
        <v>1</v>
      </c>
    </row>
    <row r="289" spans="1:27" ht="12.75">
      <c r="A289" s="77" t="s">
        <v>467</v>
      </c>
      <c r="B289" s="89">
        <v>45422.7</v>
      </c>
      <c r="C289" s="89">
        <v>50832.543569999994</v>
      </c>
      <c r="D289" s="88">
        <v>0.11909999999999998</v>
      </c>
      <c r="AA289" s="1">
        <v>1</v>
      </c>
    </row>
    <row r="290" spans="1:27" ht="12.75">
      <c r="A290" s="77" t="s">
        <v>468</v>
      </c>
      <c r="B290" s="89">
        <v>11.49</v>
      </c>
      <c r="C290" s="89">
        <v>12.858459</v>
      </c>
      <c r="D290" s="88">
        <v>0.11909999999999998</v>
      </c>
      <c r="AA290" s="1">
        <v>1</v>
      </c>
    </row>
    <row r="291" spans="1:27" ht="12.75">
      <c r="A291" s="77"/>
      <c r="B291" s="89"/>
      <c r="C291" s="89" t="str">
        <v/>
      </c>
      <c r="D291" s="88" t="str">
        <v/>
      </c>
      <c r="AA291" s="1">
        <v>1</v>
      </c>
    </row>
    <row r="292" spans="1:27" ht="12.75">
      <c r="A292" s="74" t="s">
        <v>73</v>
      </c>
      <c r="B292" s="89"/>
      <c r="C292" s="89" t="str">
        <v/>
      </c>
      <c r="D292" s="88" t="str">
        <v/>
      </c>
      <c r="AA292" s="1">
        <v>1</v>
      </c>
    </row>
    <row r="293" spans="1:27" ht="12.75">
      <c r="A293" s="77" t="s">
        <v>54</v>
      </c>
      <c r="B293" s="89">
        <v>1979.15</v>
      </c>
      <c r="C293" s="89">
        <v>2214.8667650000002</v>
      </c>
      <c r="D293" s="88">
        <v>0.11909999999999998</v>
      </c>
      <c r="AA293" s="1">
        <v>1</v>
      </c>
    </row>
    <row r="294" spans="1:27" ht="12.75">
      <c r="A294" s="77" t="s">
        <v>229</v>
      </c>
      <c r="B294" s="89">
        <v>3958.31</v>
      </c>
      <c r="C294" s="89">
        <v>4429.744721</v>
      </c>
      <c r="D294" s="88">
        <v>0.11909999999999998</v>
      </c>
      <c r="AA294" s="1">
        <v>1</v>
      </c>
    </row>
    <row r="295" spans="1:27" ht="12.75">
      <c r="A295" s="77" t="s">
        <v>230</v>
      </c>
      <c r="B295" s="89">
        <v>3958.31</v>
      </c>
      <c r="C295" s="89">
        <v>4429.744721</v>
      </c>
      <c r="D295" s="88">
        <v>0.11909999999999998</v>
      </c>
      <c r="AA295" s="1">
        <v>1</v>
      </c>
    </row>
    <row r="296" spans="1:27" ht="12.75">
      <c r="A296" s="77" t="s">
        <v>231</v>
      </c>
      <c r="B296" s="89">
        <v>97.58</v>
      </c>
      <c r="C296" s="89">
        <v>109.20177799999999</v>
      </c>
      <c r="D296" s="88">
        <v>0.11909999999999998</v>
      </c>
      <c r="AA296" s="1">
        <v>1</v>
      </c>
    </row>
    <row r="297" spans="1:27" ht="12.75">
      <c r="A297" s="77" t="s">
        <v>205</v>
      </c>
      <c r="B297" s="89">
        <v>13574.6</v>
      </c>
      <c r="C297" s="89">
        <v>15191.334860000001</v>
      </c>
      <c r="D297" s="88">
        <v>0.11909999999999998</v>
      </c>
      <c r="AA297" s="1">
        <v>1</v>
      </c>
    </row>
    <row r="298" spans="1:27" ht="12.75">
      <c r="A298" s="77" t="s">
        <v>206</v>
      </c>
      <c r="B298" s="89">
        <v>32.369999999999997</v>
      </c>
      <c r="C298" s="89">
        <v>36.225266999999995</v>
      </c>
      <c r="D298" s="88">
        <v>0.11909999999999998</v>
      </c>
      <c r="AA298" s="1">
        <v>1</v>
      </c>
    </row>
    <row r="299" spans="1:27" ht="12.75">
      <c r="A299" s="77" t="s">
        <v>232</v>
      </c>
      <c r="B299" s="89">
        <v>27149.200000000001</v>
      </c>
      <c r="C299" s="89">
        <v>30382.669720000002</v>
      </c>
      <c r="D299" s="88">
        <v>0.11909999999999998</v>
      </c>
      <c r="AA299" s="1">
        <v>1</v>
      </c>
    </row>
    <row r="300" spans="1:27" ht="12.75">
      <c r="A300" s="77" t="s">
        <v>486</v>
      </c>
      <c r="B300" s="89">
        <v>12.53</v>
      </c>
      <c r="C300" s="89">
        <v>14.022322999999998</v>
      </c>
      <c r="D300" s="88">
        <v>0.11909999999999998</v>
      </c>
      <c r="AA300" s="1">
        <v>1</v>
      </c>
    </row>
    <row r="301" spans="1:27" ht="12.75">
      <c r="A301" s="77" t="s">
        <v>467</v>
      </c>
      <c r="B301" s="89"/>
      <c r="C301" s="89" t="str">
        <v/>
      </c>
      <c r="D301" s="88" t="str">
        <v/>
      </c>
      <c r="AA301" s="1">
        <v>1</v>
      </c>
    </row>
    <row r="302" spans="1:27" ht="12.75">
      <c r="A302" s="77" t="s">
        <v>468</v>
      </c>
      <c r="B302" s="89"/>
      <c r="C302" s="89" t="str">
        <v/>
      </c>
      <c r="D302" s="88" t="str">
        <v/>
      </c>
      <c r="AA302" s="1">
        <v>1</v>
      </c>
    </row>
    <row r="303" spans="1:27" ht="12.75">
      <c r="A303" s="77"/>
      <c r="B303" s="89"/>
      <c r="C303" s="89" t="str">
        <v/>
      </c>
      <c r="D303" s="88" t="str">
        <v/>
      </c>
      <c r="AA303" s="1">
        <v>1</v>
      </c>
    </row>
    <row r="304" spans="1:27" ht="12.75">
      <c r="A304" s="74" t="s">
        <v>78</v>
      </c>
      <c r="B304" s="89"/>
      <c r="C304" s="89" t="str">
        <v/>
      </c>
      <c r="D304" s="88" t="str">
        <v/>
      </c>
      <c r="AA304" s="1">
        <v>1</v>
      </c>
    </row>
    <row r="305" spans="1:27" ht="12.75">
      <c r="A305" s="77" t="s">
        <v>54</v>
      </c>
      <c r="B305" s="89">
        <v>2711.43</v>
      </c>
      <c r="C305" s="89">
        <v>3034.3613129999999</v>
      </c>
      <c r="D305" s="88">
        <v>0.11909999999999998</v>
      </c>
      <c r="AA305" s="1">
        <v>1</v>
      </c>
    </row>
    <row r="306" spans="1:27" ht="12.75">
      <c r="A306" s="77" t="s">
        <v>229</v>
      </c>
      <c r="B306" s="89">
        <v>5422.89</v>
      </c>
      <c r="C306" s="89">
        <v>6068.7561990000004</v>
      </c>
      <c r="D306" s="88">
        <v>0.11909999999999998</v>
      </c>
      <c r="AA306" s="1">
        <v>1</v>
      </c>
    </row>
    <row r="307" spans="1:27" ht="12.75">
      <c r="A307" s="77" t="s">
        <v>230</v>
      </c>
      <c r="B307" s="89">
        <v>5422.89</v>
      </c>
      <c r="C307" s="89">
        <v>6068.7561990000004</v>
      </c>
      <c r="D307" s="88">
        <v>0.11909999999999998</v>
      </c>
      <c r="AA307" s="1">
        <v>1</v>
      </c>
    </row>
    <row r="308" spans="1:27" ht="12.75">
      <c r="A308" s="77" t="s">
        <v>231</v>
      </c>
      <c r="B308" s="89">
        <v>115.33</v>
      </c>
      <c r="C308" s="89">
        <v>129.06580299999999</v>
      </c>
      <c r="D308" s="88">
        <v>0.11909999999999998</v>
      </c>
      <c r="AA308" s="1">
        <v>1</v>
      </c>
    </row>
    <row r="309" spans="1:27" ht="12.75">
      <c r="A309" s="77" t="s">
        <v>205</v>
      </c>
      <c r="B309" s="89">
        <v>15663</v>
      </c>
      <c r="C309" s="89">
        <v>17528.463299999999</v>
      </c>
      <c r="D309" s="88">
        <v>0.11909999999999998</v>
      </c>
      <c r="AA309" s="1">
        <v>1</v>
      </c>
    </row>
    <row r="310" spans="1:27" ht="12.75">
      <c r="A310" s="77" t="s">
        <v>206</v>
      </c>
      <c r="B310" s="89">
        <v>35.5</v>
      </c>
      <c r="C310" s="89">
        <v>39.728049999999996</v>
      </c>
      <c r="D310" s="88">
        <v>0.11909999999999998</v>
      </c>
      <c r="AA310" s="1">
        <v>1</v>
      </c>
    </row>
    <row r="311" spans="1:27" ht="12.75">
      <c r="A311" s="77" t="s">
        <v>232</v>
      </c>
      <c r="B311" s="89">
        <v>31326</v>
      </c>
      <c r="C311" s="89">
        <v>35056.926599999999</v>
      </c>
      <c r="D311" s="88">
        <v>0.11909999999999998</v>
      </c>
      <c r="AA311" s="1">
        <v>1</v>
      </c>
    </row>
    <row r="312" spans="1:27" ht="12.75">
      <c r="A312" s="77" t="s">
        <v>486</v>
      </c>
      <c r="B312" s="89">
        <v>10.44</v>
      </c>
      <c r="C312" s="89">
        <v>11.683403999999999</v>
      </c>
      <c r="D312" s="88">
        <v>0.11909999999999998</v>
      </c>
      <c r="AA312" s="1">
        <v>1</v>
      </c>
    </row>
    <row r="313" spans="1:27" ht="12.75">
      <c r="A313" s="77" t="s">
        <v>467</v>
      </c>
      <c r="B313" s="89">
        <v>40078.85</v>
      </c>
      <c r="C313" s="89">
        <v>44852.241034999999</v>
      </c>
      <c r="D313" s="88">
        <v>0.11909999999999998</v>
      </c>
      <c r="AA313" s="1">
        <v>1</v>
      </c>
    </row>
    <row r="314" spans="1:27" ht="12.75">
      <c r="A314" s="77" t="s">
        <v>468</v>
      </c>
      <c r="B314" s="89">
        <v>10.44</v>
      </c>
      <c r="C314" s="89">
        <v>11.683403999999999</v>
      </c>
      <c r="D314" s="88">
        <v>0.11909999999999998</v>
      </c>
      <c r="AA314" s="1">
        <v>1</v>
      </c>
    </row>
    <row r="315" spans="1:27" ht="12.75">
      <c r="A315" s="77"/>
      <c r="B315" s="89"/>
      <c r="C315" s="89" t="str">
        <v/>
      </c>
      <c r="D315" s="88" t="str">
        <v/>
      </c>
      <c r="AA315" s="1">
        <v>1</v>
      </c>
    </row>
    <row r="316" spans="1:27" ht="12.75">
      <c r="A316" s="74" t="s">
        <v>82</v>
      </c>
      <c r="B316" s="89"/>
      <c r="C316" s="89" t="str">
        <v/>
      </c>
      <c r="D316" s="88" t="str">
        <v/>
      </c>
      <c r="AA316" s="1">
        <v>1</v>
      </c>
    </row>
    <row r="317" spans="1:27" ht="12.75">
      <c r="A317" s="77" t="s">
        <v>54</v>
      </c>
      <c r="B317" s="89">
        <v>1979.15</v>
      </c>
      <c r="C317" s="89">
        <v>2214.8667650000002</v>
      </c>
      <c r="D317" s="88">
        <v>0.11909999999999998</v>
      </c>
      <c r="AA317" s="1">
        <v>1</v>
      </c>
    </row>
    <row r="318" spans="1:27" ht="12.75">
      <c r="A318" s="77" t="s">
        <v>229</v>
      </c>
      <c r="B318" s="89">
        <v>3958.31</v>
      </c>
      <c r="C318" s="89">
        <v>4429.744721</v>
      </c>
      <c r="D318" s="88">
        <v>0.11909999999999998</v>
      </c>
      <c r="AA318" s="1">
        <v>1</v>
      </c>
    </row>
    <row r="319" spans="1:27" ht="12.75">
      <c r="A319" s="77" t="s">
        <v>230</v>
      </c>
      <c r="B319" s="89">
        <v>3958.31</v>
      </c>
      <c r="C319" s="89">
        <v>4429.744721</v>
      </c>
      <c r="D319" s="88">
        <v>0.11909999999999998</v>
      </c>
      <c r="AA319" s="1">
        <v>1</v>
      </c>
    </row>
    <row r="320" spans="1:27" ht="12.75">
      <c r="A320" s="77" t="s">
        <v>231</v>
      </c>
      <c r="B320" s="89">
        <v>84.18</v>
      </c>
      <c r="C320" s="89">
        <v>94.205838</v>
      </c>
      <c r="D320" s="88">
        <v>0.11909999999999998</v>
      </c>
      <c r="AA320" s="1">
        <v>1</v>
      </c>
    </row>
    <row r="321" spans="1:27" ht="12.75">
      <c r="A321" s="77" t="s">
        <v>205</v>
      </c>
      <c r="B321" s="89">
        <v>9905.0300000000007</v>
      </c>
      <c r="C321" s="89">
        <v>11084.719073</v>
      </c>
      <c r="D321" s="88">
        <v>0.11909999999999998</v>
      </c>
      <c r="AA321" s="1">
        <v>1</v>
      </c>
    </row>
    <row r="322" spans="1:27" ht="12.75">
      <c r="A322" s="77" t="s">
        <v>206</v>
      </c>
      <c r="B322" s="89">
        <v>56.06</v>
      </c>
      <c r="C322" s="89">
        <v>62.736746000000004</v>
      </c>
      <c r="D322" s="88">
        <v>0.11909999999999998</v>
      </c>
      <c r="AA322" s="1">
        <v>1</v>
      </c>
    </row>
    <row r="323" spans="1:27" ht="12.75">
      <c r="A323" s="77" t="s">
        <v>232</v>
      </c>
      <c r="B323" s="89">
        <v>17829.060000000001</v>
      </c>
      <c r="C323" s="89">
        <v>19952.501046000001</v>
      </c>
      <c r="D323" s="88">
        <v>0.11909999999999998</v>
      </c>
      <c r="AA323" s="1">
        <v>1</v>
      </c>
    </row>
    <row r="324" spans="1:27" ht="12.75">
      <c r="A324" s="77" t="s">
        <v>486</v>
      </c>
      <c r="B324" s="89">
        <v>42.26</v>
      </c>
      <c r="C324" s="89">
        <v>47.293165999999999</v>
      </c>
      <c r="D324" s="88">
        <v>0.11909999999999998</v>
      </c>
      <c r="AA324" s="1">
        <v>1</v>
      </c>
    </row>
    <row r="325" spans="1:27" ht="12.75">
      <c r="A325" s="77" t="s">
        <v>467</v>
      </c>
      <c r="B325" s="89">
        <v>28193.4</v>
      </c>
      <c r="C325" s="89">
        <v>31551.233940000002</v>
      </c>
      <c r="D325" s="88">
        <v>0.11909999999999998</v>
      </c>
      <c r="AA325" s="1">
        <v>1</v>
      </c>
    </row>
    <row r="326" spans="1:27" ht="12.75">
      <c r="A326" s="77" t="s">
        <v>468</v>
      </c>
      <c r="B326" s="89">
        <v>13.97</v>
      </c>
      <c r="C326" s="89">
        <v>15.633827</v>
      </c>
      <c r="D326" s="88">
        <v>0.11909999999999998</v>
      </c>
      <c r="AA326" s="1">
        <v>1</v>
      </c>
    </row>
    <row r="327" spans="1:27" ht="12.75">
      <c r="A327" s="77"/>
      <c r="B327" s="89"/>
      <c r="C327" s="89" t="str">
        <v/>
      </c>
      <c r="D327" s="88" t="str">
        <v/>
      </c>
      <c r="AA327" s="1">
        <v>1</v>
      </c>
    </row>
    <row r="328" spans="1:27" ht="12.75">
      <c r="A328" s="94" t="s">
        <v>84</v>
      </c>
      <c r="B328" s="95"/>
      <c r="C328" s="89" t="str">
        <v/>
      </c>
      <c r="D328" s="88" t="str">
        <v/>
      </c>
      <c r="AA328" s="1">
        <v>1</v>
      </c>
    </row>
    <row r="329" spans="1:27" ht="12.75">
      <c r="A329" s="77" t="s">
        <v>54</v>
      </c>
      <c r="B329" s="95">
        <v>1917.59</v>
      </c>
      <c r="C329" s="89">
        <v>2145.9749689999999</v>
      </c>
      <c r="D329" s="88">
        <v>0.11909999999999998</v>
      </c>
      <c r="AA329" s="1">
        <v>1</v>
      </c>
    </row>
    <row r="330" spans="1:27" ht="12.75">
      <c r="A330" s="77" t="s">
        <v>229</v>
      </c>
      <c r="B330" s="95">
        <v>3835.19</v>
      </c>
      <c r="C330" s="89">
        <v>4291.9611290000003</v>
      </c>
      <c r="D330" s="88">
        <v>0.11909999999999998</v>
      </c>
      <c r="AA330" s="1">
        <v>1</v>
      </c>
    </row>
    <row r="331" spans="1:27" ht="12.75">
      <c r="A331" s="77" t="s">
        <v>230</v>
      </c>
      <c r="B331" s="95">
        <v>3835.19</v>
      </c>
      <c r="C331" s="89">
        <v>4291.9611290000003</v>
      </c>
      <c r="D331" s="88">
        <v>0.11909999999999998</v>
      </c>
      <c r="AA331" s="1">
        <v>1</v>
      </c>
    </row>
    <row r="332" spans="1:27" ht="12.75">
      <c r="A332" s="77" t="s">
        <v>231</v>
      </c>
      <c r="B332" s="95">
        <v>94.5</v>
      </c>
      <c r="C332" s="89">
        <v>105.75494999999999</v>
      </c>
      <c r="D332" s="88">
        <v>0.11909999999999998</v>
      </c>
      <c r="AA332" s="1">
        <v>1</v>
      </c>
    </row>
    <row r="333" spans="1:27" ht="12.75">
      <c r="A333" s="77" t="s">
        <v>205</v>
      </c>
      <c r="B333" s="95">
        <v>13470.18</v>
      </c>
      <c r="C333" s="89">
        <v>15074.478438</v>
      </c>
      <c r="D333" s="88">
        <v>0.11909999999999998</v>
      </c>
      <c r="AA333" s="1">
        <v>1</v>
      </c>
    </row>
    <row r="334" spans="1:27" ht="12.75">
      <c r="A334" s="77" t="s">
        <v>206</v>
      </c>
      <c r="B334" s="95">
        <v>31.33</v>
      </c>
      <c r="C334" s="89">
        <v>35.061402999999999</v>
      </c>
      <c r="D334" s="88">
        <v>0.11909999999999998</v>
      </c>
      <c r="AA334" s="1">
        <v>1</v>
      </c>
    </row>
    <row r="335" spans="1:27" ht="12.75">
      <c r="A335" s="77" t="s">
        <v>232</v>
      </c>
      <c r="B335" s="95">
        <v>26209.42</v>
      </c>
      <c r="C335" s="89">
        <v>29330.961921999999</v>
      </c>
      <c r="D335" s="88">
        <v>0.11909999999999998</v>
      </c>
      <c r="AA335" s="1">
        <v>1</v>
      </c>
    </row>
    <row r="336" spans="1:27" ht="12.75">
      <c r="A336" s="77" t="s">
        <v>486</v>
      </c>
      <c r="B336" s="95">
        <v>22.97</v>
      </c>
      <c r="C336" s="89">
        <v>25.705727</v>
      </c>
      <c r="D336" s="88">
        <v>0.11909999999999998</v>
      </c>
      <c r="AA336" s="1">
        <v>1</v>
      </c>
    </row>
    <row r="337" spans="1:27" ht="12.75">
      <c r="A337" s="77" t="s">
        <v>467</v>
      </c>
      <c r="B337" s="95">
        <v>38635.4</v>
      </c>
      <c r="C337" s="89">
        <v>43236.87614</v>
      </c>
      <c r="D337" s="88">
        <v>0.11909999999999998</v>
      </c>
      <c r="AA337" s="1">
        <v>1</v>
      </c>
    </row>
    <row r="338" spans="1:27" ht="12.75">
      <c r="A338" s="77" t="s">
        <v>468</v>
      </c>
      <c r="B338" s="95">
        <v>18.8</v>
      </c>
      <c r="C338" s="89">
        <v>21.039080000000002</v>
      </c>
      <c r="D338" s="88">
        <v>0.11909999999999998</v>
      </c>
      <c r="AA338" s="1">
        <v>1</v>
      </c>
    </row>
    <row r="339" spans="1:27" ht="12.75">
      <c r="A339" s="77"/>
      <c r="B339" s="95"/>
      <c r="C339" s="89" t="str">
        <v/>
      </c>
      <c r="D339" s="88" t="str">
        <v/>
      </c>
      <c r="AA339" s="1">
        <v>1</v>
      </c>
    </row>
    <row r="340" spans="1:27" ht="12.75">
      <c r="A340" s="94" t="s">
        <v>601</v>
      </c>
      <c r="B340" s="95"/>
      <c r="C340" s="89" t="str">
        <v/>
      </c>
      <c r="D340" s="88" t="str">
        <v/>
      </c>
      <c r="AA340" s="1">
        <v>1</v>
      </c>
    </row>
    <row r="341" spans="1:27" ht="12.75">
      <c r="A341" s="77" t="s">
        <v>54</v>
      </c>
      <c r="B341" s="95">
        <v>3733.63</v>
      </c>
      <c r="C341" s="89">
        <v>4178.3053330000002</v>
      </c>
      <c r="D341" s="88">
        <v>0.11909999999999998</v>
      </c>
      <c r="AA341" s="1">
        <v>1</v>
      </c>
    </row>
    <row r="342" spans="1:27" ht="12.75">
      <c r="A342" s="77" t="s">
        <v>229</v>
      </c>
      <c r="B342" s="95">
        <v>7467.23</v>
      </c>
      <c r="C342" s="89">
        <v>8356.5770929999999</v>
      </c>
      <c r="D342" s="88">
        <v>0.11909999999999998</v>
      </c>
      <c r="AA342" s="1">
        <v>1</v>
      </c>
    </row>
    <row r="343" spans="1:27" ht="12.75">
      <c r="A343" s="77" t="s">
        <v>230</v>
      </c>
      <c r="B343" s="95">
        <v>7467.23</v>
      </c>
      <c r="C343" s="89">
        <v>8356.5770929999999</v>
      </c>
      <c r="D343" s="88">
        <v>0.11909999999999998</v>
      </c>
      <c r="AA343" s="1">
        <v>1</v>
      </c>
    </row>
    <row r="344" spans="1:27" ht="12.75">
      <c r="A344" s="77" t="s">
        <v>231</v>
      </c>
      <c r="B344" s="95">
        <v>158.99</v>
      </c>
      <c r="C344" s="89">
        <v>177.92570900000001</v>
      </c>
      <c r="D344" s="88">
        <v>0.11909999999999998</v>
      </c>
      <c r="AA344" s="1">
        <v>1</v>
      </c>
    </row>
    <row r="345" spans="1:27" ht="12.75">
      <c r="A345" s="77" t="s">
        <v>205</v>
      </c>
      <c r="B345" s="95">
        <v>22972.400000000001</v>
      </c>
      <c r="C345" s="89">
        <v>25708.412840000001</v>
      </c>
      <c r="D345" s="88">
        <v>0.11909999999999998</v>
      </c>
      <c r="AA345" s="1">
        <v>1</v>
      </c>
    </row>
    <row r="346" spans="1:27" ht="12.75">
      <c r="A346" s="77" t="s">
        <v>206</v>
      </c>
      <c r="B346" s="95">
        <v>50.12</v>
      </c>
      <c r="C346" s="89">
        <v>56.089291999999993</v>
      </c>
      <c r="D346" s="88">
        <v>0.11909999999999998</v>
      </c>
      <c r="AA346" s="1">
        <v>1</v>
      </c>
    </row>
    <row r="347" spans="1:27" ht="12.75">
      <c r="A347" s="77" t="s">
        <v>232</v>
      </c>
      <c r="B347" s="95">
        <v>43856.4</v>
      </c>
      <c r="C347" s="89">
        <v>49079.697240000001</v>
      </c>
      <c r="D347" s="88">
        <v>0.11909999999999998</v>
      </c>
      <c r="AA347" s="1">
        <v>1</v>
      </c>
    </row>
    <row r="348" spans="1:27" ht="12.75">
      <c r="A348" s="77" t="s">
        <v>486</v>
      </c>
      <c r="B348" s="95">
        <v>13.57</v>
      </c>
      <c r="C348" s="89">
        <v>15.186187</v>
      </c>
      <c r="D348" s="88">
        <v>0.11909999999999998</v>
      </c>
      <c r="AA348" s="1">
        <v>1</v>
      </c>
    </row>
    <row r="349" spans="1:27" ht="12.75">
      <c r="A349" s="77" t="s">
        <v>467</v>
      </c>
      <c r="B349" s="95">
        <v>54298.400000000001</v>
      </c>
      <c r="C349" s="89">
        <v>60765.339440000003</v>
      </c>
      <c r="D349" s="88">
        <v>0.11909999999999998</v>
      </c>
      <c r="AA349" s="1">
        <v>1</v>
      </c>
    </row>
    <row r="350" spans="1:27" ht="12.75">
      <c r="A350" s="77" t="s">
        <v>468</v>
      </c>
      <c r="B350" s="95">
        <v>22.97</v>
      </c>
      <c r="C350" s="89">
        <v>25.705727</v>
      </c>
      <c r="D350" s="88">
        <v>0.11909999999999998</v>
      </c>
      <c r="AA350" s="1">
        <v>1</v>
      </c>
    </row>
    <row r="351" spans="1:27" ht="12.75">
      <c r="A351" s="77"/>
      <c r="B351" s="95"/>
      <c r="C351" s="89" t="str">
        <v/>
      </c>
      <c r="D351" s="88" t="str">
        <v/>
      </c>
      <c r="AA351" s="1">
        <v>1</v>
      </c>
    </row>
    <row r="352" spans="1:27" ht="12.75">
      <c r="A352" s="96" t="s">
        <v>602</v>
      </c>
      <c r="B352" s="95">
        <v>93780.76</v>
      </c>
      <c r="C352" s="89">
        <v>104950.048516</v>
      </c>
      <c r="D352" s="88">
        <v>0.11909999999999998</v>
      </c>
      <c r="AA352" s="1">
        <v>1</v>
      </c>
    </row>
    <row r="353" spans="1:27" ht="12.75">
      <c r="A353" s="96"/>
      <c r="B353" s="95"/>
      <c r="C353" s="89" t="str">
        <v/>
      </c>
      <c r="D353" s="88" t="str">
        <v/>
      </c>
      <c r="AA353" s="1">
        <v>1</v>
      </c>
    </row>
    <row r="354" spans="1:27" ht="12.75">
      <c r="A354" s="94" t="s">
        <v>603</v>
      </c>
      <c r="B354" s="95"/>
      <c r="C354" s="89" t="str">
        <v/>
      </c>
      <c r="D354" s="88" t="str">
        <v/>
      </c>
      <c r="AA354" s="1">
        <v>1</v>
      </c>
    </row>
    <row r="355" spans="1:27" ht="12.75">
      <c r="A355" s="96"/>
      <c r="B355" s="95"/>
      <c r="C355" s="89" t="str">
        <v/>
      </c>
      <c r="D355" s="88" t="str">
        <v/>
      </c>
      <c r="AA355" s="1">
        <v>1</v>
      </c>
    </row>
    <row r="356" spans="1:27" ht="12.75">
      <c r="A356" s="96" t="s">
        <v>604</v>
      </c>
      <c r="B356" s="95"/>
      <c r="C356" s="89" t="str">
        <v/>
      </c>
      <c r="D356" s="88" t="str">
        <v/>
      </c>
      <c r="AA356" s="1">
        <v>1</v>
      </c>
    </row>
    <row r="357" spans="1:27" ht="12.75">
      <c r="A357" s="96" t="s">
        <v>605</v>
      </c>
      <c r="B357" s="95"/>
      <c r="C357" s="89" t="str">
        <v/>
      </c>
      <c r="D357" s="88" t="str">
        <v/>
      </c>
      <c r="AA357" s="1">
        <v>1</v>
      </c>
    </row>
    <row r="358" spans="1:27" ht="12.75">
      <c r="A358" s="96" t="s">
        <v>606</v>
      </c>
      <c r="B358" s="95"/>
      <c r="C358" s="89" t="str">
        <v/>
      </c>
      <c r="D358" s="88" t="str">
        <v/>
      </c>
      <c r="AA358" s="1">
        <v>1</v>
      </c>
    </row>
    <row r="359" spans="1:27" ht="12.75">
      <c r="A359" s="96"/>
      <c r="B359" s="95"/>
      <c r="C359" s="89" t="str">
        <v/>
      </c>
      <c r="D359" s="88" t="str">
        <v/>
      </c>
      <c r="AA359" s="1">
        <v>1</v>
      </c>
    </row>
    <row r="360" spans="1:27" ht="12.75">
      <c r="A360" s="96" t="s">
        <v>607</v>
      </c>
      <c r="B360" s="95"/>
      <c r="C360" s="89" t="str">
        <v/>
      </c>
      <c r="D360" s="88" t="str">
        <v/>
      </c>
      <c r="AA360" s="1">
        <v>1</v>
      </c>
    </row>
    <row r="361" spans="1:27" ht="12.75">
      <c r="A361" s="96" t="s">
        <v>608</v>
      </c>
      <c r="B361" s="95"/>
      <c r="C361" s="89" t="str">
        <v/>
      </c>
      <c r="D361" s="88" t="str">
        <v/>
      </c>
      <c r="AA361" s="1">
        <v>1</v>
      </c>
    </row>
    <row r="362" spans="1:27" ht="12.75">
      <c r="A362" s="96" t="s">
        <v>156</v>
      </c>
      <c r="B362" s="95"/>
      <c r="C362" s="89" t="str">
        <v/>
      </c>
      <c r="D362" s="88" t="str">
        <v/>
      </c>
      <c r="AA362" s="1">
        <v>1</v>
      </c>
    </row>
    <row r="363" spans="1:27" ht="12.75">
      <c r="A363" s="96"/>
      <c r="B363" s="95"/>
      <c r="C363" s="89" t="str">
        <v/>
      </c>
      <c r="D363" s="88" t="str">
        <v/>
      </c>
      <c r="AA363" s="1">
        <v>1</v>
      </c>
    </row>
    <row r="364" spans="1:27" ht="12.75">
      <c r="A364" s="96" t="s">
        <v>807</v>
      </c>
      <c r="B364" s="95"/>
      <c r="C364" s="89" t="str">
        <v/>
      </c>
      <c r="D364" s="88" t="str">
        <v/>
      </c>
      <c r="AA364" s="1">
        <v>1</v>
      </c>
    </row>
    <row r="365" spans="1:27" ht="12.75">
      <c r="A365" s="96" t="s">
        <v>157</v>
      </c>
      <c r="B365" s="95"/>
      <c r="C365" s="89" t="str">
        <v/>
      </c>
      <c r="D365" s="88" t="str">
        <v/>
      </c>
      <c r="AA365" s="1">
        <v>1</v>
      </c>
    </row>
    <row r="366" spans="1:27" ht="12.75">
      <c r="A366" s="96" t="s">
        <v>609</v>
      </c>
      <c r="B366" s="95"/>
      <c r="C366" s="89" t="str">
        <v/>
      </c>
      <c r="D366" s="88" t="str">
        <v/>
      </c>
      <c r="AA366" s="1">
        <v>1</v>
      </c>
    </row>
    <row r="367" spans="1:27" ht="12.75">
      <c r="A367" s="96" t="s">
        <v>610</v>
      </c>
      <c r="B367" s="95"/>
      <c r="C367" s="89" t="str">
        <v/>
      </c>
      <c r="D367" s="88" t="str">
        <v/>
      </c>
      <c r="AA367" s="1">
        <v>1</v>
      </c>
    </row>
    <row r="368" spans="1:27" ht="12.75">
      <c r="A368" s="96"/>
      <c r="B368" s="95"/>
      <c r="C368" s="89" t="str">
        <v/>
      </c>
      <c r="D368" s="88" t="str">
        <v/>
      </c>
      <c r="AA368" s="1">
        <v>1</v>
      </c>
    </row>
    <row r="369" spans="1:27" ht="12.75">
      <c r="A369" s="96" t="s">
        <v>611</v>
      </c>
      <c r="B369" s="95"/>
      <c r="C369" s="89" t="str">
        <v/>
      </c>
      <c r="D369" s="88" t="str">
        <v/>
      </c>
      <c r="AA369" s="1">
        <v>1</v>
      </c>
    </row>
    <row r="370" spans="1:27" ht="12.75">
      <c r="A370" s="96" t="s">
        <v>612</v>
      </c>
      <c r="B370" s="95"/>
      <c r="C370" s="89" t="str">
        <v/>
      </c>
      <c r="D370" s="88" t="str">
        <v/>
      </c>
      <c r="AA370" s="1">
        <v>1</v>
      </c>
    </row>
    <row r="371" spans="1:27" ht="12.75">
      <c r="A371" s="96" t="s">
        <v>613</v>
      </c>
      <c r="B371" s="95"/>
      <c r="C371" s="89" t="str">
        <v/>
      </c>
      <c r="D371" s="88" t="str">
        <v/>
      </c>
      <c r="AA371" s="1">
        <v>1</v>
      </c>
    </row>
    <row r="372" spans="1:27" ht="12.75">
      <c r="A372" s="96" t="s">
        <v>614</v>
      </c>
      <c r="B372" s="95"/>
      <c r="C372" s="89" t="str">
        <v/>
      </c>
      <c r="D372" s="88" t="str">
        <v/>
      </c>
      <c r="AA372" s="1">
        <v>1</v>
      </c>
    </row>
    <row r="373" spans="1:27" ht="12.75">
      <c r="A373" s="96"/>
      <c r="B373" s="95"/>
      <c r="C373" s="89" t="str">
        <v/>
      </c>
      <c r="D373" s="88" t="str">
        <v/>
      </c>
      <c r="AA373" s="1">
        <v>1</v>
      </c>
    </row>
    <row r="374" spans="1:27" ht="12.75">
      <c r="A374" s="96" t="s">
        <v>615</v>
      </c>
      <c r="B374" s="95"/>
      <c r="C374" s="89" t="str">
        <v/>
      </c>
      <c r="D374" s="88" t="str">
        <v/>
      </c>
      <c r="AA374" s="1">
        <v>1</v>
      </c>
    </row>
    <row r="375" spans="1:27" ht="12.75">
      <c r="A375" s="96" t="s">
        <v>616</v>
      </c>
      <c r="B375" s="95"/>
      <c r="C375" s="89" t="str">
        <v/>
      </c>
      <c r="D375" s="88" t="str">
        <v/>
      </c>
      <c r="AA375" s="1">
        <v>1</v>
      </c>
    </row>
    <row r="376" spans="1:27" ht="12.75">
      <c r="A376" s="96" t="s">
        <v>617</v>
      </c>
      <c r="B376" s="95">
        <v>3909.08</v>
      </c>
      <c r="C376" s="89">
        <v>4374.6514280000001</v>
      </c>
      <c r="D376" s="88">
        <v>0.11909999999999998</v>
      </c>
      <c r="AA376" s="1">
        <v>1</v>
      </c>
    </row>
    <row r="377" spans="1:27" ht="12.75">
      <c r="A377" s="96" t="s">
        <v>618</v>
      </c>
      <c r="B377" s="95">
        <v>4929.4399999999996</v>
      </c>
      <c r="C377" s="90">
        <v>5516.5363039999993</v>
      </c>
      <c r="D377" s="88">
        <v>0.11909999999999998</v>
      </c>
      <c r="AA377" s="1">
        <v>1</v>
      </c>
    </row>
    <row r="378" spans="1:27" ht="12.75">
      <c r="A378" s="96"/>
      <c r="B378" s="95"/>
      <c r="C378" s="89" t="str">
        <v/>
      </c>
      <c r="D378" s="88" t="str">
        <v/>
      </c>
      <c r="AA378" s="1">
        <v>1</v>
      </c>
    </row>
    <row r="379" spans="1:27" ht="12.75">
      <c r="A379" s="94" t="s">
        <v>619</v>
      </c>
      <c r="B379" s="95"/>
      <c r="C379" s="89" t="str">
        <v/>
      </c>
      <c r="D379" s="88" t="str">
        <v/>
      </c>
      <c r="AA379" s="1">
        <v>1</v>
      </c>
    </row>
    <row r="380" spans="1:27" ht="12.75">
      <c r="A380" s="96"/>
      <c r="B380" s="95"/>
      <c r="C380" s="89" t="str">
        <v/>
      </c>
      <c r="D380" s="88" t="str">
        <v/>
      </c>
      <c r="AA380" s="1">
        <v>1</v>
      </c>
    </row>
    <row r="381" spans="1:27" ht="12.75">
      <c r="A381" s="94" t="s">
        <v>620</v>
      </c>
      <c r="B381" s="95"/>
      <c r="C381" s="89" t="str">
        <v/>
      </c>
      <c r="D381" s="88" t="str">
        <v/>
      </c>
      <c r="AA381" s="1">
        <v>1</v>
      </c>
    </row>
    <row r="382" spans="1:27" ht="12.75">
      <c r="A382" s="94"/>
      <c r="B382" s="95"/>
      <c r="C382" s="89" t="str">
        <v/>
      </c>
      <c r="D382" s="88" t="str">
        <v/>
      </c>
      <c r="AA382" s="1">
        <v>1</v>
      </c>
    </row>
    <row r="383" spans="1:27" ht="12.75">
      <c r="A383" s="96" t="s">
        <v>621</v>
      </c>
      <c r="B383" s="95"/>
      <c r="C383" s="89" t="str">
        <v/>
      </c>
      <c r="D383" s="88" t="str">
        <v/>
      </c>
      <c r="AA383" s="1">
        <v>1</v>
      </c>
    </row>
    <row r="384" spans="1:27" ht="12.75">
      <c r="A384" s="96" t="s">
        <v>233</v>
      </c>
      <c r="B384" s="95"/>
      <c r="C384" s="89" t="str">
        <v/>
      </c>
      <c r="D384" s="88" t="str">
        <v/>
      </c>
      <c r="AA384" s="1">
        <v>1</v>
      </c>
    </row>
    <row r="385" spans="1:27" ht="12.75">
      <c r="A385" s="96" t="s">
        <v>158</v>
      </c>
      <c r="B385" s="95"/>
      <c r="C385" s="89" t="str">
        <v/>
      </c>
      <c r="D385" s="88" t="str">
        <v/>
      </c>
      <c r="AA385" s="1">
        <v>1</v>
      </c>
    </row>
    <row r="386" spans="1:27" ht="12.75">
      <c r="A386" s="96" t="s">
        <v>622</v>
      </c>
      <c r="B386" s="95"/>
      <c r="C386" s="89" t="str">
        <v/>
      </c>
      <c r="D386" s="88" t="str">
        <v/>
      </c>
      <c r="AA386" s="1">
        <v>1</v>
      </c>
    </row>
    <row r="387" spans="1:27" ht="12.75">
      <c r="A387" s="94"/>
      <c r="B387" s="95"/>
      <c r="C387" s="89" t="str">
        <v/>
      </c>
      <c r="D387" s="88" t="str">
        <v/>
      </c>
      <c r="AA387" s="1">
        <v>1</v>
      </c>
    </row>
    <row r="388" spans="1:27" ht="12.75">
      <c r="A388" s="96" t="s">
        <v>623</v>
      </c>
      <c r="B388" s="95"/>
      <c r="C388" s="89" t="str">
        <v/>
      </c>
      <c r="D388" s="88" t="str">
        <v/>
      </c>
      <c r="AA388" s="1">
        <v>1</v>
      </c>
    </row>
    <row r="389" spans="1:27" ht="12.75">
      <c r="A389" s="96" t="s">
        <v>624</v>
      </c>
      <c r="B389" s="95"/>
      <c r="C389" s="89" t="str">
        <v/>
      </c>
      <c r="D389" s="88" t="str">
        <v/>
      </c>
      <c r="AA389" s="1">
        <v>1</v>
      </c>
    </row>
    <row r="390" spans="1:27" ht="12.75">
      <c r="A390" s="96" t="s">
        <v>625</v>
      </c>
      <c r="B390" s="95">
        <v>45.76</v>
      </c>
      <c r="C390" s="89">
        <v>51.210015999999996</v>
      </c>
      <c r="D390" s="88">
        <v>0.11909999999999998</v>
      </c>
      <c r="AA390" s="1">
        <v>1</v>
      </c>
    </row>
    <row r="391" spans="1:27" ht="12.75">
      <c r="A391" s="94"/>
      <c r="B391" s="95"/>
      <c r="C391" s="89" t="str">
        <v/>
      </c>
      <c r="D391" s="88" t="str">
        <v/>
      </c>
      <c r="AA391" s="1">
        <v>1</v>
      </c>
    </row>
    <row r="392" spans="1:27" ht="12.75">
      <c r="A392" s="96" t="s">
        <v>626</v>
      </c>
      <c r="B392" s="97"/>
      <c r="C392" s="89" t="str">
        <v/>
      </c>
      <c r="D392" s="88" t="str">
        <v/>
      </c>
      <c r="AA392" s="1">
        <v>1</v>
      </c>
    </row>
    <row r="393" spans="1:27" ht="12.75">
      <c r="A393" s="96"/>
      <c r="B393" s="95"/>
      <c r="C393" s="89" t="str">
        <v/>
      </c>
      <c r="D393" s="88" t="str">
        <v/>
      </c>
      <c r="AA393" s="1">
        <v>1</v>
      </c>
    </row>
    <row r="394" spans="1:27" ht="12.75">
      <c r="A394" s="96" t="s">
        <v>627</v>
      </c>
      <c r="B394" s="95">
        <v>7816.6</v>
      </c>
      <c r="C394" s="89">
        <v>8747.557060000001</v>
      </c>
      <c r="D394" s="88">
        <v>0.11909999999999998</v>
      </c>
      <c r="AA394" s="1">
        <v>1</v>
      </c>
    </row>
    <row r="395" spans="1:27" ht="12.75">
      <c r="A395" s="96" t="s">
        <v>628</v>
      </c>
      <c r="B395" s="95">
        <v>62532.84</v>
      </c>
      <c r="C395" s="89">
        <v>69980.501243999999</v>
      </c>
      <c r="D395" s="88">
        <v>0.11909999999999998</v>
      </c>
      <c r="AA395" s="1">
        <v>1</v>
      </c>
    </row>
    <row r="396" spans="1:27" ht="12.75">
      <c r="A396" s="96"/>
      <c r="B396" s="95"/>
      <c r="C396" s="89" t="str">
        <v/>
      </c>
      <c r="D396" s="88" t="str">
        <v/>
      </c>
      <c r="AA396" s="1">
        <v>1</v>
      </c>
    </row>
    <row r="397" spans="1:27" ht="12.75">
      <c r="A397" s="96" t="s">
        <v>629</v>
      </c>
      <c r="B397" s="95"/>
      <c r="C397" s="89" t="str">
        <v/>
      </c>
      <c r="D397" s="88" t="str">
        <v/>
      </c>
      <c r="AA397" s="1">
        <v>1</v>
      </c>
    </row>
    <row r="398" spans="1:27" ht="12.75">
      <c r="A398" s="96" t="s">
        <v>630</v>
      </c>
      <c r="B398" s="95">
        <v>5212.59</v>
      </c>
      <c r="C398" s="89">
        <v>5833.4094690000002</v>
      </c>
      <c r="D398" s="88">
        <v>0.11909999999999998</v>
      </c>
      <c r="AA398" s="1">
        <v>1</v>
      </c>
    </row>
    <row r="399" spans="1:27" ht="12.75">
      <c r="A399" s="96" t="s">
        <v>631</v>
      </c>
      <c r="B399" s="95">
        <v>109464.79</v>
      </c>
      <c r="C399" s="89">
        <v>122502.04648899999</v>
      </c>
      <c r="D399" s="88">
        <v>0.11909999999999998</v>
      </c>
      <c r="AA399" s="1">
        <v>1</v>
      </c>
    </row>
    <row r="400" spans="1:27" ht="12.75">
      <c r="A400" s="96" t="s">
        <v>632</v>
      </c>
      <c r="B400" s="95">
        <v>3909.08</v>
      </c>
      <c r="C400" s="89">
        <v>4374.6514280000001</v>
      </c>
      <c r="D400" s="88">
        <v>0.11909999999999998</v>
      </c>
      <c r="AA400" s="1">
        <v>1</v>
      </c>
    </row>
    <row r="401" spans="1:27" ht="12.75">
      <c r="A401" s="96"/>
      <c r="B401" s="95"/>
      <c r="C401" s="89" t="str">
        <v/>
      </c>
      <c r="D401" s="88" t="str">
        <v/>
      </c>
      <c r="AA401" s="1">
        <v>1</v>
      </c>
    </row>
    <row r="402" spans="1:27" ht="12.75">
      <c r="A402" s="94" t="s">
        <v>633</v>
      </c>
      <c r="B402" s="95"/>
      <c r="C402" s="89" t="str">
        <v/>
      </c>
      <c r="D402" s="88" t="str">
        <v/>
      </c>
      <c r="AA402" s="1">
        <v>1</v>
      </c>
    </row>
    <row r="403" spans="1:27" ht="12.75">
      <c r="A403" s="96" t="s">
        <v>627</v>
      </c>
      <c r="B403" s="95">
        <v>9858.86</v>
      </c>
      <c r="C403" s="89">
        <v>11033.050226000001</v>
      </c>
      <c r="D403" s="88">
        <v>0.11909999999999998</v>
      </c>
      <c r="AA403" s="1">
        <v>1</v>
      </c>
    </row>
    <row r="404" spans="1:27" ht="12.75">
      <c r="A404" s="96" t="s">
        <v>628</v>
      </c>
      <c r="B404" s="95">
        <v>78875.53</v>
      </c>
      <c r="C404" s="89">
        <v>88269.605622999996</v>
      </c>
      <c r="D404" s="88">
        <v>0.11909999999999998</v>
      </c>
      <c r="AA404" s="1">
        <v>1</v>
      </c>
    </row>
    <row r="405" spans="1:27" ht="12.75">
      <c r="A405" s="96"/>
      <c r="B405" s="95"/>
      <c r="C405" s="89" t="str">
        <v/>
      </c>
      <c r="D405" s="88" t="str">
        <v/>
      </c>
      <c r="AA405" s="1">
        <v>1</v>
      </c>
    </row>
    <row r="406" spans="1:27" ht="12.75">
      <c r="A406" s="96" t="s">
        <v>629</v>
      </c>
      <c r="B406" s="95"/>
      <c r="C406" s="89" t="str">
        <v/>
      </c>
      <c r="D406" s="88" t="str">
        <v/>
      </c>
      <c r="AA406" s="1">
        <v>1</v>
      </c>
    </row>
    <row r="407" spans="1:27" ht="12.75">
      <c r="A407" s="96" t="s">
        <v>630</v>
      </c>
      <c r="B407" s="95">
        <v>6573.1</v>
      </c>
      <c r="C407" s="89">
        <v>7355.9562100000003</v>
      </c>
      <c r="D407" s="88">
        <v>0.11909999999999998</v>
      </c>
      <c r="AA407" s="1">
        <v>1</v>
      </c>
    </row>
    <row r="408" spans="1:27" ht="12.75">
      <c r="A408" s="96" t="s">
        <v>631</v>
      </c>
      <c r="B408" s="95">
        <v>138047.19</v>
      </c>
      <c r="C408" s="89">
        <v>154488.61032899999</v>
      </c>
      <c r="D408" s="88">
        <v>0.11909999999999998</v>
      </c>
      <c r="AA408" s="1">
        <v>1</v>
      </c>
    </row>
    <row r="409" spans="1:27" ht="12.75">
      <c r="A409" s="96"/>
      <c r="B409" s="95"/>
      <c r="C409" s="89" t="str">
        <v/>
      </c>
      <c r="D409" s="88" t="str">
        <v/>
      </c>
      <c r="AA409" s="1">
        <v>1</v>
      </c>
    </row>
    <row r="410" spans="1:27" ht="12.75">
      <c r="A410" s="96" t="s">
        <v>634</v>
      </c>
      <c r="B410" s="95">
        <v>4929.4399999999996</v>
      </c>
      <c r="C410" s="89">
        <v>5516.5363039999993</v>
      </c>
      <c r="D410" s="88">
        <v>0.11909999999999998</v>
      </c>
      <c r="AA410" s="1">
        <v>1</v>
      </c>
    </row>
    <row r="411" spans="1:27" ht="12.75">
      <c r="A411" s="96"/>
      <c r="B411" s="95"/>
      <c r="C411" s="89" t="str">
        <v/>
      </c>
      <c r="D411" s="88" t="str">
        <v/>
      </c>
      <c r="AA411" s="1">
        <v>1</v>
      </c>
    </row>
    <row r="412" spans="1:27" ht="12.75">
      <c r="A412" s="94" t="s">
        <v>635</v>
      </c>
      <c r="B412" s="95"/>
      <c r="C412" s="89" t="str">
        <v/>
      </c>
      <c r="D412" s="88" t="str">
        <v/>
      </c>
      <c r="AA412" s="1">
        <v>1</v>
      </c>
    </row>
    <row r="413" spans="1:27" ht="12.75">
      <c r="A413" s="94" t="s">
        <v>636</v>
      </c>
      <c r="B413" s="95"/>
      <c r="C413" s="89" t="str">
        <v/>
      </c>
      <c r="D413" s="88" t="str">
        <v/>
      </c>
      <c r="AA413" s="1">
        <v>1</v>
      </c>
    </row>
    <row r="414" spans="1:27" ht="12.75">
      <c r="A414" s="96"/>
      <c r="B414" s="95"/>
      <c r="C414" s="89" t="str">
        <v/>
      </c>
      <c r="D414" s="88" t="str">
        <v/>
      </c>
      <c r="AA414" s="1">
        <v>1</v>
      </c>
    </row>
    <row r="415" spans="1:27" ht="12.75">
      <c r="A415" s="96" t="s">
        <v>637</v>
      </c>
      <c r="B415" s="95">
        <v>21546.06</v>
      </c>
      <c r="C415" s="89">
        <v>24112.195746000001</v>
      </c>
      <c r="D415" s="88">
        <v>0.11909999999999998</v>
      </c>
      <c r="AA415" s="1">
        <v>1</v>
      </c>
    </row>
    <row r="416" spans="1:27" ht="12.75">
      <c r="A416" s="96" t="s">
        <v>94</v>
      </c>
      <c r="B416" s="95">
        <v>9234.0300000000007</v>
      </c>
      <c r="C416" s="89">
        <v>10333.802973</v>
      </c>
      <c r="D416" s="88">
        <v>0.11909999999999998</v>
      </c>
      <c r="AA416" s="1">
        <v>1</v>
      </c>
    </row>
    <row r="417" spans="1:27" ht="12.75">
      <c r="A417" s="96"/>
      <c r="B417" s="95"/>
      <c r="C417" s="89" t="str">
        <v/>
      </c>
      <c r="D417" s="88" t="str">
        <v/>
      </c>
      <c r="AA417" s="1">
        <v>1</v>
      </c>
    </row>
    <row r="418" spans="1:27" ht="12.75">
      <c r="A418" s="96" t="s">
        <v>638</v>
      </c>
      <c r="B418" s="95"/>
      <c r="C418" s="89" t="str">
        <v/>
      </c>
      <c r="D418" s="88" t="str">
        <v/>
      </c>
      <c r="AA418" s="1">
        <v>1</v>
      </c>
    </row>
    <row r="419" spans="1:27" ht="12.75">
      <c r="A419" s="96" t="s">
        <v>639</v>
      </c>
      <c r="B419" s="95"/>
      <c r="C419" s="89" t="str">
        <v/>
      </c>
      <c r="D419" s="88" t="str">
        <v/>
      </c>
      <c r="AA419" s="1">
        <v>1</v>
      </c>
    </row>
    <row r="420" spans="1:27" ht="12.75">
      <c r="A420" s="96" t="s">
        <v>640</v>
      </c>
      <c r="B420" s="95"/>
      <c r="C420" s="89" t="str">
        <v/>
      </c>
      <c r="D420" s="88" t="str">
        <v/>
      </c>
      <c r="AA420" s="1">
        <v>1</v>
      </c>
    </row>
    <row r="421" spans="1:27" ht="12.75">
      <c r="A421" s="96"/>
      <c r="B421" s="95"/>
      <c r="C421" s="89" t="str">
        <v/>
      </c>
      <c r="D421" s="88" t="str">
        <v/>
      </c>
      <c r="AA421" s="1">
        <v>1</v>
      </c>
    </row>
    <row r="422" spans="1:27" ht="12.75">
      <c r="A422" s="94" t="s">
        <v>93</v>
      </c>
      <c r="B422" s="95"/>
      <c r="C422" s="89" t="str">
        <v/>
      </c>
      <c r="D422" s="88" t="str">
        <v/>
      </c>
      <c r="AA422" s="1">
        <v>1</v>
      </c>
    </row>
    <row r="423" spans="1:27" ht="12.75">
      <c r="A423" s="96"/>
      <c r="B423" s="95"/>
      <c r="C423" s="89" t="str">
        <v/>
      </c>
      <c r="D423" s="88" t="str">
        <v/>
      </c>
      <c r="AA423" s="1">
        <v>1</v>
      </c>
    </row>
    <row r="424" spans="1:27" ht="12.75">
      <c r="A424" s="96" t="s">
        <v>641</v>
      </c>
      <c r="B424" s="95"/>
      <c r="C424" s="89" t="str">
        <v/>
      </c>
      <c r="D424" s="88" t="str">
        <v/>
      </c>
      <c r="AA424" s="1">
        <v>1</v>
      </c>
    </row>
    <row r="425" spans="1:27" ht="12.75">
      <c r="A425" s="96" t="s">
        <v>642</v>
      </c>
      <c r="B425" s="95">
        <v>9234.0300000000007</v>
      </c>
      <c r="C425" s="89">
        <v>10333.802973</v>
      </c>
      <c r="D425" s="88">
        <v>0.11909999999999998</v>
      </c>
      <c r="AA425" s="1">
        <v>1</v>
      </c>
    </row>
    <row r="426" spans="1:27" ht="12.75">
      <c r="A426" s="96" t="s">
        <v>643</v>
      </c>
      <c r="B426" s="95">
        <v>18468.060000000001</v>
      </c>
      <c r="C426" s="89">
        <v>20667.605946</v>
      </c>
      <c r="D426" s="88">
        <v>0.11909999999999998</v>
      </c>
      <c r="AA426" s="1">
        <v>1</v>
      </c>
    </row>
    <row r="427" spans="1:27" ht="12.75">
      <c r="A427" s="96"/>
      <c r="B427" s="95"/>
      <c r="C427" s="89" t="str">
        <v/>
      </c>
      <c r="D427" s="88" t="str">
        <v/>
      </c>
      <c r="AA427" s="1">
        <v>1</v>
      </c>
    </row>
    <row r="428" spans="1:27" ht="12.75">
      <c r="A428" s="98" t="s">
        <v>644</v>
      </c>
      <c r="B428" s="95"/>
      <c r="C428" s="89" t="str">
        <v/>
      </c>
      <c r="D428" s="88" t="str">
        <v/>
      </c>
      <c r="AA428" s="1">
        <v>1</v>
      </c>
    </row>
    <row r="429" spans="1:27" ht="12.75">
      <c r="A429" s="98" t="s">
        <v>645</v>
      </c>
      <c r="B429" s="95"/>
      <c r="C429" s="89" t="str">
        <v/>
      </c>
      <c r="D429" s="88" t="str">
        <v/>
      </c>
      <c r="AA429" s="1">
        <v>1</v>
      </c>
    </row>
    <row r="430" spans="1:27" ht="12.75">
      <c r="A430" s="98" t="s">
        <v>646</v>
      </c>
      <c r="B430" s="95"/>
      <c r="C430" s="89" t="str">
        <v/>
      </c>
      <c r="D430" s="88" t="str">
        <v/>
      </c>
      <c r="AA430" s="1">
        <v>1</v>
      </c>
    </row>
    <row r="431" spans="1:27" ht="12.75">
      <c r="A431" s="98" t="s">
        <v>647</v>
      </c>
      <c r="B431" s="95"/>
      <c r="C431" s="89" t="str">
        <v/>
      </c>
      <c r="D431" s="88" t="str">
        <v/>
      </c>
      <c r="AA431" s="1">
        <v>1</v>
      </c>
    </row>
    <row r="432" spans="1:27" ht="12.75">
      <c r="A432" s="98" t="s">
        <v>648</v>
      </c>
      <c r="B432" s="95"/>
      <c r="C432" s="89" t="str">
        <v/>
      </c>
      <c r="D432" s="88" t="str">
        <v/>
      </c>
      <c r="AA432" s="1">
        <v>1</v>
      </c>
    </row>
    <row r="433" spans="1:27" ht="12.75">
      <c r="A433" s="96"/>
      <c r="B433" s="95"/>
      <c r="C433" s="89" t="str">
        <v/>
      </c>
      <c r="D433" s="88" t="str">
        <v/>
      </c>
      <c r="AA433" s="1">
        <v>1</v>
      </c>
    </row>
    <row r="434" spans="1:27" ht="12.75">
      <c r="A434" s="94" t="s">
        <v>649</v>
      </c>
      <c r="B434" s="95"/>
      <c r="C434" s="89" t="str">
        <v/>
      </c>
      <c r="D434" s="88" t="str">
        <v/>
      </c>
      <c r="AA434" s="1">
        <v>1</v>
      </c>
    </row>
    <row r="435" spans="1:27" ht="12.75">
      <c r="A435" s="96"/>
      <c r="B435" s="95"/>
      <c r="C435" s="89" t="str">
        <v/>
      </c>
      <c r="D435" s="88" t="str">
        <v/>
      </c>
      <c r="AA435" s="1">
        <v>1</v>
      </c>
    </row>
    <row r="436" spans="1:27" ht="12.75">
      <c r="A436" s="96" t="s">
        <v>650</v>
      </c>
      <c r="B436" s="95"/>
      <c r="C436" s="89" t="str">
        <v/>
      </c>
      <c r="D436" s="88" t="str">
        <v/>
      </c>
      <c r="AA436" s="1">
        <v>1</v>
      </c>
    </row>
    <row r="437" spans="1:27" ht="12.75">
      <c r="A437" s="96" t="s">
        <v>651</v>
      </c>
      <c r="B437" s="95">
        <v>7815.05</v>
      </c>
      <c r="C437" s="89">
        <v>8745.8224549999995</v>
      </c>
      <c r="D437" s="88">
        <v>0.11909999999999998</v>
      </c>
      <c r="AA437" s="1">
        <v>1</v>
      </c>
    </row>
    <row r="438" spans="1:27" ht="12.75">
      <c r="A438" s="96"/>
      <c r="B438" s="95"/>
      <c r="C438" s="89" t="str">
        <v/>
      </c>
      <c r="D438" s="88" t="str">
        <v/>
      </c>
      <c r="AA438" s="1">
        <v>1</v>
      </c>
    </row>
    <row r="439" spans="1:27" ht="12.75">
      <c r="A439" s="96" t="s">
        <v>652</v>
      </c>
      <c r="B439" s="95">
        <v>10706.62</v>
      </c>
      <c r="C439" s="89">
        <v>11981.778442000001</v>
      </c>
      <c r="D439" s="88">
        <v>0.11909999999999998</v>
      </c>
      <c r="AA439" s="1">
        <v>1</v>
      </c>
    </row>
    <row r="440" spans="1:27" ht="12.75">
      <c r="A440" s="96" t="s">
        <v>653</v>
      </c>
      <c r="B440" s="95">
        <v>9857.33</v>
      </c>
      <c r="C440" s="89">
        <v>11031.338002999999</v>
      </c>
      <c r="D440" s="88">
        <v>0.11909999999999998</v>
      </c>
      <c r="AA440" s="1">
        <v>1</v>
      </c>
    </row>
    <row r="441" spans="1:27" ht="12.75">
      <c r="A441" s="96"/>
      <c r="B441" s="95"/>
      <c r="C441" s="89" t="str">
        <v/>
      </c>
      <c r="D441" s="88" t="str">
        <v/>
      </c>
      <c r="AA441" s="1">
        <v>1</v>
      </c>
    </row>
    <row r="442" spans="1:27" ht="12.75">
      <c r="A442" s="94" t="s">
        <v>654</v>
      </c>
      <c r="B442" s="95"/>
      <c r="C442" s="89" t="str">
        <v/>
      </c>
      <c r="D442" s="88" t="str">
        <v/>
      </c>
      <c r="AA442" s="1">
        <v>1</v>
      </c>
    </row>
    <row r="443" spans="1:27" ht="12.75">
      <c r="A443" s="96"/>
      <c r="B443" s="95"/>
      <c r="C443" s="89" t="str">
        <v/>
      </c>
      <c r="D443" s="88" t="str">
        <v/>
      </c>
      <c r="AA443" s="1">
        <v>1</v>
      </c>
    </row>
    <row r="444" spans="1:27" ht="12.75">
      <c r="A444" s="96" t="s">
        <v>655</v>
      </c>
      <c r="B444" s="95"/>
      <c r="C444" s="89" t="str">
        <v/>
      </c>
      <c r="D444" s="88" t="str">
        <v/>
      </c>
      <c r="AA444" s="1">
        <v>1</v>
      </c>
    </row>
    <row r="445" spans="1:27" ht="12.75">
      <c r="A445" s="96" t="s">
        <v>656</v>
      </c>
      <c r="B445" s="95"/>
      <c r="C445" s="89" t="str">
        <v/>
      </c>
      <c r="D445" s="88" t="str">
        <v/>
      </c>
      <c r="AA445" s="1">
        <v>1</v>
      </c>
    </row>
    <row r="446" spans="1:27" ht="12.75">
      <c r="A446" s="96" t="s">
        <v>791</v>
      </c>
      <c r="B446" s="95"/>
      <c r="C446" s="89" t="str">
        <v/>
      </c>
      <c r="D446" s="88" t="str">
        <v/>
      </c>
      <c r="AA446" s="1">
        <v>1</v>
      </c>
    </row>
    <row r="447" spans="1:27" ht="12.75">
      <c r="A447" s="96" t="s">
        <v>159</v>
      </c>
      <c r="B447" s="95"/>
      <c r="C447" s="89" t="str">
        <v/>
      </c>
      <c r="D447" s="88" t="str">
        <v/>
      </c>
      <c r="AA447" s="1">
        <v>1</v>
      </c>
    </row>
    <row r="448" spans="1:27" ht="12.75">
      <c r="A448" s="96" t="s">
        <v>792</v>
      </c>
      <c r="B448" s="95"/>
      <c r="C448" s="89" t="str">
        <v/>
      </c>
      <c r="D448" s="88" t="str">
        <v/>
      </c>
      <c r="AA448" s="1">
        <v>1</v>
      </c>
    </row>
    <row r="449" spans="1:27" ht="12.75">
      <c r="A449" s="96" t="s">
        <v>793</v>
      </c>
      <c r="B449" s="95"/>
      <c r="C449" s="89" t="str">
        <v/>
      </c>
      <c r="D449" s="88" t="str">
        <v/>
      </c>
      <c r="AA449" s="1">
        <v>1</v>
      </c>
    </row>
    <row r="450" spans="1:27" ht="12.75">
      <c r="A450" s="96" t="s">
        <v>794</v>
      </c>
      <c r="B450" s="95"/>
      <c r="C450" s="89" t="str">
        <v/>
      </c>
      <c r="D450" s="88" t="str">
        <v/>
      </c>
      <c r="AA450" s="1">
        <v>1</v>
      </c>
    </row>
    <row r="451" spans="1:27" ht="12.75">
      <c r="A451" s="96" t="s">
        <v>795</v>
      </c>
      <c r="B451" s="95"/>
      <c r="C451" s="89" t="str">
        <v/>
      </c>
      <c r="D451" s="88" t="str">
        <v/>
      </c>
      <c r="AA451" s="1">
        <v>1</v>
      </c>
    </row>
    <row r="452" spans="1:27" ht="12.75">
      <c r="A452" s="96" t="s">
        <v>796</v>
      </c>
      <c r="B452" s="95"/>
      <c r="C452" s="89" t="str">
        <v/>
      </c>
      <c r="D452" s="88" t="str">
        <v/>
      </c>
      <c r="AA452" s="1">
        <v>1</v>
      </c>
    </row>
    <row r="453" spans="1:27" ht="12.75">
      <c r="A453" s="96" t="s">
        <v>797</v>
      </c>
      <c r="B453" s="95"/>
      <c r="C453" s="89" t="str">
        <v/>
      </c>
      <c r="D453" s="88" t="str">
        <v/>
      </c>
      <c r="AA453" s="1">
        <v>1</v>
      </c>
    </row>
    <row r="454" spans="1:27" ht="12.75">
      <c r="A454" s="96"/>
      <c r="B454" s="95"/>
      <c r="C454" s="89" t="str">
        <v/>
      </c>
      <c r="D454" s="88" t="str">
        <v/>
      </c>
      <c r="AA454" s="1">
        <v>1</v>
      </c>
    </row>
    <row r="455" spans="1:27" ht="12.75">
      <c r="A455" s="94" t="s">
        <v>798</v>
      </c>
      <c r="B455" s="95"/>
      <c r="C455" s="89" t="str">
        <v/>
      </c>
      <c r="D455" s="88" t="str">
        <v/>
      </c>
      <c r="AA455" s="1">
        <v>1</v>
      </c>
    </row>
    <row r="456" spans="1:27" ht="12.75">
      <c r="A456" s="96" t="s">
        <v>799</v>
      </c>
      <c r="B456" s="95">
        <v>1542.07</v>
      </c>
      <c r="C456" s="89">
        <v>1725.7305369999999</v>
      </c>
      <c r="D456" s="88">
        <v>0.11909999999999998</v>
      </c>
      <c r="AA456" s="1">
        <v>1</v>
      </c>
    </row>
    <row r="457" spans="1:27" ht="12.75">
      <c r="A457" s="96" t="s">
        <v>479</v>
      </c>
      <c r="B457" s="95"/>
      <c r="C457" s="89" t="str">
        <v/>
      </c>
      <c r="D457" s="88" t="str">
        <v/>
      </c>
      <c r="AA457" s="1">
        <v>1</v>
      </c>
    </row>
    <row r="458" spans="1:27" ht="12.75">
      <c r="A458" s="96" t="s">
        <v>800</v>
      </c>
      <c r="B458" s="95">
        <v>6.54</v>
      </c>
      <c r="C458" s="89">
        <v>7.3189140000000004</v>
      </c>
      <c r="D458" s="88">
        <v>0.11909999999999998</v>
      </c>
      <c r="AA458" s="1">
        <v>1</v>
      </c>
    </row>
    <row r="459" spans="1:27" ht="12.75">
      <c r="A459" s="96"/>
      <c r="B459" s="95"/>
      <c r="C459" s="89" t="str">
        <v/>
      </c>
      <c r="D459" s="88" t="str">
        <v/>
      </c>
      <c r="AA459" s="1">
        <v>1</v>
      </c>
    </row>
    <row r="460" spans="1:27" ht="12.75">
      <c r="A460" s="94" t="s">
        <v>801</v>
      </c>
      <c r="B460" s="95"/>
      <c r="C460" s="89" t="str">
        <v/>
      </c>
      <c r="D460" s="88" t="str">
        <v/>
      </c>
      <c r="AA460" s="1">
        <v>1</v>
      </c>
    </row>
    <row r="461" spans="1:27" ht="12.75">
      <c r="A461" s="96" t="s">
        <v>799</v>
      </c>
      <c r="B461" s="95">
        <v>1863.86</v>
      </c>
      <c r="C461" s="89">
        <v>2085.845726</v>
      </c>
      <c r="D461" s="88">
        <v>0.11909999999999998</v>
      </c>
      <c r="AA461" s="1">
        <v>1</v>
      </c>
    </row>
    <row r="462" spans="1:27" ht="12.75">
      <c r="A462" s="96" t="s">
        <v>479</v>
      </c>
      <c r="B462" s="95"/>
      <c r="C462" s="89" t="str">
        <v/>
      </c>
      <c r="D462" s="88" t="str">
        <v/>
      </c>
      <c r="AA462" s="1">
        <v>1</v>
      </c>
    </row>
    <row r="463" spans="1:27" ht="12.75">
      <c r="A463" s="96" t="s">
        <v>800</v>
      </c>
      <c r="B463" s="95">
        <v>9.09</v>
      </c>
      <c r="C463" s="89">
        <v>10.172618999999999</v>
      </c>
      <c r="D463" s="88">
        <v>0.11909999999999998</v>
      </c>
      <c r="AA463" s="1">
        <v>1</v>
      </c>
    </row>
    <row r="464" spans="1:27" ht="12.75">
      <c r="A464" s="96"/>
      <c r="B464" s="95"/>
      <c r="C464" s="89" t="str">
        <v/>
      </c>
      <c r="D464" s="88" t="str">
        <v/>
      </c>
      <c r="AA464" s="1">
        <v>1</v>
      </c>
    </row>
    <row r="465" spans="1:27" ht="12.75">
      <c r="A465" s="94" t="s">
        <v>803</v>
      </c>
      <c r="B465" s="97"/>
      <c r="C465" s="89" t="str">
        <v/>
      </c>
      <c r="D465" s="88" t="str">
        <v/>
      </c>
      <c r="AA465" s="1">
        <v>1</v>
      </c>
    </row>
    <row r="466" spans="1:27" ht="12.75">
      <c r="A466" s="96" t="s">
        <v>802</v>
      </c>
      <c r="B466" s="95">
        <v>1482.07</v>
      </c>
      <c r="C466" s="89">
        <v>1658.584537</v>
      </c>
      <c r="D466" s="88">
        <v>0.11909999999999998</v>
      </c>
      <c r="AA466" s="1">
        <v>1</v>
      </c>
    </row>
    <row r="467" spans="1:27" ht="12.75">
      <c r="A467" s="96" t="s">
        <v>479</v>
      </c>
      <c r="B467" s="95"/>
      <c r="C467" s="89" t="str">
        <v/>
      </c>
      <c r="D467" s="88" t="str">
        <v/>
      </c>
      <c r="AA467" s="1">
        <v>1</v>
      </c>
    </row>
    <row r="468" spans="1:27" ht="12.75">
      <c r="A468" s="96" t="s">
        <v>800</v>
      </c>
      <c r="B468" s="95">
        <v>7.25</v>
      </c>
      <c r="C468" s="89">
        <v>8.1134749999999993</v>
      </c>
      <c r="D468" s="88">
        <v>0.11909999999999998</v>
      </c>
      <c r="AA468" s="1">
        <v>1</v>
      </c>
    </row>
    <row r="469" spans="1:27" ht="12.75">
      <c r="A469" s="96"/>
      <c r="B469" s="95"/>
      <c r="C469" s="89" t="str">
        <v/>
      </c>
      <c r="D469" s="88" t="str">
        <v/>
      </c>
      <c r="AA469" s="1">
        <v>1</v>
      </c>
    </row>
    <row r="470" spans="1:27" ht="12.75">
      <c r="A470" s="94" t="s">
        <v>633</v>
      </c>
      <c r="B470" s="95"/>
      <c r="C470" s="89" t="str">
        <v/>
      </c>
      <c r="D470" s="88" t="str">
        <v/>
      </c>
      <c r="AA470" s="1">
        <v>1</v>
      </c>
    </row>
    <row r="471" spans="1:27" ht="12.75">
      <c r="A471" s="96" t="s">
        <v>802</v>
      </c>
      <c r="B471" s="95">
        <v>1945.3</v>
      </c>
      <c r="C471" s="89">
        <v>2176.9852299999998</v>
      </c>
      <c r="D471" s="88">
        <v>0.11909999999999998</v>
      </c>
      <c r="AA471" s="1">
        <v>1</v>
      </c>
    </row>
    <row r="472" spans="1:27" ht="12.75">
      <c r="A472" s="96" t="s">
        <v>479</v>
      </c>
      <c r="B472" s="95"/>
      <c r="C472" s="89" t="str">
        <v/>
      </c>
      <c r="D472" s="88" t="str">
        <v/>
      </c>
      <c r="AA472" s="1">
        <v>1</v>
      </c>
    </row>
    <row r="473" spans="1:27" ht="12.75">
      <c r="A473" s="96" t="s">
        <v>800</v>
      </c>
      <c r="B473" s="95">
        <v>8.24</v>
      </c>
      <c r="C473" s="89">
        <v>9.2213840000000005</v>
      </c>
      <c r="D473" s="88">
        <v>0.11909999999999998</v>
      </c>
      <c r="AA473" s="1">
        <v>1</v>
      </c>
    </row>
    <row r="474" spans="1:27" ht="12.75">
      <c r="A474" s="96"/>
      <c r="B474" s="95"/>
      <c r="C474" s="89" t="str">
        <v/>
      </c>
      <c r="D474" s="88" t="str">
        <v/>
      </c>
      <c r="AA474" s="1">
        <v>1</v>
      </c>
    </row>
    <row r="475" spans="1:27" ht="12.75">
      <c r="A475" s="94" t="s">
        <v>804</v>
      </c>
      <c r="B475" s="95"/>
      <c r="C475" s="89" t="str">
        <v/>
      </c>
      <c r="D475" s="88" t="str">
        <v/>
      </c>
      <c r="AA475" s="1">
        <v>1</v>
      </c>
    </row>
    <row r="476" spans="1:27" ht="12.75">
      <c r="A476" s="96" t="s">
        <v>802</v>
      </c>
      <c r="B476" s="95">
        <v>1360.48</v>
      </c>
      <c r="C476" s="89">
        <v>1522.513168</v>
      </c>
      <c r="D476" s="88">
        <v>0.11909999999999998</v>
      </c>
      <c r="AA476" s="1">
        <v>1</v>
      </c>
    </row>
    <row r="477" spans="1:27" ht="12.75">
      <c r="A477" s="96" t="s">
        <v>479</v>
      </c>
      <c r="B477" s="95"/>
      <c r="C477" s="89" t="str">
        <v/>
      </c>
      <c r="D477" s="88" t="str">
        <v/>
      </c>
      <c r="AA477" s="1">
        <v>1</v>
      </c>
    </row>
    <row r="478" spans="1:27" ht="12.75">
      <c r="A478" s="96" t="s">
        <v>800</v>
      </c>
      <c r="B478" s="95">
        <v>6.64</v>
      </c>
      <c r="C478" s="89">
        <v>7.4308239999999994</v>
      </c>
      <c r="D478" s="88">
        <v>0.11909999999999998</v>
      </c>
      <c r="AA478" s="1">
        <v>1</v>
      </c>
    </row>
    <row r="479" spans="1:27" ht="12.75">
      <c r="A479" s="96"/>
      <c r="B479" s="95"/>
      <c r="C479" s="89" t="str">
        <v/>
      </c>
      <c r="D479" s="88" t="str">
        <v/>
      </c>
      <c r="AA479" s="1">
        <v>1</v>
      </c>
    </row>
    <row r="480" spans="1:27" ht="12.75">
      <c r="A480" s="94" t="s">
        <v>805</v>
      </c>
      <c r="B480" s="95"/>
      <c r="C480" s="89" t="str">
        <v/>
      </c>
      <c r="D480" s="88" t="str">
        <v/>
      </c>
      <c r="AA480" s="1">
        <v>1</v>
      </c>
    </row>
    <row r="481" spans="1:27" ht="12.75">
      <c r="A481" s="96"/>
      <c r="B481" s="95"/>
      <c r="C481" s="89" t="str">
        <v/>
      </c>
      <c r="D481" s="88" t="str">
        <v/>
      </c>
      <c r="AA481" s="1">
        <v>1</v>
      </c>
    </row>
    <row r="482" spans="1:27" ht="12.75">
      <c r="A482" s="94" t="s">
        <v>798</v>
      </c>
      <c r="B482" s="95"/>
      <c r="C482" s="89" t="str">
        <v/>
      </c>
      <c r="D482" s="88" t="str">
        <v/>
      </c>
      <c r="AA482" s="1">
        <v>1</v>
      </c>
    </row>
    <row r="483" spans="1:27" ht="12.75">
      <c r="A483" s="96" t="s">
        <v>799</v>
      </c>
      <c r="B483" s="95">
        <v>1542.07</v>
      </c>
      <c r="C483" s="89">
        <v>1725.7305369999999</v>
      </c>
      <c r="D483" s="88">
        <v>0.11909999999999998</v>
      </c>
      <c r="AA483" s="1">
        <v>1</v>
      </c>
    </row>
    <row r="484" spans="1:27" ht="12.75">
      <c r="A484" s="96" t="s">
        <v>479</v>
      </c>
      <c r="B484" s="95" t="s">
        <v>144</v>
      </c>
      <c r="C484" s="89" t="str">
        <v/>
      </c>
      <c r="D484" s="88" t="str">
        <v/>
      </c>
      <c r="AA484" s="1">
        <v>1</v>
      </c>
    </row>
    <row r="485" spans="1:27" ht="12.75">
      <c r="A485" s="96" t="s">
        <v>800</v>
      </c>
      <c r="B485" s="95">
        <v>6.54</v>
      </c>
      <c r="C485" s="89">
        <v>7.3189140000000004</v>
      </c>
      <c r="D485" s="88">
        <v>0.11909999999999998</v>
      </c>
      <c r="AA485" s="1">
        <v>1</v>
      </c>
    </row>
    <row r="486" spans="1:27" ht="12.75">
      <c r="A486" s="96"/>
      <c r="B486" s="95" t="s">
        <v>144</v>
      </c>
      <c r="C486" s="89" t="str">
        <v/>
      </c>
      <c r="D486" s="88" t="str">
        <v/>
      </c>
      <c r="AA486" s="1">
        <v>1</v>
      </c>
    </row>
    <row r="487" spans="1:27" ht="12.75">
      <c r="A487" s="94" t="s">
        <v>801</v>
      </c>
      <c r="B487" s="95" t="s">
        <v>144</v>
      </c>
      <c r="C487" s="89" t="str">
        <v/>
      </c>
      <c r="D487" s="88" t="str">
        <v/>
      </c>
      <c r="AA487" s="1">
        <v>1</v>
      </c>
    </row>
    <row r="488" spans="1:27" ht="12.75">
      <c r="A488" s="96" t="s">
        <v>799</v>
      </c>
      <c r="B488" s="95">
        <v>1863.86</v>
      </c>
      <c r="C488" s="89">
        <v>2085.845726</v>
      </c>
      <c r="D488" s="88">
        <v>0.11909999999999998</v>
      </c>
      <c r="AA488" s="1">
        <v>1</v>
      </c>
    </row>
    <row r="489" spans="1:27" ht="12.75">
      <c r="A489" s="96" t="s">
        <v>479</v>
      </c>
      <c r="B489" s="95" t="s">
        <v>144</v>
      </c>
      <c r="C489" s="89" t="str">
        <v/>
      </c>
      <c r="D489" s="88" t="str">
        <v/>
      </c>
      <c r="AA489" s="1">
        <v>1</v>
      </c>
    </row>
    <row r="490" spans="1:27" ht="12.75">
      <c r="A490" s="96" t="s">
        <v>800</v>
      </c>
      <c r="B490" s="95">
        <v>9.09</v>
      </c>
      <c r="C490" s="89">
        <v>10.172618999999999</v>
      </c>
      <c r="D490" s="88">
        <v>0.11909999999999998</v>
      </c>
      <c r="AA490" s="1">
        <v>1</v>
      </c>
    </row>
    <row r="491" spans="1:27" ht="12.75">
      <c r="A491" s="96"/>
      <c r="B491" s="95" t="s">
        <v>144</v>
      </c>
      <c r="C491" s="89" t="str">
        <v/>
      </c>
      <c r="D491" s="88" t="str">
        <v/>
      </c>
      <c r="AA491" s="1">
        <v>1</v>
      </c>
    </row>
    <row r="492" spans="1:27" ht="12.75">
      <c r="A492" s="94" t="s">
        <v>803</v>
      </c>
      <c r="B492" s="97" t="s">
        <v>144</v>
      </c>
      <c r="C492" s="89" t="str">
        <v/>
      </c>
      <c r="D492" s="88" t="str">
        <v/>
      </c>
      <c r="AA492" s="1">
        <v>1</v>
      </c>
    </row>
    <row r="493" spans="1:27" ht="12.75">
      <c r="A493" s="96" t="s">
        <v>802</v>
      </c>
      <c r="B493" s="95">
        <v>1482.07</v>
      </c>
      <c r="C493" s="89">
        <v>1658.584537</v>
      </c>
      <c r="D493" s="88">
        <v>0.11909999999999998</v>
      </c>
      <c r="AA493" s="1">
        <v>1</v>
      </c>
    </row>
    <row r="494" spans="1:27" ht="12.75">
      <c r="A494" s="96" t="s">
        <v>479</v>
      </c>
      <c r="B494" s="95" t="s">
        <v>144</v>
      </c>
      <c r="C494" s="89" t="str">
        <v/>
      </c>
      <c r="D494" s="88" t="str">
        <v/>
      </c>
      <c r="AA494" s="1">
        <v>1</v>
      </c>
    </row>
    <row r="495" spans="1:27" ht="12.75">
      <c r="A495" s="96" t="s">
        <v>800</v>
      </c>
      <c r="B495" s="95">
        <v>7.25</v>
      </c>
      <c r="C495" s="89">
        <v>8.1134749999999993</v>
      </c>
      <c r="D495" s="88">
        <v>0.11909999999999998</v>
      </c>
      <c r="AA495" s="1">
        <v>1</v>
      </c>
    </row>
    <row r="496" spans="1:27" ht="12.75">
      <c r="A496" s="96"/>
      <c r="B496" s="95" t="s">
        <v>144</v>
      </c>
      <c r="C496" s="89" t="str">
        <v/>
      </c>
      <c r="D496" s="88" t="str">
        <v/>
      </c>
      <c r="AA496" s="1">
        <v>1</v>
      </c>
    </row>
    <row r="497" spans="1:27" ht="12.75">
      <c r="A497" s="94" t="s">
        <v>633</v>
      </c>
      <c r="B497" s="95" t="s">
        <v>144</v>
      </c>
      <c r="C497" s="89" t="str">
        <v/>
      </c>
      <c r="D497" s="88" t="str">
        <v/>
      </c>
      <c r="AA497" s="1">
        <v>1</v>
      </c>
    </row>
    <row r="498" spans="1:27" ht="12.75">
      <c r="A498" s="96" t="s">
        <v>802</v>
      </c>
      <c r="B498" s="95">
        <v>1945.3</v>
      </c>
      <c r="C498" s="89">
        <v>2176.9852299999998</v>
      </c>
      <c r="D498" s="88">
        <v>0.11909999999999998</v>
      </c>
      <c r="AA498" s="1">
        <v>1</v>
      </c>
    </row>
    <row r="499" spans="1:27" ht="12.75">
      <c r="A499" s="96" t="s">
        <v>479</v>
      </c>
      <c r="B499" s="95" t="s">
        <v>144</v>
      </c>
      <c r="C499" s="89" t="str">
        <v/>
      </c>
      <c r="D499" s="88" t="str">
        <v/>
      </c>
      <c r="AA499" s="1">
        <v>1</v>
      </c>
    </row>
    <row r="500" spans="1:27" ht="12.75">
      <c r="A500" s="96" t="s">
        <v>800</v>
      </c>
      <c r="B500" s="95">
        <v>8.24</v>
      </c>
      <c r="C500" s="89">
        <v>9.2213840000000005</v>
      </c>
      <c r="D500" s="88">
        <v>0.11909999999999998</v>
      </c>
      <c r="AA500" s="1">
        <v>1</v>
      </c>
    </row>
    <row r="501" spans="1:27" ht="12.75">
      <c r="A501" s="96"/>
      <c r="B501" s="95" t="s">
        <v>144</v>
      </c>
      <c r="C501" s="89" t="str">
        <v/>
      </c>
      <c r="D501" s="88" t="str">
        <v/>
      </c>
      <c r="AA501" s="1">
        <v>1</v>
      </c>
    </row>
    <row r="502" spans="1:27" ht="12.75">
      <c r="A502" s="94" t="s">
        <v>804</v>
      </c>
      <c r="B502" s="95" t="s">
        <v>144</v>
      </c>
      <c r="C502" s="89" t="str">
        <v/>
      </c>
      <c r="D502" s="88" t="str">
        <v/>
      </c>
      <c r="AA502" s="1">
        <v>1</v>
      </c>
    </row>
    <row r="503" spans="1:27" ht="12.75">
      <c r="A503" s="96" t="s">
        <v>802</v>
      </c>
      <c r="B503" s="95">
        <v>1360.48</v>
      </c>
      <c r="C503" s="89">
        <v>1522.513168</v>
      </c>
      <c r="D503" s="88">
        <v>0.11909999999999998</v>
      </c>
      <c r="AA503" s="1">
        <v>1</v>
      </c>
    </row>
    <row r="504" spans="1:27" ht="12.75">
      <c r="A504" s="96" t="s">
        <v>479</v>
      </c>
      <c r="B504" s="95" t="s">
        <v>144</v>
      </c>
      <c r="C504" s="89" t="str">
        <v/>
      </c>
      <c r="D504" s="88" t="str">
        <v/>
      </c>
      <c r="AA504" s="1">
        <v>1</v>
      </c>
    </row>
    <row r="505" spans="1:27" ht="12.75">
      <c r="A505" s="96" t="s">
        <v>800</v>
      </c>
      <c r="B505" s="95">
        <v>6.64</v>
      </c>
      <c r="C505" s="89">
        <v>7.4308239999999994</v>
      </c>
      <c r="D505" s="88">
        <v>0.11909999999999998</v>
      </c>
      <c r="AA505" s="1">
        <v>1</v>
      </c>
    </row>
    <row r="506" spans="1:27" ht="12.75">
      <c r="A506" s="96"/>
      <c r="B506" s="95" t="s">
        <v>144</v>
      </c>
      <c r="C506" s="89" t="str">
        <v/>
      </c>
      <c r="D506" s="88" t="str">
        <v/>
      </c>
      <c r="AA506" s="1">
        <v>1</v>
      </c>
    </row>
    <row r="507" spans="1:27" ht="12.75">
      <c r="A507" s="94" t="s">
        <v>806</v>
      </c>
      <c r="B507" s="95" t="s">
        <v>144</v>
      </c>
      <c r="C507" s="89" t="str">
        <v/>
      </c>
      <c r="D507" s="88" t="str">
        <v/>
      </c>
      <c r="AA507" s="1">
        <v>1</v>
      </c>
    </row>
    <row r="508" spans="1:27" ht="12.75">
      <c r="A508" s="94"/>
      <c r="B508" s="95" t="s">
        <v>144</v>
      </c>
      <c r="C508" s="89" t="str">
        <v/>
      </c>
      <c r="D508" s="88" t="str">
        <v/>
      </c>
      <c r="AA508" s="1">
        <v>1</v>
      </c>
    </row>
    <row r="509" spans="1:27" ht="12.75">
      <c r="A509" s="94" t="s">
        <v>798</v>
      </c>
      <c r="B509" s="95" t="s">
        <v>144</v>
      </c>
      <c r="C509" s="89" t="str">
        <v/>
      </c>
      <c r="D509" s="88" t="str">
        <v/>
      </c>
      <c r="AA509" s="1">
        <v>1</v>
      </c>
    </row>
    <row r="510" spans="1:27" ht="12.75">
      <c r="A510" s="96" t="s">
        <v>799</v>
      </c>
      <c r="B510" s="95">
        <v>1542.07</v>
      </c>
      <c r="C510" s="89">
        <v>1725.7305369999999</v>
      </c>
      <c r="D510" s="88">
        <v>0.11909999999999998</v>
      </c>
      <c r="AA510" s="1">
        <v>1</v>
      </c>
    </row>
    <row r="511" spans="1:27" ht="12.75">
      <c r="A511" s="96" t="s">
        <v>479</v>
      </c>
      <c r="B511" s="95" t="s">
        <v>144</v>
      </c>
      <c r="C511" s="89" t="str">
        <v/>
      </c>
      <c r="D511" s="88" t="str">
        <v/>
      </c>
      <c r="AA511" s="1">
        <v>1</v>
      </c>
    </row>
    <row r="512" spans="1:27" ht="12.75">
      <c r="A512" s="96" t="s">
        <v>800</v>
      </c>
      <c r="B512" s="95">
        <v>6.54</v>
      </c>
      <c r="C512" s="89">
        <v>7.3189140000000004</v>
      </c>
      <c r="D512" s="88">
        <v>0.11909999999999998</v>
      </c>
      <c r="AA512" s="1">
        <v>1</v>
      </c>
    </row>
    <row r="513" spans="1:27" ht="12.75">
      <c r="A513" s="96"/>
      <c r="B513" s="95" t="s">
        <v>144</v>
      </c>
      <c r="C513" s="89" t="str">
        <v/>
      </c>
      <c r="D513" s="88" t="str">
        <v/>
      </c>
      <c r="AA513" s="1">
        <v>1</v>
      </c>
    </row>
    <row r="514" spans="1:27" ht="12.75">
      <c r="A514" s="94" t="s">
        <v>801</v>
      </c>
      <c r="B514" s="95" t="s">
        <v>144</v>
      </c>
      <c r="C514" s="89" t="str">
        <v/>
      </c>
      <c r="D514" s="88" t="str">
        <v/>
      </c>
      <c r="AA514" s="1">
        <v>1</v>
      </c>
    </row>
    <row r="515" spans="1:27" ht="12.75">
      <c r="A515" s="96" t="s">
        <v>799</v>
      </c>
      <c r="B515" s="95">
        <v>1863.86</v>
      </c>
      <c r="C515" s="89">
        <v>2085.845726</v>
      </c>
      <c r="D515" s="88">
        <v>0.11909999999999998</v>
      </c>
      <c r="AA515" s="1">
        <v>1</v>
      </c>
    </row>
    <row r="516" spans="1:27" ht="12.75">
      <c r="A516" s="96" t="s">
        <v>479</v>
      </c>
      <c r="B516" s="95" t="s">
        <v>144</v>
      </c>
      <c r="C516" s="89" t="str">
        <v/>
      </c>
      <c r="D516" s="88" t="str">
        <v/>
      </c>
      <c r="AA516" s="1">
        <v>1</v>
      </c>
    </row>
    <row r="517" spans="1:27" ht="12.75">
      <c r="A517" s="96" t="s">
        <v>800</v>
      </c>
      <c r="B517" s="95">
        <v>9.09</v>
      </c>
      <c r="C517" s="89">
        <v>10.172618999999999</v>
      </c>
      <c r="D517" s="88">
        <v>0.11909999999999998</v>
      </c>
      <c r="AA517" s="1">
        <v>1</v>
      </c>
    </row>
    <row r="518" spans="1:27" ht="12.75">
      <c r="A518" s="96"/>
      <c r="B518" s="95" t="s">
        <v>144</v>
      </c>
      <c r="C518" s="89" t="str">
        <v/>
      </c>
      <c r="D518" s="88" t="str">
        <v/>
      </c>
      <c r="AA518" s="1">
        <v>1</v>
      </c>
    </row>
    <row r="519" spans="1:27" ht="12.75">
      <c r="A519" s="94" t="s">
        <v>803</v>
      </c>
      <c r="B519" s="97" t="s">
        <v>144</v>
      </c>
      <c r="C519" s="89" t="str">
        <v/>
      </c>
      <c r="D519" s="88" t="str">
        <v/>
      </c>
      <c r="AA519" s="1">
        <v>1</v>
      </c>
    </row>
    <row r="520" spans="1:27" ht="12.75">
      <c r="A520" s="96" t="s">
        <v>802</v>
      </c>
      <c r="B520" s="95">
        <v>1482.07</v>
      </c>
      <c r="C520" s="89">
        <v>1658.584537</v>
      </c>
      <c r="D520" s="88">
        <v>0.11909999999999998</v>
      </c>
      <c r="AA520" s="1">
        <v>1</v>
      </c>
    </row>
    <row r="521" spans="1:27" ht="12.75">
      <c r="A521" s="96" t="s">
        <v>479</v>
      </c>
      <c r="B521" s="95" t="s">
        <v>144</v>
      </c>
      <c r="C521" s="89" t="str">
        <v/>
      </c>
      <c r="D521" s="88" t="str">
        <v/>
      </c>
      <c r="AA521" s="1">
        <v>1</v>
      </c>
    </row>
    <row r="522" spans="1:27" ht="12.75">
      <c r="A522" s="96" t="s">
        <v>800</v>
      </c>
      <c r="B522" s="95">
        <v>7.25</v>
      </c>
      <c r="C522" s="89">
        <v>8.1134749999999993</v>
      </c>
      <c r="D522" s="88">
        <v>0.11909999999999998</v>
      </c>
      <c r="AA522" s="1">
        <v>1</v>
      </c>
    </row>
    <row r="523" spans="1:27" ht="12.75">
      <c r="A523" s="96"/>
      <c r="B523" s="95" t="s">
        <v>144</v>
      </c>
      <c r="C523" s="89" t="str">
        <v/>
      </c>
      <c r="D523" s="88" t="str">
        <v/>
      </c>
      <c r="AA523" s="1">
        <v>1</v>
      </c>
    </row>
    <row r="524" spans="1:27" ht="12.75">
      <c r="A524" s="94" t="s">
        <v>633</v>
      </c>
      <c r="B524" s="95" t="s">
        <v>144</v>
      </c>
      <c r="C524" s="89" t="str">
        <v/>
      </c>
      <c r="D524" s="88" t="str">
        <v/>
      </c>
      <c r="F524" s="51"/>
      <c r="AA524" s="1">
        <v>1</v>
      </c>
    </row>
    <row r="525" spans="1:27" ht="12.75">
      <c r="A525" s="96" t="s">
        <v>802</v>
      </c>
      <c r="B525" s="95">
        <v>1945.3</v>
      </c>
      <c r="C525" s="89">
        <v>2176.9852299999998</v>
      </c>
      <c r="D525" s="88">
        <v>0.11909999999999998</v>
      </c>
      <c r="AA525" s="1">
        <v>1</v>
      </c>
    </row>
    <row r="526" spans="1:27" ht="12.75">
      <c r="A526" s="96" t="s">
        <v>479</v>
      </c>
      <c r="B526" s="95" t="s">
        <v>144</v>
      </c>
      <c r="C526" s="89" t="str">
        <v/>
      </c>
      <c r="D526" s="88" t="str">
        <v/>
      </c>
      <c r="AA526" s="1">
        <v>1</v>
      </c>
    </row>
    <row r="527" spans="1:27" ht="12.75">
      <c r="A527" s="96" t="s">
        <v>800</v>
      </c>
      <c r="B527" s="95">
        <v>8.24</v>
      </c>
      <c r="C527" s="89">
        <v>9.2213840000000005</v>
      </c>
      <c r="D527" s="88">
        <v>0.11909999999999998</v>
      </c>
      <c r="AA527" s="1">
        <v>1</v>
      </c>
    </row>
    <row r="528" spans="1:27" ht="12.75">
      <c r="A528" s="96"/>
      <c r="B528" s="95" t="s">
        <v>144</v>
      </c>
      <c r="C528" s="89" t="str">
        <v/>
      </c>
      <c r="D528" s="88" t="str">
        <v/>
      </c>
      <c r="AA528" s="1">
        <v>1</v>
      </c>
    </row>
    <row r="529" spans="1:27" ht="12.75">
      <c r="A529" s="94" t="s">
        <v>804</v>
      </c>
      <c r="B529" s="95" t="s">
        <v>144</v>
      </c>
      <c r="C529" s="89" t="str">
        <v/>
      </c>
      <c r="D529" s="88" t="str">
        <v/>
      </c>
      <c r="AA529" s="1">
        <v>1</v>
      </c>
    </row>
    <row r="530" spans="1:27" ht="12.75">
      <c r="A530" s="96" t="s">
        <v>802</v>
      </c>
      <c r="B530" s="95">
        <v>1360.48</v>
      </c>
      <c r="C530" s="89">
        <v>1522.513168</v>
      </c>
      <c r="D530" s="88">
        <v>0.11909999999999998</v>
      </c>
      <c r="AA530" s="1">
        <v>1</v>
      </c>
    </row>
    <row r="531" spans="1:27" ht="12.75">
      <c r="A531" s="96" t="s">
        <v>479</v>
      </c>
      <c r="B531" s="95" t="s">
        <v>144</v>
      </c>
      <c r="C531" s="89" t="str">
        <v/>
      </c>
      <c r="D531" s="88" t="str">
        <v/>
      </c>
      <c r="AA531" s="1">
        <v>1</v>
      </c>
    </row>
    <row r="532" spans="1:27" ht="12.75">
      <c r="A532" s="96" t="s">
        <v>800</v>
      </c>
      <c r="B532" s="95">
        <v>6.64</v>
      </c>
      <c r="C532" s="89">
        <v>7.4308239999999994</v>
      </c>
      <c r="D532" s="88">
        <v>0.11909999999999998</v>
      </c>
      <c r="AA532" s="1">
        <v>1</v>
      </c>
    </row>
    <row r="533" spans="1:27" ht="12.75">
      <c r="A533" s="94"/>
      <c r="B533" s="95" t="s">
        <v>144</v>
      </c>
      <c r="C533" s="89" t="str">
        <v/>
      </c>
      <c r="D533" s="88" t="str">
        <v/>
      </c>
      <c r="AA533" s="1">
        <v>1</v>
      </c>
    </row>
    <row r="534" spans="1:27" ht="12.75">
      <c r="A534" s="98" t="s">
        <v>160</v>
      </c>
      <c r="B534" s="95" t="s">
        <v>144</v>
      </c>
      <c r="C534" s="89" t="str">
        <v/>
      </c>
      <c r="D534" s="88" t="str">
        <v/>
      </c>
      <c r="AA534" s="1">
        <v>1</v>
      </c>
    </row>
    <row r="535" spans="1:27" ht="12.75">
      <c r="A535" s="98" t="s">
        <v>808</v>
      </c>
      <c r="B535" s="95" t="s">
        <v>144</v>
      </c>
      <c r="C535" s="89" t="str">
        <v/>
      </c>
      <c r="D535" s="88" t="str">
        <v/>
      </c>
      <c r="AA535" s="1">
        <v>1</v>
      </c>
    </row>
    <row r="536" spans="1:27" ht="12.75">
      <c r="A536" s="98" t="s">
        <v>809</v>
      </c>
      <c r="B536" s="95" t="s">
        <v>144</v>
      </c>
      <c r="C536" s="89" t="str">
        <v/>
      </c>
      <c r="D536" s="88" t="str">
        <v/>
      </c>
      <c r="AA536" s="1">
        <v>1</v>
      </c>
    </row>
    <row r="537" spans="1:27" ht="12.75">
      <c r="A537" s="96"/>
      <c r="B537" s="95" t="s">
        <v>144</v>
      </c>
      <c r="C537" s="89" t="str">
        <v/>
      </c>
      <c r="D537" s="88" t="str">
        <v/>
      </c>
      <c r="AA537" s="1">
        <v>1</v>
      </c>
    </row>
    <row r="538" spans="1:27" ht="12.75">
      <c r="A538" s="98" t="s">
        <v>810</v>
      </c>
      <c r="B538" s="95" t="s">
        <v>144</v>
      </c>
      <c r="C538" s="89" t="str">
        <v/>
      </c>
      <c r="D538" s="88" t="str">
        <v/>
      </c>
      <c r="AA538" s="1">
        <v>1</v>
      </c>
    </row>
    <row r="539" spans="1:27" ht="12.75">
      <c r="A539" s="98" t="s">
        <v>612</v>
      </c>
      <c r="B539" s="95" t="s">
        <v>144</v>
      </c>
      <c r="C539" s="89" t="str">
        <v/>
      </c>
      <c r="D539" s="88" t="str">
        <v/>
      </c>
      <c r="AA539" s="1">
        <v>1</v>
      </c>
    </row>
    <row r="540" spans="1:27" ht="12.75">
      <c r="A540" s="98" t="s">
        <v>811</v>
      </c>
      <c r="B540" s="95" t="s">
        <v>144</v>
      </c>
      <c r="C540" s="89" t="str">
        <v/>
      </c>
      <c r="D540" s="88" t="str">
        <v/>
      </c>
      <c r="AA540" s="1">
        <v>1</v>
      </c>
    </row>
    <row r="541" spans="1:27" ht="12.75">
      <c r="A541" s="96"/>
      <c r="B541" s="95" t="s">
        <v>144</v>
      </c>
      <c r="C541" s="89" t="str">
        <v/>
      </c>
      <c r="D541" s="88" t="str">
        <v/>
      </c>
      <c r="AA541" s="1">
        <v>1</v>
      </c>
    </row>
    <row r="542" spans="1:27" ht="12.75">
      <c r="A542" s="98" t="s">
        <v>812</v>
      </c>
      <c r="B542" s="95" t="s">
        <v>144</v>
      </c>
      <c r="C542" s="89" t="str">
        <v/>
      </c>
      <c r="D542" s="88" t="str">
        <v/>
      </c>
      <c r="AA542" s="1">
        <v>1</v>
      </c>
    </row>
    <row r="543" spans="1:27" ht="12.75">
      <c r="A543" s="98" t="s">
        <v>813</v>
      </c>
      <c r="B543" s="95" t="s">
        <v>144</v>
      </c>
      <c r="C543" s="89" t="str">
        <v/>
      </c>
      <c r="D543" s="88" t="str">
        <v/>
      </c>
      <c r="AA543" s="1">
        <v>1</v>
      </c>
    </row>
    <row r="544" spans="1:27" ht="12.75">
      <c r="A544" s="96"/>
      <c r="B544" s="95" t="s">
        <v>144</v>
      </c>
      <c r="C544" s="89" t="str">
        <v/>
      </c>
      <c r="D544" s="88" t="str">
        <v/>
      </c>
      <c r="AA544" s="1">
        <v>1</v>
      </c>
    </row>
    <row r="545" spans="1:27" ht="12.75">
      <c r="A545" s="98" t="s">
        <v>814</v>
      </c>
      <c r="B545" s="95" t="s">
        <v>144</v>
      </c>
      <c r="C545" s="89" t="str">
        <v/>
      </c>
      <c r="D545" s="88" t="str">
        <v/>
      </c>
      <c r="AA545" s="1">
        <v>1</v>
      </c>
    </row>
    <row r="546" spans="1:27" ht="12.75">
      <c r="A546" s="98" t="s">
        <v>815</v>
      </c>
      <c r="B546" s="95" t="s">
        <v>144</v>
      </c>
      <c r="C546" s="89" t="str">
        <v/>
      </c>
      <c r="D546" s="88" t="str">
        <v/>
      </c>
      <c r="AA546" s="1">
        <v>1</v>
      </c>
    </row>
    <row r="547" spans="1:27" ht="12.75">
      <c r="A547" s="94" t="s">
        <v>816</v>
      </c>
      <c r="B547" s="95" t="s">
        <v>144</v>
      </c>
      <c r="C547" s="89" t="str">
        <v/>
      </c>
      <c r="D547" s="88" t="str">
        <v/>
      </c>
      <c r="AA547" s="1">
        <v>1</v>
      </c>
    </row>
    <row r="548" spans="1:27" ht="12.75">
      <c r="A548" s="96" t="s">
        <v>817</v>
      </c>
      <c r="B548" s="95">
        <v>615.6</v>
      </c>
      <c r="C548" s="89">
        <v>688.91795999999999</v>
      </c>
      <c r="D548" s="88">
        <v>0.11909999999999998</v>
      </c>
      <c r="AA548" s="1">
        <v>1</v>
      </c>
    </row>
    <row r="549" spans="1:27" ht="12.75">
      <c r="A549" s="96"/>
      <c r="B549" s="95" t="s">
        <v>144</v>
      </c>
      <c r="C549" s="89" t="str">
        <v/>
      </c>
      <c r="D549" s="88" t="str">
        <v/>
      </c>
      <c r="AA549" s="1">
        <v>1</v>
      </c>
    </row>
    <row r="550" spans="1:27" ht="12.75">
      <c r="A550" s="94" t="s">
        <v>207</v>
      </c>
      <c r="B550" s="95" t="s">
        <v>144</v>
      </c>
      <c r="C550" s="89" t="str">
        <v/>
      </c>
      <c r="D550" s="88" t="str">
        <v/>
      </c>
      <c r="AA550" s="1">
        <v>1</v>
      </c>
    </row>
    <row r="551" spans="1:27" ht="12.75">
      <c r="A551" s="96"/>
      <c r="B551" s="95" t="s">
        <v>144</v>
      </c>
      <c r="C551" s="89" t="str">
        <v/>
      </c>
      <c r="D551" s="88" t="str">
        <v/>
      </c>
      <c r="AA551" s="1">
        <v>1</v>
      </c>
    </row>
    <row r="552" spans="1:27" ht="12.75">
      <c r="A552" s="96" t="s">
        <v>818</v>
      </c>
      <c r="B552" s="95" t="s">
        <v>144</v>
      </c>
      <c r="C552" s="89" t="str">
        <v/>
      </c>
      <c r="D552" s="88" t="str">
        <v/>
      </c>
      <c r="AA552" s="1">
        <v>1</v>
      </c>
    </row>
    <row r="553" spans="1:27" ht="12.75">
      <c r="A553" s="96" t="s">
        <v>819</v>
      </c>
      <c r="B553" s="95" t="s">
        <v>144</v>
      </c>
      <c r="C553" s="89" t="str">
        <v/>
      </c>
      <c r="D553" s="88" t="str">
        <v/>
      </c>
      <c r="AA553" s="1">
        <v>1</v>
      </c>
    </row>
    <row r="554" spans="1:27" ht="12.75">
      <c r="A554" s="96" t="s">
        <v>820</v>
      </c>
      <c r="B554" s="95" t="s">
        <v>144</v>
      </c>
      <c r="C554" s="89" t="str">
        <v/>
      </c>
      <c r="D554" s="88" t="str">
        <v/>
      </c>
      <c r="AA554" s="1">
        <v>1</v>
      </c>
    </row>
    <row r="555" spans="1:27" ht="12.75">
      <c r="A555" s="96"/>
      <c r="B555" s="95" t="s">
        <v>144</v>
      </c>
      <c r="C555" s="89" t="str">
        <v/>
      </c>
      <c r="D555" s="88" t="str">
        <v/>
      </c>
      <c r="AA555" s="1">
        <v>1</v>
      </c>
    </row>
    <row r="556" spans="1:27" ht="12.75">
      <c r="A556" s="94" t="s">
        <v>85</v>
      </c>
      <c r="B556" s="95">
        <v>1100.6199999999999</v>
      </c>
      <c r="C556" s="89">
        <v>1231.7038419999999</v>
      </c>
      <c r="D556" s="88">
        <v>0.11909999999999998</v>
      </c>
      <c r="AA556" s="1">
        <v>1</v>
      </c>
    </row>
    <row r="557" spans="1:27" ht="12.75">
      <c r="A557" s="94" t="s">
        <v>81</v>
      </c>
      <c r="B557" s="95">
        <v>1151.17</v>
      </c>
      <c r="C557" s="89">
        <v>1288.274347</v>
      </c>
      <c r="D557" s="88">
        <v>0.11909999999999998</v>
      </c>
      <c r="AA557" s="1">
        <v>1</v>
      </c>
    </row>
    <row r="558" spans="1:27" ht="12.75">
      <c r="A558" s="94" t="s">
        <v>86</v>
      </c>
      <c r="B558" s="95">
        <v>1012.67</v>
      </c>
      <c r="C558" s="89">
        <v>1133.2789969999999</v>
      </c>
      <c r="D558" s="88">
        <v>0.11909999999999998</v>
      </c>
      <c r="AA558" s="1">
        <v>1</v>
      </c>
    </row>
    <row r="559" spans="1:27" ht="12.75">
      <c r="A559" s="94" t="s">
        <v>83</v>
      </c>
      <c r="B559" s="95">
        <v>803.38</v>
      </c>
      <c r="C559" s="89">
        <v>899.06255799999997</v>
      </c>
      <c r="D559" s="88">
        <v>0.11909999999999998</v>
      </c>
      <c r="AA559" s="1">
        <v>1</v>
      </c>
    </row>
    <row r="560" spans="1:27" ht="12.75">
      <c r="A560" s="99"/>
      <c r="B560" s="95"/>
      <c r="C560" s="89" t="str">
        <v/>
      </c>
      <c r="D560" s="88" t="str">
        <v/>
      </c>
      <c r="AA560" s="1">
        <v>1</v>
      </c>
    </row>
    <row r="561" spans="1:27" ht="12.75">
      <c r="A561" s="96" t="s">
        <v>821</v>
      </c>
      <c r="B561" s="95" t="s">
        <v>144</v>
      </c>
      <c r="C561" s="89" t="str">
        <v/>
      </c>
      <c r="D561" s="88" t="str">
        <v/>
      </c>
      <c r="AA561" s="1">
        <v>1</v>
      </c>
    </row>
    <row r="562" spans="1:27" ht="12.75">
      <c r="A562" s="96" t="s">
        <v>822</v>
      </c>
      <c r="B562" s="95" t="s">
        <v>144</v>
      </c>
      <c r="C562" s="89" t="str">
        <v/>
      </c>
      <c r="D562" s="88" t="str">
        <v/>
      </c>
      <c r="AA562" s="1">
        <v>1</v>
      </c>
    </row>
    <row r="563" spans="1:27" ht="12.75">
      <c r="A563" s="96" t="s">
        <v>823</v>
      </c>
      <c r="B563" s="95">
        <v>2201.2199999999998</v>
      </c>
      <c r="C563" s="89">
        <v>2463.3853019999997</v>
      </c>
      <c r="D563" s="88">
        <v>0.11909999999999998</v>
      </c>
      <c r="AA563" s="1">
        <v>1</v>
      </c>
    </row>
    <row r="564" spans="1:27" ht="12.75">
      <c r="A564" s="96"/>
      <c r="B564" s="95" t="s">
        <v>144</v>
      </c>
      <c r="C564" s="89" t="str">
        <v/>
      </c>
      <c r="D564" s="88" t="str">
        <v/>
      </c>
      <c r="AA564" s="1">
        <v>1</v>
      </c>
    </row>
    <row r="565" spans="1:27" ht="12.75">
      <c r="A565" s="96" t="s">
        <v>821</v>
      </c>
      <c r="B565" s="95" t="s">
        <v>144</v>
      </c>
      <c r="C565" s="89" t="str">
        <v/>
      </c>
      <c r="D565" s="88" t="str">
        <v/>
      </c>
      <c r="AA565" s="1">
        <v>1</v>
      </c>
    </row>
    <row r="566" spans="1:27" ht="12.75">
      <c r="A566" s="96" t="s">
        <v>822</v>
      </c>
      <c r="B566" s="95" t="s">
        <v>144</v>
      </c>
      <c r="C566" s="89" t="str">
        <v/>
      </c>
      <c r="D566" s="88" t="str">
        <v/>
      </c>
      <c r="AA566" s="1">
        <v>1</v>
      </c>
    </row>
    <row r="567" spans="1:27" ht="12.75">
      <c r="A567" s="96" t="s">
        <v>824</v>
      </c>
      <c r="B567" s="95">
        <v>1606.72</v>
      </c>
      <c r="C567" s="89">
        <v>1798.0803519999999</v>
      </c>
      <c r="D567" s="88">
        <v>0.11909999999999998</v>
      </c>
      <c r="AA567" s="1">
        <v>1</v>
      </c>
    </row>
    <row r="568" spans="1:27" ht="12.75">
      <c r="A568" s="96"/>
      <c r="B568" s="95" t="s">
        <v>144</v>
      </c>
      <c r="C568" s="89" t="str">
        <v/>
      </c>
      <c r="D568" s="88" t="str">
        <v/>
      </c>
      <c r="AA568" s="1">
        <v>1</v>
      </c>
    </row>
    <row r="569" spans="1:27" ht="12.75">
      <c r="A569" s="96" t="s">
        <v>821</v>
      </c>
      <c r="B569" s="95" t="s">
        <v>144</v>
      </c>
      <c r="C569" s="89" t="str">
        <v/>
      </c>
      <c r="D569" s="88" t="str">
        <v/>
      </c>
      <c r="AA569" s="1">
        <v>1</v>
      </c>
    </row>
    <row r="570" spans="1:27" ht="12.75">
      <c r="A570" s="96" t="s">
        <v>822</v>
      </c>
      <c r="B570" s="95" t="s">
        <v>144</v>
      </c>
      <c r="C570" s="89" t="str">
        <v/>
      </c>
      <c r="D570" s="88" t="str">
        <v/>
      </c>
      <c r="AA570" s="1">
        <v>1</v>
      </c>
    </row>
    <row r="571" spans="1:27" ht="12.75">
      <c r="A571" s="96" t="s">
        <v>825</v>
      </c>
      <c r="B571" s="95">
        <v>2025.33</v>
      </c>
      <c r="C571" s="89">
        <v>2266.5468029999997</v>
      </c>
      <c r="D571" s="88">
        <v>0.11909999999999998</v>
      </c>
      <c r="AA571" s="1">
        <v>1</v>
      </c>
    </row>
    <row r="572" spans="1:27" ht="12.75">
      <c r="A572" s="96"/>
      <c r="B572" s="95" t="s">
        <v>144</v>
      </c>
      <c r="C572" s="89" t="str">
        <v/>
      </c>
      <c r="D572" s="88" t="str">
        <v/>
      </c>
      <c r="AA572" s="1">
        <v>1</v>
      </c>
    </row>
    <row r="573" spans="1:27" ht="12.75">
      <c r="A573" s="96" t="s">
        <v>821</v>
      </c>
      <c r="B573" s="95" t="s">
        <v>144</v>
      </c>
      <c r="C573" s="89" t="str">
        <v/>
      </c>
      <c r="D573" s="88" t="str">
        <v/>
      </c>
      <c r="AA573" s="1">
        <v>1</v>
      </c>
    </row>
    <row r="574" spans="1:27" ht="12.75">
      <c r="A574" s="96" t="s">
        <v>822</v>
      </c>
      <c r="B574" s="95" t="s">
        <v>144</v>
      </c>
      <c r="C574" s="89" t="str">
        <v/>
      </c>
      <c r="D574" s="88" t="str">
        <v/>
      </c>
      <c r="AA574" s="1">
        <v>1</v>
      </c>
    </row>
    <row r="575" spans="1:27" ht="12.75">
      <c r="A575" s="96" t="s">
        <v>826</v>
      </c>
      <c r="B575" s="95">
        <v>1606.72</v>
      </c>
      <c r="C575" s="89">
        <v>1798.0803519999999</v>
      </c>
      <c r="D575" s="88">
        <v>0.11909999999999998</v>
      </c>
      <c r="AA575" s="1">
        <v>1</v>
      </c>
    </row>
    <row r="576" spans="1:27" ht="12.75">
      <c r="A576" s="96"/>
      <c r="B576" s="95" t="s">
        <v>144</v>
      </c>
      <c r="C576" s="89" t="str">
        <v/>
      </c>
      <c r="D576" s="88" t="str">
        <v/>
      </c>
      <c r="AA576" s="1">
        <v>1</v>
      </c>
    </row>
    <row r="577" spans="1:27" ht="12.75">
      <c r="A577" s="96" t="s">
        <v>812</v>
      </c>
      <c r="B577" s="95" t="s">
        <v>144</v>
      </c>
      <c r="C577" s="89" t="str">
        <v/>
      </c>
      <c r="D577" s="88" t="str">
        <v/>
      </c>
      <c r="AA577" s="1">
        <v>1</v>
      </c>
    </row>
    <row r="578" spans="1:27" ht="12.75">
      <c r="A578" s="96" t="s">
        <v>827</v>
      </c>
      <c r="B578" s="95" t="s">
        <v>144</v>
      </c>
      <c r="C578" s="89" t="str">
        <v/>
      </c>
      <c r="D578" s="88" t="str">
        <v/>
      </c>
      <c r="AA578" s="1">
        <v>1</v>
      </c>
    </row>
    <row r="579" spans="1:27" ht="12.75">
      <c r="A579" s="96" t="s">
        <v>1117</v>
      </c>
      <c r="B579" s="95" t="s">
        <v>144</v>
      </c>
      <c r="C579" s="89" t="str">
        <v/>
      </c>
      <c r="D579" s="88" t="str">
        <v/>
      </c>
      <c r="AA579" s="1">
        <v>1</v>
      </c>
    </row>
    <row r="580" spans="1:27" ht="12.75">
      <c r="A580" s="96"/>
      <c r="B580" s="95" t="s">
        <v>144</v>
      </c>
      <c r="C580" s="89" t="str">
        <v/>
      </c>
      <c r="D580" s="88" t="str">
        <v/>
      </c>
      <c r="AA580" s="1">
        <v>1</v>
      </c>
    </row>
    <row r="581" spans="1:27" ht="12.75">
      <c r="A581" s="94" t="s">
        <v>234</v>
      </c>
      <c r="B581" s="95">
        <v>1100.6199999999999</v>
      </c>
      <c r="C581" s="89">
        <v>1231.7038419999999</v>
      </c>
      <c r="D581" s="88">
        <v>0.11909999999999998</v>
      </c>
      <c r="AA581" s="1">
        <v>1</v>
      </c>
    </row>
    <row r="582" spans="1:27" ht="12.75">
      <c r="A582" s="96" t="s">
        <v>567</v>
      </c>
      <c r="B582" s="95">
        <v>2201.2199999999998</v>
      </c>
      <c r="C582" s="89">
        <v>2463.3853019999997</v>
      </c>
      <c r="D582" s="88">
        <v>0.11909999999999998</v>
      </c>
      <c r="AA582" s="1">
        <v>1</v>
      </c>
    </row>
    <row r="583" spans="1:27" ht="12.75">
      <c r="A583" s="96"/>
      <c r="B583" s="95" t="s">
        <v>144</v>
      </c>
      <c r="C583" s="89" t="str">
        <v/>
      </c>
      <c r="D583" s="88" t="str">
        <v/>
      </c>
      <c r="AA583" s="1">
        <v>1</v>
      </c>
    </row>
    <row r="584" spans="1:27" ht="12.75">
      <c r="A584" s="94" t="s">
        <v>81</v>
      </c>
      <c r="B584" s="95">
        <v>1151.17</v>
      </c>
      <c r="C584" s="89">
        <v>1288.274347</v>
      </c>
      <c r="D584" s="88">
        <v>0.11909999999999998</v>
      </c>
      <c r="AA584" s="1">
        <v>1</v>
      </c>
    </row>
    <row r="585" spans="1:27" ht="12.75">
      <c r="A585" s="96" t="s">
        <v>567</v>
      </c>
      <c r="B585" s="95">
        <v>2302.35</v>
      </c>
      <c r="C585" s="89">
        <v>2576.5598849999997</v>
      </c>
      <c r="D585" s="88">
        <v>0.11909999999999998</v>
      </c>
      <c r="AA585" s="1">
        <v>1</v>
      </c>
    </row>
    <row r="586" spans="1:27" ht="12.75">
      <c r="A586" s="96"/>
      <c r="B586" s="95" t="s">
        <v>144</v>
      </c>
      <c r="C586" s="89" t="str">
        <v/>
      </c>
      <c r="D586" s="88" t="str">
        <v/>
      </c>
      <c r="AA586" s="1">
        <v>1</v>
      </c>
    </row>
    <row r="587" spans="1:27" ht="12.75">
      <c r="A587" s="94" t="s">
        <v>86</v>
      </c>
      <c r="B587" s="95">
        <v>1012.67</v>
      </c>
      <c r="C587" s="89">
        <v>1133.2789969999999</v>
      </c>
      <c r="D587" s="88">
        <v>0.11909999999999998</v>
      </c>
      <c r="AA587" s="1">
        <v>1</v>
      </c>
    </row>
    <row r="588" spans="1:27" ht="12.75">
      <c r="A588" s="96" t="s">
        <v>567</v>
      </c>
      <c r="B588" s="95">
        <v>2025.33</v>
      </c>
      <c r="C588" s="89">
        <v>2266.5468029999997</v>
      </c>
      <c r="D588" s="88">
        <v>0.11909999999999998</v>
      </c>
      <c r="AA588" s="1">
        <v>1</v>
      </c>
    </row>
    <row r="589" spans="1:27" ht="12.75">
      <c r="A589" s="96"/>
      <c r="B589" s="95" t="s">
        <v>144</v>
      </c>
      <c r="C589" s="89" t="str">
        <v/>
      </c>
      <c r="D589" s="88" t="str">
        <v/>
      </c>
      <c r="AA589" s="1">
        <v>1</v>
      </c>
    </row>
    <row r="590" spans="1:27" ht="12.75">
      <c r="A590" s="94" t="s">
        <v>83</v>
      </c>
      <c r="B590" s="95">
        <v>803.38</v>
      </c>
      <c r="C590" s="89">
        <v>899.06255799999997</v>
      </c>
      <c r="D590" s="88">
        <v>0.11909999999999998</v>
      </c>
      <c r="AA590" s="1">
        <v>1</v>
      </c>
    </row>
    <row r="591" spans="1:27" ht="12.75">
      <c r="A591" s="96" t="s">
        <v>567</v>
      </c>
      <c r="B591" s="95">
        <v>1606.72</v>
      </c>
      <c r="C591" s="89">
        <v>1798.0803519999999</v>
      </c>
      <c r="D591" s="88">
        <v>0.11909999999999998</v>
      </c>
      <c r="AA591" s="1">
        <v>1</v>
      </c>
    </row>
    <row r="592" spans="1:27" ht="12.75">
      <c r="A592" s="96"/>
      <c r="B592" s="95"/>
      <c r="C592" s="89" t="str">
        <v/>
      </c>
      <c r="D592" s="88" t="str">
        <v/>
      </c>
      <c r="AA592" s="1">
        <v>1</v>
      </c>
    </row>
    <row r="593" spans="1:27" ht="12.75">
      <c r="A593" s="96" t="s">
        <v>1118</v>
      </c>
      <c r="B593" s="95" t="s">
        <v>144</v>
      </c>
      <c r="C593" s="89" t="str">
        <v/>
      </c>
      <c r="D593" s="88" t="str">
        <v/>
      </c>
      <c r="AA593" s="1">
        <v>1</v>
      </c>
    </row>
    <row r="594" spans="1:27" ht="12.75">
      <c r="A594" s="96" t="s">
        <v>161</v>
      </c>
      <c r="B594" s="95" t="s">
        <v>144</v>
      </c>
      <c r="C594" s="89" t="str">
        <v/>
      </c>
      <c r="D594" s="88" t="str">
        <v/>
      </c>
      <c r="AA594" s="1">
        <v>1</v>
      </c>
    </row>
    <row r="595" spans="1:27" ht="12.75">
      <c r="A595" s="96" t="s">
        <v>1119</v>
      </c>
      <c r="B595" s="95" t="s">
        <v>144</v>
      </c>
      <c r="C595" s="89" t="str">
        <v/>
      </c>
      <c r="D595" s="88" t="str">
        <v/>
      </c>
      <c r="AA595" s="1">
        <v>1</v>
      </c>
    </row>
    <row r="596" spans="1:27" ht="12.75">
      <c r="A596" s="96" t="s">
        <v>1120</v>
      </c>
      <c r="B596" s="95" t="s">
        <v>144</v>
      </c>
      <c r="C596" s="89" t="str">
        <v/>
      </c>
      <c r="D596" s="88" t="str">
        <v/>
      </c>
      <c r="AA596" s="1">
        <v>1</v>
      </c>
    </row>
    <row r="597" spans="1:27" ht="12.75">
      <c r="A597" s="96" t="s">
        <v>1121</v>
      </c>
      <c r="B597" s="95">
        <v>803.38</v>
      </c>
      <c r="C597" s="89">
        <v>899.06255799999997</v>
      </c>
      <c r="D597" s="88">
        <v>0.11909999999999998</v>
      </c>
      <c r="AA597" s="1">
        <v>1</v>
      </c>
    </row>
    <row r="598" spans="1:27" ht="12.75">
      <c r="A598" s="96"/>
      <c r="B598" s="95" t="s">
        <v>144</v>
      </c>
      <c r="C598" s="89" t="str">
        <v/>
      </c>
      <c r="D598" s="88" t="str">
        <v/>
      </c>
      <c r="AA598" s="1">
        <v>1</v>
      </c>
    </row>
    <row r="599" spans="1:27" ht="12.75">
      <c r="A599" s="96" t="s">
        <v>162</v>
      </c>
      <c r="B599" s="95" t="s">
        <v>144</v>
      </c>
      <c r="C599" s="89" t="str">
        <v/>
      </c>
      <c r="D599" s="88" t="str">
        <v/>
      </c>
      <c r="AA599" s="1">
        <v>1</v>
      </c>
    </row>
    <row r="600" spans="1:27" ht="12.75">
      <c r="A600" s="96" t="s">
        <v>1122</v>
      </c>
      <c r="B600" s="95">
        <v>2301.11</v>
      </c>
      <c r="C600" s="89">
        <v>2575.1722010000003</v>
      </c>
      <c r="D600" s="88">
        <v>0.11909999999999998</v>
      </c>
      <c r="AA600" s="1">
        <v>1</v>
      </c>
    </row>
    <row r="601" spans="1:27" ht="12.75">
      <c r="A601" s="96"/>
      <c r="B601" s="95" t="s">
        <v>144</v>
      </c>
      <c r="C601" s="89" t="str">
        <v/>
      </c>
      <c r="D601" s="88" t="str">
        <v/>
      </c>
      <c r="AA601" s="1">
        <v>1</v>
      </c>
    </row>
    <row r="602" spans="1:27" ht="12.75">
      <c r="A602" s="94" t="s">
        <v>1123</v>
      </c>
      <c r="B602" s="95" t="s">
        <v>144</v>
      </c>
      <c r="C602" s="89" t="str">
        <v/>
      </c>
      <c r="D602" s="88" t="str">
        <v/>
      </c>
      <c r="AA602" s="1">
        <v>1</v>
      </c>
    </row>
    <row r="603" spans="1:27" ht="12.75">
      <c r="A603" s="96"/>
      <c r="B603" s="95" t="s">
        <v>144</v>
      </c>
      <c r="C603" s="89" t="str">
        <v/>
      </c>
      <c r="D603" s="88" t="str">
        <v/>
      </c>
      <c r="AA603" s="1">
        <v>1</v>
      </c>
    </row>
    <row r="604" spans="1:27" ht="12.75">
      <c r="A604" s="94" t="s">
        <v>235</v>
      </c>
      <c r="B604" s="97" t="s">
        <v>144</v>
      </c>
      <c r="C604" s="89" t="str">
        <v/>
      </c>
      <c r="D604" s="88" t="str">
        <v/>
      </c>
      <c r="AA604" s="1">
        <v>1</v>
      </c>
    </row>
    <row r="605" spans="1:27" ht="12.75">
      <c r="A605" s="96"/>
      <c r="B605" s="97" t="s">
        <v>144</v>
      </c>
      <c r="C605" s="89" t="str">
        <v/>
      </c>
      <c r="D605" s="88" t="str">
        <v/>
      </c>
      <c r="AA605" s="1">
        <v>1</v>
      </c>
    </row>
    <row r="606" spans="1:27" ht="12.75">
      <c r="A606" s="96" t="s">
        <v>1124</v>
      </c>
      <c r="B606" s="97" t="s">
        <v>144</v>
      </c>
      <c r="C606" s="89" t="str">
        <v/>
      </c>
      <c r="D606" s="88" t="str">
        <v/>
      </c>
      <c r="AA606" s="1">
        <v>1</v>
      </c>
    </row>
    <row r="607" spans="1:27" ht="12.75">
      <c r="A607" s="96"/>
      <c r="B607" s="95" t="s">
        <v>144</v>
      </c>
      <c r="C607" s="89" t="str">
        <v/>
      </c>
      <c r="D607" s="88" t="str">
        <v/>
      </c>
      <c r="AA607" s="1">
        <v>1</v>
      </c>
    </row>
    <row r="608" spans="1:27" ht="12.75">
      <c r="A608" s="96" t="s">
        <v>163</v>
      </c>
      <c r="B608" s="95">
        <v>155.43</v>
      </c>
      <c r="C608" s="89">
        <v>173.94171299999999</v>
      </c>
      <c r="D608" s="88">
        <v>0.11909999999999998</v>
      </c>
      <c r="AA608" s="1">
        <v>1</v>
      </c>
    </row>
    <row r="609" spans="1:27" ht="12.75">
      <c r="A609" s="96"/>
      <c r="B609" s="95" t="s">
        <v>144</v>
      </c>
      <c r="C609" s="89" t="str">
        <v/>
      </c>
      <c r="D609" s="88" t="str">
        <v/>
      </c>
      <c r="AA609" s="1">
        <v>1</v>
      </c>
    </row>
    <row r="610" spans="1:27" ht="12.75">
      <c r="A610" s="96" t="s">
        <v>1125</v>
      </c>
      <c r="B610" s="97">
        <v>71.02</v>
      </c>
      <c r="C610" s="89">
        <v>79.478482</v>
      </c>
      <c r="D610" s="88">
        <v>0.11909999999999998</v>
      </c>
      <c r="AA610" s="1">
        <v>1</v>
      </c>
    </row>
    <row r="611" spans="1:27" ht="12.75">
      <c r="A611" s="96"/>
      <c r="B611" s="95" t="s">
        <v>144</v>
      </c>
      <c r="C611" s="89" t="str">
        <v/>
      </c>
      <c r="D611" s="88" t="str">
        <v/>
      </c>
      <c r="AA611" s="1">
        <v>1</v>
      </c>
    </row>
    <row r="612" spans="1:27" ht="12.75">
      <c r="A612" s="96" t="s">
        <v>1126</v>
      </c>
      <c r="B612" s="95">
        <v>734.09</v>
      </c>
      <c r="C612" s="89">
        <v>821.52011900000002</v>
      </c>
      <c r="D612" s="88">
        <v>0.11909999999999998</v>
      </c>
      <c r="AA612" s="1">
        <v>1</v>
      </c>
    </row>
    <row r="613" spans="1:27" ht="12.75">
      <c r="A613" s="96"/>
      <c r="B613" s="95" t="s">
        <v>144</v>
      </c>
      <c r="C613" s="89" t="str">
        <v/>
      </c>
      <c r="D613" s="88" t="str">
        <v/>
      </c>
      <c r="AA613" s="1">
        <v>1</v>
      </c>
    </row>
    <row r="614" spans="1:27" ht="12.75">
      <c r="A614" s="96" t="s">
        <v>1127</v>
      </c>
      <c r="B614" s="95" t="s">
        <v>144</v>
      </c>
      <c r="C614" s="89" t="str">
        <v/>
      </c>
      <c r="D614" s="88" t="str">
        <v/>
      </c>
      <c r="AA614" s="1">
        <v>1</v>
      </c>
    </row>
    <row r="615" spans="1:27" ht="12.75">
      <c r="A615" s="96" t="s">
        <v>1128</v>
      </c>
      <c r="B615" s="95">
        <v>259.48</v>
      </c>
      <c r="C615" s="89">
        <v>290.38406800000001</v>
      </c>
      <c r="D615" s="88">
        <v>0.11909999999999998</v>
      </c>
      <c r="AA615" s="1">
        <v>1</v>
      </c>
    </row>
    <row r="616" spans="1:27" ht="12.75">
      <c r="A616" s="96" t="s">
        <v>1129</v>
      </c>
      <c r="B616" s="95">
        <v>289.02999999999997</v>
      </c>
      <c r="C616" s="89">
        <v>323.45347299999997</v>
      </c>
      <c r="D616" s="88">
        <v>0.11909999999999998</v>
      </c>
      <c r="AA616" s="1">
        <v>1</v>
      </c>
    </row>
    <row r="617" spans="1:27" ht="12.75">
      <c r="A617" s="96"/>
      <c r="B617" s="95" t="s">
        <v>144</v>
      </c>
      <c r="C617" s="89" t="str">
        <v/>
      </c>
      <c r="D617" s="88" t="str">
        <v/>
      </c>
      <c r="AA617" s="1">
        <v>1</v>
      </c>
    </row>
    <row r="618" spans="1:27" ht="12.75">
      <c r="A618" s="96" t="s">
        <v>1130</v>
      </c>
      <c r="B618" s="95" t="s">
        <v>144</v>
      </c>
      <c r="C618" s="89" t="str">
        <v/>
      </c>
      <c r="D618" s="88" t="str">
        <v/>
      </c>
      <c r="AA618" s="1">
        <v>1</v>
      </c>
    </row>
    <row r="619" spans="1:27" ht="12.75">
      <c r="A619" s="96" t="s">
        <v>1131</v>
      </c>
      <c r="B619" s="95">
        <v>1.04</v>
      </c>
      <c r="C619" s="89">
        <v>1.163864</v>
      </c>
      <c r="D619" s="88">
        <v>0.11909999999999998</v>
      </c>
      <c r="AA619" s="1">
        <v>1</v>
      </c>
    </row>
    <row r="620" spans="1:27" ht="12.75">
      <c r="A620" s="96"/>
      <c r="B620" s="95" t="s">
        <v>144</v>
      </c>
      <c r="C620" s="89" t="str">
        <v/>
      </c>
      <c r="D620" s="88" t="str">
        <v/>
      </c>
      <c r="AA620" s="1">
        <v>1</v>
      </c>
    </row>
    <row r="621" spans="1:27" ht="12.75">
      <c r="A621" s="96" t="s">
        <v>1132</v>
      </c>
      <c r="B621" s="95" t="s">
        <v>144</v>
      </c>
      <c r="C621" s="89" t="str">
        <v/>
      </c>
      <c r="D621" s="88" t="str">
        <v/>
      </c>
      <c r="AA621" s="1">
        <v>1</v>
      </c>
    </row>
    <row r="622" spans="1:27" ht="12.75">
      <c r="A622" s="96" t="s">
        <v>1133</v>
      </c>
      <c r="B622" s="95" t="s">
        <v>144</v>
      </c>
      <c r="C622" s="89" t="str">
        <v/>
      </c>
      <c r="D622" s="88" t="str">
        <v/>
      </c>
      <c r="AA622" s="1">
        <v>1</v>
      </c>
    </row>
    <row r="623" spans="1:27" ht="12.75">
      <c r="A623" s="96" t="s">
        <v>1134</v>
      </c>
      <c r="B623" s="95" t="s">
        <v>144</v>
      </c>
      <c r="C623" s="89" t="str">
        <v/>
      </c>
      <c r="D623" s="88" t="str">
        <v/>
      </c>
      <c r="AA623" s="1">
        <v>1</v>
      </c>
    </row>
    <row r="624" spans="1:27" ht="12.75">
      <c r="A624" s="96" t="s">
        <v>1135</v>
      </c>
      <c r="B624" s="95" t="s">
        <v>144</v>
      </c>
      <c r="C624" s="89" t="str">
        <v/>
      </c>
      <c r="D624" s="88" t="str">
        <v/>
      </c>
      <c r="AA624" s="1">
        <v>1</v>
      </c>
    </row>
    <row r="625" spans="1:27" ht="12.75">
      <c r="A625" s="96" t="s">
        <v>1136</v>
      </c>
      <c r="B625" s="95" t="s">
        <v>144</v>
      </c>
      <c r="C625" s="89" t="str">
        <v/>
      </c>
      <c r="D625" s="88" t="str">
        <v/>
      </c>
      <c r="AA625" s="1">
        <v>1</v>
      </c>
    </row>
    <row r="626" spans="1:27" ht="12.75">
      <c r="A626" s="96" t="s">
        <v>1131</v>
      </c>
      <c r="B626" s="95">
        <v>1.04</v>
      </c>
      <c r="C626" s="89">
        <v>1.163864</v>
      </c>
      <c r="D626" s="88">
        <v>0.11909999999999998</v>
      </c>
      <c r="AA626" s="1">
        <v>1</v>
      </c>
    </row>
    <row r="627" spans="1:27" ht="12.75">
      <c r="A627" s="96"/>
      <c r="B627" s="95" t="s">
        <v>144</v>
      </c>
      <c r="C627" s="89" t="str">
        <v/>
      </c>
      <c r="D627" s="88" t="str">
        <v/>
      </c>
      <c r="AA627" s="1">
        <v>1</v>
      </c>
    </row>
    <row r="628" spans="1:27" ht="12.75">
      <c r="A628" s="94" t="s">
        <v>1137</v>
      </c>
      <c r="B628" s="95" t="s">
        <v>144</v>
      </c>
      <c r="C628" s="89" t="str">
        <v/>
      </c>
      <c r="D628" s="88" t="str">
        <v/>
      </c>
      <c r="AA628" s="1">
        <v>1</v>
      </c>
    </row>
    <row r="629" spans="1:27" ht="12.75">
      <c r="A629" s="94" t="s">
        <v>1138</v>
      </c>
      <c r="B629" s="95" t="s">
        <v>144</v>
      </c>
      <c r="C629" s="89" t="str">
        <v/>
      </c>
      <c r="D629" s="88" t="str">
        <v/>
      </c>
      <c r="AA629" s="1">
        <v>1</v>
      </c>
    </row>
    <row r="630" spans="1:27" ht="12.75">
      <c r="A630" s="96"/>
      <c r="B630" s="95" t="s">
        <v>144</v>
      </c>
      <c r="C630" s="89" t="str">
        <v/>
      </c>
      <c r="D630" s="88" t="str">
        <v/>
      </c>
      <c r="AA630" s="1">
        <v>1</v>
      </c>
    </row>
    <row r="631" spans="1:27" ht="12.75">
      <c r="A631" s="96" t="s">
        <v>1139</v>
      </c>
      <c r="B631" s="95" t="s">
        <v>144</v>
      </c>
      <c r="C631" s="89" t="str">
        <v/>
      </c>
      <c r="D631" s="88" t="str">
        <v/>
      </c>
      <c r="AA631" s="1">
        <v>1</v>
      </c>
    </row>
    <row r="632" spans="1:27" ht="12.75">
      <c r="A632" s="96" t="s">
        <v>1140</v>
      </c>
      <c r="B632" s="95" t="s">
        <v>144</v>
      </c>
      <c r="C632" s="89" t="str">
        <v/>
      </c>
      <c r="D632" s="88" t="str">
        <v/>
      </c>
      <c r="AA632" s="1">
        <v>1</v>
      </c>
    </row>
    <row r="633" spans="1:27" ht="12.75">
      <c r="A633" s="96" t="s">
        <v>1141</v>
      </c>
      <c r="B633" s="95" t="s">
        <v>144</v>
      </c>
      <c r="C633" s="89" t="str">
        <v/>
      </c>
      <c r="D633" s="88" t="str">
        <v/>
      </c>
      <c r="AA633" s="1">
        <v>1</v>
      </c>
    </row>
    <row r="634" spans="1:27" ht="12.75">
      <c r="A634" s="96"/>
      <c r="B634" s="95" t="s">
        <v>144</v>
      </c>
      <c r="C634" s="89" t="str">
        <v/>
      </c>
      <c r="D634" s="88" t="str">
        <v/>
      </c>
      <c r="AA634" s="1">
        <v>1</v>
      </c>
    </row>
    <row r="635" spans="1:27" ht="12.75">
      <c r="A635" s="96" t="s">
        <v>1142</v>
      </c>
      <c r="B635" s="95">
        <v>1.04</v>
      </c>
      <c r="C635" s="89">
        <v>1.163864</v>
      </c>
      <c r="D635" s="88">
        <v>0.11909999999999998</v>
      </c>
      <c r="AA635" s="1">
        <v>1</v>
      </c>
    </row>
    <row r="636" spans="1:27" ht="12.75">
      <c r="A636" s="96" t="s">
        <v>0</v>
      </c>
      <c r="B636" s="95">
        <v>212.38</v>
      </c>
      <c r="C636" s="89">
        <v>237.67445799999999</v>
      </c>
      <c r="D636" s="88">
        <v>0.11909999999999998</v>
      </c>
      <c r="AA636" s="1">
        <v>1</v>
      </c>
    </row>
    <row r="637" spans="1:27" ht="12.75">
      <c r="A637" s="96" t="s">
        <v>1</v>
      </c>
      <c r="B637" s="95" t="s">
        <v>144</v>
      </c>
      <c r="C637" s="89" t="str">
        <v/>
      </c>
      <c r="D637" s="88" t="str">
        <v/>
      </c>
      <c r="AA637" s="1">
        <v>1</v>
      </c>
    </row>
    <row r="638" spans="1:27" ht="12.75">
      <c r="A638" s="96" t="s">
        <v>2</v>
      </c>
      <c r="B638" s="95">
        <v>15.2</v>
      </c>
      <c r="C638" s="89">
        <v>17.01032</v>
      </c>
      <c r="D638" s="88">
        <v>0.11909999999999998</v>
      </c>
      <c r="AA638" s="1">
        <v>1</v>
      </c>
    </row>
    <row r="639" spans="1:27" ht="12.75">
      <c r="A639" s="96"/>
      <c r="B639" s="95" t="s">
        <v>144</v>
      </c>
      <c r="C639" s="89" t="str">
        <v/>
      </c>
      <c r="D639" s="88" t="str">
        <v/>
      </c>
      <c r="AA639" s="1">
        <v>1</v>
      </c>
    </row>
    <row r="640" spans="1:27" ht="12.75">
      <c r="A640" s="94" t="s">
        <v>3</v>
      </c>
      <c r="B640" s="95" t="s">
        <v>144</v>
      </c>
      <c r="C640" s="89" t="str">
        <v/>
      </c>
      <c r="D640" s="88" t="str">
        <v/>
      </c>
      <c r="AA640" s="1">
        <v>1</v>
      </c>
    </row>
    <row r="641" spans="1:27" ht="12.75">
      <c r="A641" s="96"/>
      <c r="B641" s="95" t="s">
        <v>144</v>
      </c>
      <c r="C641" s="89" t="str">
        <v/>
      </c>
      <c r="D641" s="88" t="str">
        <v/>
      </c>
      <c r="AA641" s="1">
        <v>1</v>
      </c>
    </row>
    <row r="642" spans="1:27" ht="12.75">
      <c r="A642" s="96" t="s">
        <v>4</v>
      </c>
      <c r="B642" s="95" t="s">
        <v>144</v>
      </c>
      <c r="C642" s="89" t="str">
        <v/>
      </c>
      <c r="D642" s="88" t="str">
        <v/>
      </c>
      <c r="AA642" s="1">
        <v>1</v>
      </c>
    </row>
    <row r="643" spans="1:27" ht="12.75">
      <c r="A643" s="96" t="s">
        <v>5</v>
      </c>
      <c r="B643" s="95">
        <v>1.04</v>
      </c>
      <c r="C643" s="89">
        <v>1.163864</v>
      </c>
      <c r="D643" s="88">
        <v>0.11909999999999998</v>
      </c>
      <c r="AA643" s="1">
        <v>1</v>
      </c>
    </row>
    <row r="644" spans="1:27" ht="12.75">
      <c r="A644" s="96"/>
      <c r="B644" s="95" t="s">
        <v>144</v>
      </c>
      <c r="C644" s="89" t="str">
        <v/>
      </c>
      <c r="D644" s="88" t="str">
        <v/>
      </c>
      <c r="AA644" s="1">
        <v>1</v>
      </c>
    </row>
    <row r="645" spans="1:27" ht="12.75">
      <c r="A645" s="94" t="s">
        <v>6</v>
      </c>
      <c r="B645" s="95" t="s">
        <v>144</v>
      </c>
      <c r="C645" s="89" t="str">
        <v/>
      </c>
      <c r="D645" s="88" t="str">
        <v/>
      </c>
      <c r="AA645" s="1">
        <v>1</v>
      </c>
    </row>
    <row r="646" spans="1:27" ht="12.75">
      <c r="A646" s="96"/>
      <c r="B646" s="95" t="s">
        <v>144</v>
      </c>
      <c r="C646" s="89" t="str">
        <v/>
      </c>
      <c r="D646" s="88" t="str">
        <v/>
      </c>
      <c r="AA646" s="1">
        <v>1</v>
      </c>
    </row>
    <row r="647" spans="1:27" ht="12.75">
      <c r="A647" s="96" t="s">
        <v>7</v>
      </c>
      <c r="B647" s="95" t="s">
        <v>144</v>
      </c>
      <c r="C647" s="89" t="str">
        <v/>
      </c>
      <c r="D647" s="88" t="str">
        <v/>
      </c>
      <c r="AA647" s="1">
        <v>1</v>
      </c>
    </row>
    <row r="648" spans="1:27" ht="12.75">
      <c r="A648" s="96" t="s">
        <v>8</v>
      </c>
      <c r="B648" s="95" t="s">
        <v>144</v>
      </c>
      <c r="C648" s="89" t="str">
        <v/>
      </c>
      <c r="D648" s="88" t="str">
        <v/>
      </c>
      <c r="AA648" s="1">
        <v>1</v>
      </c>
    </row>
    <row r="649" spans="1:27" ht="12.75">
      <c r="A649" s="96"/>
      <c r="B649" s="95" t="s">
        <v>144</v>
      </c>
      <c r="C649" s="89" t="str">
        <v/>
      </c>
      <c r="D649" s="88" t="str">
        <v/>
      </c>
      <c r="AA649" s="1">
        <v>1</v>
      </c>
    </row>
    <row r="650" spans="1:27" ht="12.75">
      <c r="A650" s="96" t="s">
        <v>9</v>
      </c>
      <c r="B650" s="95">
        <v>500.18</v>
      </c>
      <c r="C650" s="89">
        <v>559.75143800000001</v>
      </c>
      <c r="D650" s="88">
        <v>0.11909999999999998</v>
      </c>
      <c r="AA650" s="1">
        <v>1</v>
      </c>
    </row>
    <row r="651" spans="1:27" ht="12.75">
      <c r="A651" s="96"/>
      <c r="B651" s="95" t="s">
        <v>144</v>
      </c>
      <c r="C651" s="89" t="str">
        <v/>
      </c>
      <c r="D651" s="88" t="str">
        <v/>
      </c>
      <c r="AA651" s="1">
        <v>1</v>
      </c>
    </row>
    <row r="652" spans="1:27" ht="12.75">
      <c r="A652" s="96" t="s">
        <v>10</v>
      </c>
      <c r="B652" s="95" t="s">
        <v>144</v>
      </c>
      <c r="C652" s="89" t="str">
        <v/>
      </c>
      <c r="D652" s="88" t="str">
        <v/>
      </c>
      <c r="AA652" s="1">
        <v>1</v>
      </c>
    </row>
    <row r="653" spans="1:27" ht="12.75">
      <c r="A653" s="96" t="s">
        <v>11</v>
      </c>
      <c r="B653" s="95">
        <v>1.04</v>
      </c>
      <c r="C653" s="89">
        <v>1.163864</v>
      </c>
      <c r="D653" s="88">
        <v>0.11909999999999998</v>
      </c>
      <c r="AA653" s="1">
        <v>1</v>
      </c>
    </row>
    <row r="654" spans="1:27" ht="12.75">
      <c r="A654" s="96"/>
      <c r="B654" s="95" t="s">
        <v>144</v>
      </c>
      <c r="C654" s="89" t="str">
        <v/>
      </c>
      <c r="D654" s="88" t="str">
        <v/>
      </c>
      <c r="AA654" s="1">
        <v>1</v>
      </c>
    </row>
    <row r="655" spans="1:27" ht="12.75">
      <c r="A655" s="96" t="s">
        <v>238</v>
      </c>
      <c r="B655" s="95" t="s">
        <v>144</v>
      </c>
      <c r="C655" s="89" t="str">
        <v/>
      </c>
      <c r="D655" s="88" t="str">
        <v/>
      </c>
      <c r="AA655" s="1">
        <v>1</v>
      </c>
    </row>
    <row r="656" spans="1:27" ht="12.75">
      <c r="A656" s="96" t="s">
        <v>12</v>
      </c>
      <c r="B656" s="95" t="s">
        <v>144</v>
      </c>
      <c r="C656" s="89" t="str">
        <v/>
      </c>
      <c r="D656" s="88" t="str">
        <v/>
      </c>
      <c r="AA656" s="1">
        <v>1</v>
      </c>
    </row>
    <row r="657" spans="1:27" ht="12.75">
      <c r="A657" s="96"/>
      <c r="B657" s="95" t="s">
        <v>144</v>
      </c>
      <c r="C657" s="89" t="str">
        <v/>
      </c>
      <c r="D657" s="88" t="str">
        <v/>
      </c>
      <c r="AA657" s="1">
        <v>1</v>
      </c>
    </row>
    <row r="658" spans="1:27" ht="12.75">
      <c r="A658" s="96" t="s">
        <v>239</v>
      </c>
      <c r="B658" s="95" t="s">
        <v>144</v>
      </c>
      <c r="C658" s="89" t="str">
        <v/>
      </c>
      <c r="D658" s="88" t="str">
        <v/>
      </c>
      <c r="AA658" s="1">
        <v>1</v>
      </c>
    </row>
    <row r="659" spans="1:27" ht="12.75">
      <c r="A659" s="96" t="s">
        <v>164</v>
      </c>
      <c r="B659" s="95" t="s">
        <v>144</v>
      </c>
      <c r="C659" s="89" t="str">
        <v/>
      </c>
      <c r="D659" s="88" t="str">
        <v/>
      </c>
      <c r="AA659" s="1">
        <v>1</v>
      </c>
    </row>
    <row r="660" spans="1:27" ht="12.75">
      <c r="A660" s="96"/>
      <c r="B660" s="95" t="s">
        <v>144</v>
      </c>
      <c r="C660" s="89" t="str">
        <v/>
      </c>
      <c r="D660" s="88" t="str">
        <v/>
      </c>
      <c r="AA660" s="1">
        <v>1</v>
      </c>
    </row>
    <row r="661" spans="1:27" ht="12.75">
      <c r="A661" s="6" t="s">
        <v>87</v>
      </c>
      <c r="B661" s="95" t="s">
        <v>144</v>
      </c>
      <c r="C661" s="89" t="str">
        <v/>
      </c>
      <c r="D661" s="88" t="str">
        <v/>
      </c>
      <c r="AA661" s="1">
        <v>1</v>
      </c>
    </row>
    <row r="662" spans="1:27" ht="12.75">
      <c r="A662" s="53" t="s">
        <v>88</v>
      </c>
      <c r="B662" s="95" t="s">
        <v>144</v>
      </c>
      <c r="C662" s="89" t="str">
        <v/>
      </c>
      <c r="D662" s="88" t="str">
        <v/>
      </c>
      <c r="AA662" s="1">
        <v>1</v>
      </c>
    </row>
    <row r="663" spans="1:27" ht="12.75">
      <c r="A663" s="53" t="s">
        <v>89</v>
      </c>
      <c r="B663" s="97" t="s">
        <v>144</v>
      </c>
      <c r="C663" s="89" t="str">
        <v/>
      </c>
      <c r="D663" s="88" t="str">
        <v/>
      </c>
      <c r="AA663" s="1">
        <v>1</v>
      </c>
    </row>
    <row r="664" spans="1:27" ht="12.75">
      <c r="A664" s="96"/>
      <c r="B664" s="97" t="s">
        <v>144</v>
      </c>
      <c r="C664" s="89" t="str">
        <v/>
      </c>
      <c r="D664" s="88" t="str">
        <v/>
      </c>
      <c r="AA664" s="1">
        <v>1</v>
      </c>
    </row>
    <row r="665" spans="1:27" ht="12.75">
      <c r="A665" s="94" t="s">
        <v>13</v>
      </c>
      <c r="B665" s="97" t="s">
        <v>144</v>
      </c>
      <c r="C665" s="89" t="str">
        <v/>
      </c>
      <c r="D665" s="88" t="str">
        <v/>
      </c>
      <c r="AA665" s="1">
        <v>1</v>
      </c>
    </row>
    <row r="666" spans="1:27" ht="12.75">
      <c r="A666" s="96" t="s">
        <v>21</v>
      </c>
      <c r="B666" s="97" t="s">
        <v>144</v>
      </c>
      <c r="C666" s="89" t="str">
        <v/>
      </c>
      <c r="D666" s="88" t="str">
        <v/>
      </c>
      <c r="AA666" s="1">
        <v>1</v>
      </c>
    </row>
    <row r="667" spans="1:27" ht="12.75">
      <c r="A667" s="96" t="s">
        <v>22</v>
      </c>
      <c r="B667" s="97" t="s">
        <v>144</v>
      </c>
      <c r="C667" s="89" t="str">
        <v/>
      </c>
      <c r="D667" s="88" t="str">
        <v/>
      </c>
      <c r="AA667" s="1">
        <v>1</v>
      </c>
    </row>
    <row r="668" spans="1:27" ht="12.75">
      <c r="A668" s="96" t="s">
        <v>519</v>
      </c>
      <c r="B668" s="97" t="s">
        <v>144</v>
      </c>
      <c r="C668" s="89" t="str">
        <v/>
      </c>
      <c r="D668" s="88" t="str">
        <v/>
      </c>
      <c r="AA668" s="1">
        <v>1</v>
      </c>
    </row>
    <row r="669" spans="1:27" ht="12.75">
      <c r="A669" s="96" t="s">
        <v>490</v>
      </c>
      <c r="B669" s="97" t="s">
        <v>144</v>
      </c>
      <c r="C669" s="89" t="str">
        <v/>
      </c>
      <c r="D669" s="88" t="str">
        <v/>
      </c>
      <c r="AA669" s="1">
        <v>1</v>
      </c>
    </row>
    <row r="670" spans="1:27" ht="12.75">
      <c r="A670" s="96"/>
      <c r="B670" s="97" t="s">
        <v>144</v>
      </c>
      <c r="C670" s="89" t="str">
        <v/>
      </c>
      <c r="D670" s="88" t="str">
        <v/>
      </c>
      <c r="AA670" s="1">
        <v>1</v>
      </c>
    </row>
    <row r="671" spans="1:27" ht="12.75">
      <c r="A671" s="96" t="s">
        <v>165</v>
      </c>
      <c r="B671" s="97" t="s">
        <v>144</v>
      </c>
      <c r="C671" s="89" t="str">
        <v/>
      </c>
      <c r="D671" s="88" t="str">
        <v/>
      </c>
      <c r="AA671" s="1">
        <v>1</v>
      </c>
    </row>
    <row r="672" spans="1:27" ht="12.75">
      <c r="A672" s="96" t="s">
        <v>19</v>
      </c>
      <c r="B672" s="97" t="s">
        <v>144</v>
      </c>
      <c r="C672" s="89" t="str">
        <v/>
      </c>
      <c r="D672" s="88" t="str">
        <v/>
      </c>
      <c r="AA672" s="1">
        <v>1</v>
      </c>
    </row>
    <row r="673" spans="1:27" ht="12.75">
      <c r="A673" s="96" t="s">
        <v>20</v>
      </c>
      <c r="B673" s="97" t="s">
        <v>144</v>
      </c>
      <c r="C673" s="89" t="str">
        <v/>
      </c>
      <c r="D673" s="88" t="str">
        <v/>
      </c>
      <c r="AA673" s="1">
        <v>1</v>
      </c>
    </row>
    <row r="674" spans="1:27" ht="12.75">
      <c r="A674" s="96"/>
      <c r="B674" s="97" t="s">
        <v>144</v>
      </c>
      <c r="C674" s="89" t="str">
        <v/>
      </c>
      <c r="D674" s="88" t="str">
        <v/>
      </c>
      <c r="AA674" s="1">
        <v>1</v>
      </c>
    </row>
    <row r="675" spans="1:27" ht="12.75">
      <c r="A675" s="94" t="s">
        <v>237</v>
      </c>
      <c r="B675" s="97" t="s">
        <v>144</v>
      </c>
      <c r="C675" s="89" t="str">
        <v/>
      </c>
      <c r="D675" s="88" t="str">
        <v/>
      </c>
      <c r="AA675" s="1">
        <v>1</v>
      </c>
    </row>
    <row r="676" spans="1:27" ht="12.75">
      <c r="A676" s="96"/>
      <c r="B676" s="97" t="s">
        <v>144</v>
      </c>
      <c r="C676" s="89" t="str">
        <v/>
      </c>
      <c r="D676" s="88" t="str">
        <v/>
      </c>
      <c r="AA676" s="1">
        <v>1</v>
      </c>
    </row>
    <row r="677" spans="1:27" ht="12.75">
      <c r="A677" s="96" t="s">
        <v>492</v>
      </c>
      <c r="B677" s="97" t="s">
        <v>144</v>
      </c>
      <c r="C677" s="89" t="str">
        <v/>
      </c>
      <c r="D677" s="88" t="str">
        <v/>
      </c>
      <c r="AA677" s="1">
        <v>1</v>
      </c>
    </row>
    <row r="678" spans="1:27" ht="12.75">
      <c r="A678" s="96" t="s">
        <v>23</v>
      </c>
      <c r="B678" s="97" t="s">
        <v>144</v>
      </c>
      <c r="C678" s="89" t="str">
        <v/>
      </c>
      <c r="D678" s="88" t="str">
        <v/>
      </c>
      <c r="AA678" s="1">
        <v>1</v>
      </c>
    </row>
    <row r="679" spans="1:27" ht="12.75">
      <c r="A679" s="96" t="s">
        <v>24</v>
      </c>
      <c r="B679" s="97" t="s">
        <v>144</v>
      </c>
      <c r="C679" s="89" t="str">
        <v/>
      </c>
      <c r="D679" s="88" t="str">
        <v/>
      </c>
      <c r="AA679" s="1">
        <v>1</v>
      </c>
    </row>
    <row r="680" spans="1:27" ht="12.75">
      <c r="A680" s="96"/>
      <c r="B680" s="97" t="s">
        <v>144</v>
      </c>
      <c r="C680" s="89" t="str">
        <v/>
      </c>
      <c r="D680" s="88" t="str">
        <v/>
      </c>
      <c r="AA680" s="1">
        <v>1</v>
      </c>
    </row>
    <row r="681" spans="1:27" ht="12.75">
      <c r="A681" s="96" t="s">
        <v>14</v>
      </c>
      <c r="B681" s="97" t="s">
        <v>144</v>
      </c>
      <c r="C681" s="89" t="str">
        <v/>
      </c>
      <c r="D681" s="88" t="str">
        <v/>
      </c>
      <c r="AA681" s="1">
        <v>1</v>
      </c>
    </row>
    <row r="682" spans="1:27" ht="12.75">
      <c r="A682" s="96"/>
      <c r="B682" s="97" t="s">
        <v>144</v>
      </c>
      <c r="C682" s="89" t="str">
        <v/>
      </c>
      <c r="D682" s="88" t="str">
        <v/>
      </c>
      <c r="AA682" s="1">
        <v>1</v>
      </c>
    </row>
    <row r="683" spans="1:27" ht="12.75">
      <c r="A683" s="96" t="s">
        <v>15</v>
      </c>
      <c r="B683" s="97" t="s">
        <v>144</v>
      </c>
      <c r="C683" s="89" t="str">
        <v/>
      </c>
      <c r="D683" s="88" t="str">
        <v/>
      </c>
      <c r="AA683" s="1">
        <v>1</v>
      </c>
    </row>
    <row r="684" spans="1:27" ht="12.75">
      <c r="A684" s="96"/>
      <c r="B684" s="97" t="s">
        <v>144</v>
      </c>
      <c r="C684" s="89" t="str">
        <v/>
      </c>
      <c r="D684" s="88" t="str">
        <v/>
      </c>
      <c r="AA684" s="1">
        <v>1</v>
      </c>
    </row>
    <row r="685" spans="1:27" ht="12.75">
      <c r="A685" s="96" t="s">
        <v>16</v>
      </c>
      <c r="B685" s="95">
        <v>93.58</v>
      </c>
      <c r="C685" s="89">
        <v>104.72537799999999</v>
      </c>
      <c r="D685" s="88">
        <v>0.11909999999999998</v>
      </c>
      <c r="AA685" s="1">
        <v>1</v>
      </c>
    </row>
    <row r="686" spans="1:27" ht="12.75">
      <c r="A686" s="96" t="s">
        <v>479</v>
      </c>
      <c r="B686" s="97" t="s">
        <v>144</v>
      </c>
      <c r="C686" s="89" t="str">
        <v/>
      </c>
      <c r="D686" s="88" t="str">
        <v/>
      </c>
      <c r="AA686" s="1">
        <v>1</v>
      </c>
    </row>
    <row r="687" spans="1:27" ht="12.75">
      <c r="A687" s="96" t="s">
        <v>17</v>
      </c>
      <c r="B687" s="97" t="s">
        <v>144</v>
      </c>
      <c r="C687" s="89" t="str">
        <v/>
      </c>
      <c r="D687" s="88" t="str">
        <v/>
      </c>
      <c r="AA687" s="1">
        <v>1</v>
      </c>
    </row>
    <row r="688" spans="1:27" ht="12.75">
      <c r="A688" s="96" t="s">
        <v>18</v>
      </c>
      <c r="B688" s="95">
        <v>28.06</v>
      </c>
      <c r="C688" s="89">
        <v>31.401945999999999</v>
      </c>
      <c r="D688" s="88">
        <v>0.11909999999999998</v>
      </c>
      <c r="AA688" s="1">
        <v>1</v>
      </c>
    </row>
    <row r="689" spans="1:27" ht="12.75">
      <c r="A689" s="96"/>
      <c r="B689" s="95" t="s">
        <v>144</v>
      </c>
      <c r="C689" s="89" t="str">
        <v/>
      </c>
      <c r="D689" s="88" t="str">
        <v/>
      </c>
      <c r="AA689" s="1">
        <v>1</v>
      </c>
    </row>
    <row r="690" spans="1:27" ht="12.75">
      <c r="A690" s="96" t="s">
        <v>25</v>
      </c>
      <c r="B690" s="95" t="s">
        <v>144</v>
      </c>
      <c r="C690" s="89" t="str">
        <v/>
      </c>
      <c r="D690" s="88" t="str">
        <v/>
      </c>
      <c r="AA690" s="1">
        <v>1</v>
      </c>
    </row>
    <row r="691" spans="1:27" ht="12.75">
      <c r="A691" s="96" t="s">
        <v>26</v>
      </c>
      <c r="B691" s="95" t="s">
        <v>144</v>
      </c>
      <c r="C691" s="89" t="str">
        <v/>
      </c>
      <c r="D691" s="88" t="str">
        <v/>
      </c>
      <c r="AA691" s="1">
        <v>1</v>
      </c>
    </row>
    <row r="692" spans="1:27" ht="12.75">
      <c r="A692" s="96" t="s">
        <v>27</v>
      </c>
      <c r="B692" s="95">
        <v>228.69</v>
      </c>
      <c r="C692" s="89">
        <v>255.92697899999999</v>
      </c>
      <c r="D692" s="88">
        <v>0.11909999999999998</v>
      </c>
      <c r="AA692" s="1">
        <v>1</v>
      </c>
    </row>
    <row r="693" spans="1:27" ht="12.75">
      <c r="A693" s="96"/>
      <c r="B693" s="95" t="s">
        <v>144</v>
      </c>
      <c r="C693" s="89" t="str">
        <v/>
      </c>
      <c r="D693" s="88" t="str">
        <v/>
      </c>
      <c r="AA693" s="1">
        <v>1</v>
      </c>
    </row>
    <row r="694" spans="1:27" ht="12.75">
      <c r="A694" s="96" t="s">
        <v>28</v>
      </c>
      <c r="B694" s="95" t="s">
        <v>144</v>
      </c>
      <c r="C694" s="89" t="str">
        <v/>
      </c>
      <c r="D694" s="88" t="str">
        <v/>
      </c>
      <c r="AA694" s="1">
        <v>1</v>
      </c>
    </row>
    <row r="695" spans="1:27" ht="12.75">
      <c r="A695" s="96"/>
      <c r="B695" s="95" t="s">
        <v>144</v>
      </c>
      <c r="C695" s="89" t="str">
        <v/>
      </c>
      <c r="D695" s="88" t="str">
        <v/>
      </c>
      <c r="AA695" s="1">
        <v>1</v>
      </c>
    </row>
    <row r="696" spans="1:27" ht="12.75">
      <c r="A696" s="96" t="s">
        <v>29</v>
      </c>
      <c r="B696" s="95">
        <v>69.11</v>
      </c>
      <c r="C696" s="89">
        <v>77.341000999999991</v>
      </c>
      <c r="D696" s="88">
        <v>0.11909999999999998</v>
      </c>
      <c r="AA696" s="1">
        <v>1</v>
      </c>
    </row>
    <row r="697" spans="1:27" ht="12.75">
      <c r="A697" s="96" t="s">
        <v>30</v>
      </c>
      <c r="B697" s="95">
        <v>35.630000000000003</v>
      </c>
      <c r="C697" s="89">
        <v>39.873533000000002</v>
      </c>
      <c r="D697" s="88">
        <v>0.11909999999999998</v>
      </c>
      <c r="AA697" s="1">
        <v>1</v>
      </c>
    </row>
    <row r="698" spans="1:27" ht="12.75">
      <c r="A698" s="96" t="s">
        <v>76</v>
      </c>
      <c r="B698" s="95" t="s">
        <v>144</v>
      </c>
      <c r="C698" s="89" t="str">
        <v/>
      </c>
      <c r="D698" s="88" t="str">
        <v/>
      </c>
      <c r="AA698" s="1">
        <v>1</v>
      </c>
    </row>
    <row r="699" spans="1:27" ht="12.75">
      <c r="A699" s="96"/>
      <c r="B699" s="95" t="s">
        <v>144</v>
      </c>
      <c r="C699" s="89" t="str">
        <v/>
      </c>
      <c r="D699" s="88" t="str">
        <v/>
      </c>
      <c r="AA699" s="1">
        <v>1</v>
      </c>
    </row>
    <row r="700" spans="1:27" ht="12.75">
      <c r="A700" s="94" t="s">
        <v>240</v>
      </c>
      <c r="B700" s="97" t="s">
        <v>144</v>
      </c>
      <c r="C700" s="89" t="str">
        <v/>
      </c>
      <c r="D700" s="88" t="str">
        <v/>
      </c>
      <c r="AA700" s="1">
        <v>1</v>
      </c>
    </row>
    <row r="701" spans="1:27" ht="12.75">
      <c r="A701" s="96" t="s">
        <v>31</v>
      </c>
      <c r="B701" s="95" t="s">
        <v>144</v>
      </c>
      <c r="C701" s="89" t="str">
        <v/>
      </c>
      <c r="D701" s="88" t="str">
        <v/>
      </c>
      <c r="AA701" s="1">
        <v>1</v>
      </c>
    </row>
    <row r="702" spans="1:27" ht="12.75">
      <c r="A702" s="96" t="s">
        <v>32</v>
      </c>
      <c r="B702" s="95" t="s">
        <v>144</v>
      </c>
      <c r="C702" s="89" t="str">
        <v/>
      </c>
      <c r="D702" s="88" t="str">
        <v/>
      </c>
      <c r="AA702" s="1">
        <v>1</v>
      </c>
    </row>
    <row r="703" spans="1:27" ht="12.75">
      <c r="A703" s="96" t="s">
        <v>33</v>
      </c>
      <c r="B703" s="95" t="s">
        <v>144</v>
      </c>
      <c r="C703" s="89" t="str">
        <v/>
      </c>
      <c r="D703" s="88" t="str">
        <v/>
      </c>
      <c r="AA703" s="1">
        <v>1</v>
      </c>
    </row>
    <row r="704" spans="1:27" ht="12.75">
      <c r="A704" s="96"/>
      <c r="B704" s="95" t="s">
        <v>144</v>
      </c>
      <c r="C704" s="89" t="str">
        <v/>
      </c>
      <c r="D704" s="88" t="str">
        <v/>
      </c>
      <c r="AA704" s="1">
        <v>1</v>
      </c>
    </row>
    <row r="705" spans="1:27" ht="12.75">
      <c r="A705" s="96" t="s">
        <v>34</v>
      </c>
      <c r="B705" s="95" t="s">
        <v>144</v>
      </c>
      <c r="C705" s="89" t="str">
        <v/>
      </c>
      <c r="D705" s="88" t="str">
        <v/>
      </c>
      <c r="AA705" s="1">
        <v>1</v>
      </c>
    </row>
    <row r="706" spans="1:27" ht="12.75">
      <c r="A706" s="96"/>
      <c r="B706" s="95" t="s">
        <v>144</v>
      </c>
      <c r="C706" s="89" t="str">
        <v/>
      </c>
      <c r="D706" s="88" t="str">
        <v/>
      </c>
      <c r="AA706" s="1">
        <v>1</v>
      </c>
    </row>
    <row r="707" spans="1:27" ht="12.75">
      <c r="A707" s="96" t="s">
        <v>90</v>
      </c>
      <c r="B707" s="95">
        <v>24.55</v>
      </c>
      <c r="C707" s="89">
        <v>27.473905000000002</v>
      </c>
      <c r="D707" s="88">
        <v>0.11909999999999998</v>
      </c>
      <c r="AA707" s="1">
        <v>1</v>
      </c>
    </row>
    <row r="708" spans="1:27" ht="12.75">
      <c r="A708" s="96" t="s">
        <v>35</v>
      </c>
      <c r="B708" s="95">
        <v>16.239999999999998</v>
      </c>
      <c r="C708" s="89">
        <v>18.174183999999997</v>
      </c>
      <c r="D708" s="88">
        <v>0.11909999999999998</v>
      </c>
      <c r="AA708" s="1">
        <v>1</v>
      </c>
    </row>
    <row r="709" spans="1:27" ht="12.75">
      <c r="A709" s="96"/>
      <c r="B709" s="95" t="s">
        <v>144</v>
      </c>
      <c r="C709" s="89" t="str">
        <v/>
      </c>
      <c r="D709" s="88" t="str">
        <v/>
      </c>
      <c r="AA709" s="1">
        <v>1</v>
      </c>
    </row>
    <row r="710" spans="1:27" ht="12.75">
      <c r="A710" s="96" t="s">
        <v>36</v>
      </c>
      <c r="B710" s="95">
        <v>8.17</v>
      </c>
      <c r="C710" s="89">
        <v>9.1430469999999993</v>
      </c>
      <c r="D710" s="88">
        <v>0.11909999999999998</v>
      </c>
      <c r="AA710" s="1">
        <v>1</v>
      </c>
    </row>
    <row r="711" spans="1:27" ht="12.75">
      <c r="A711" s="96" t="s">
        <v>37</v>
      </c>
      <c r="B711" s="95"/>
      <c r="C711" s="89" t="str">
        <v/>
      </c>
      <c r="D711" s="88" t="str">
        <v/>
      </c>
      <c r="AA711" s="1">
        <v>1</v>
      </c>
    </row>
    <row r="712" spans="1:27" ht="12.75">
      <c r="A712" s="96"/>
      <c r="B712" s="95" t="s">
        <v>144</v>
      </c>
      <c r="C712" s="89" t="str">
        <v/>
      </c>
      <c r="D712" s="88" t="str">
        <v/>
      </c>
      <c r="AA712" s="1">
        <v>1</v>
      </c>
    </row>
    <row r="713" spans="1:27" ht="12.75">
      <c r="A713" s="96" t="s">
        <v>38</v>
      </c>
      <c r="B713" s="95" t="s">
        <v>144</v>
      </c>
      <c r="C713" s="89" t="str">
        <v/>
      </c>
      <c r="D713" s="88" t="str">
        <v/>
      </c>
      <c r="AA713" s="1">
        <v>1</v>
      </c>
    </row>
    <row r="714" spans="1:27" ht="12.75">
      <c r="A714" s="96" t="s">
        <v>39</v>
      </c>
      <c r="B714" s="95" t="s">
        <v>144</v>
      </c>
      <c r="C714" s="89" t="str">
        <v/>
      </c>
      <c r="D714" s="88" t="str">
        <v/>
      </c>
      <c r="AA714" s="1">
        <v>1</v>
      </c>
    </row>
    <row r="715" spans="1:27" ht="12.75">
      <c r="A715" s="96" t="s">
        <v>40</v>
      </c>
      <c r="B715" s="95" t="s">
        <v>144</v>
      </c>
      <c r="C715" s="89" t="str">
        <v/>
      </c>
      <c r="D715" s="88" t="str">
        <v/>
      </c>
      <c r="AA715" s="1">
        <v>1</v>
      </c>
    </row>
    <row r="716" spans="1:27" ht="12.75">
      <c r="A716" s="96" t="s">
        <v>41</v>
      </c>
      <c r="B716" s="95" t="s">
        <v>144</v>
      </c>
      <c r="C716" s="89" t="str">
        <v/>
      </c>
      <c r="D716" s="88" t="str">
        <v/>
      </c>
      <c r="AA716" s="1">
        <v>1</v>
      </c>
    </row>
    <row r="717" spans="1:27" ht="12.75">
      <c r="A717" s="96"/>
      <c r="B717" s="95" t="s">
        <v>144</v>
      </c>
      <c r="C717" s="89" t="str">
        <v/>
      </c>
      <c r="D717" s="88" t="str">
        <v/>
      </c>
      <c r="AA717" s="1">
        <v>1</v>
      </c>
    </row>
    <row r="718" spans="1:27" ht="12.75">
      <c r="A718" s="96" t="s">
        <v>828</v>
      </c>
      <c r="B718" s="95" t="s">
        <v>144</v>
      </c>
      <c r="C718" s="89" t="str">
        <v/>
      </c>
      <c r="D718" s="88" t="str">
        <v/>
      </c>
      <c r="AA718" s="1">
        <v>1</v>
      </c>
    </row>
    <row r="719" spans="1:27" ht="12.75">
      <c r="A719" s="96" t="s">
        <v>829</v>
      </c>
      <c r="B719" s="95" t="s">
        <v>144</v>
      </c>
      <c r="C719" s="89" t="str">
        <v/>
      </c>
      <c r="D719" s="88" t="str">
        <v/>
      </c>
      <c r="AA719" s="1">
        <v>1</v>
      </c>
    </row>
    <row r="720" spans="1:27" ht="12.75">
      <c r="A720" s="96" t="s">
        <v>830</v>
      </c>
      <c r="B720" s="95" t="s">
        <v>144</v>
      </c>
      <c r="C720" s="89" t="str">
        <v/>
      </c>
      <c r="D720" s="88" t="str">
        <v/>
      </c>
      <c r="AA720" s="1">
        <v>1</v>
      </c>
    </row>
    <row r="721" spans="1:27" ht="12.75">
      <c r="A721" s="96" t="s">
        <v>831</v>
      </c>
      <c r="B721" s="95" t="s">
        <v>144</v>
      </c>
      <c r="C721" s="89" t="str">
        <v/>
      </c>
      <c r="D721" s="88" t="str">
        <v/>
      </c>
      <c r="AA721" s="1">
        <v>1</v>
      </c>
    </row>
    <row r="722" spans="1:27" ht="12.75">
      <c r="A722" s="96" t="s">
        <v>832</v>
      </c>
      <c r="B722" s="95" t="s">
        <v>144</v>
      </c>
      <c r="C722" s="89" t="str">
        <v/>
      </c>
      <c r="D722" s="88" t="str">
        <v/>
      </c>
      <c r="AA722" s="1">
        <v>1</v>
      </c>
    </row>
    <row r="723" spans="1:27" ht="12.75">
      <c r="A723" s="96" t="s">
        <v>833</v>
      </c>
      <c r="B723" s="95" t="s">
        <v>144</v>
      </c>
      <c r="C723" s="89" t="str">
        <v/>
      </c>
      <c r="D723" s="88" t="str">
        <v/>
      </c>
      <c r="AA723" s="1">
        <v>1</v>
      </c>
    </row>
    <row r="724" spans="1:27" ht="12.75">
      <c r="A724" s="96"/>
      <c r="B724" s="95" t="s">
        <v>144</v>
      </c>
      <c r="C724" s="89" t="str">
        <v/>
      </c>
      <c r="D724" s="88" t="str">
        <v/>
      </c>
      <c r="AA724" s="1">
        <v>1</v>
      </c>
    </row>
    <row r="725" spans="1:27" ht="12.75">
      <c r="A725" s="94" t="s">
        <v>501</v>
      </c>
      <c r="B725" s="95" t="s">
        <v>144</v>
      </c>
      <c r="C725" s="89" t="str">
        <v/>
      </c>
      <c r="D725" s="88" t="str">
        <v/>
      </c>
      <c r="AA725" s="1">
        <v>1</v>
      </c>
    </row>
    <row r="726" spans="1:27" ht="12.75">
      <c r="A726" s="96"/>
      <c r="B726" s="95" t="s">
        <v>144</v>
      </c>
      <c r="C726" s="89" t="str">
        <v/>
      </c>
      <c r="D726" s="88" t="str">
        <v/>
      </c>
      <c r="AA726" s="1">
        <v>1</v>
      </c>
    </row>
    <row r="727" spans="1:27" ht="12.75">
      <c r="A727" s="96" t="s">
        <v>834</v>
      </c>
      <c r="B727" s="95" t="s">
        <v>144</v>
      </c>
      <c r="C727" s="89" t="str">
        <v/>
      </c>
      <c r="D727" s="88" t="str">
        <v/>
      </c>
      <c r="AA727" s="1">
        <v>1</v>
      </c>
    </row>
    <row r="728" spans="1:27" ht="12.75">
      <c r="A728" s="96"/>
      <c r="B728" s="95" t="s">
        <v>144</v>
      </c>
      <c r="C728" s="89" t="str">
        <v/>
      </c>
      <c r="D728" s="88" t="str">
        <v/>
      </c>
      <c r="AA728" s="1">
        <v>1</v>
      </c>
    </row>
    <row r="729" spans="1:27" ht="12.75">
      <c r="A729" s="96" t="s">
        <v>835</v>
      </c>
      <c r="B729" s="95" t="s">
        <v>144</v>
      </c>
      <c r="C729" s="89" t="str">
        <v/>
      </c>
      <c r="D729" s="88" t="str">
        <v/>
      </c>
      <c r="AA729" s="1">
        <v>1</v>
      </c>
    </row>
    <row r="730" spans="1:27" ht="12.75">
      <c r="A730" s="96" t="s">
        <v>836</v>
      </c>
      <c r="B730" s="95" t="s">
        <v>144</v>
      </c>
      <c r="C730" s="89" t="str">
        <v/>
      </c>
      <c r="D730" s="88" t="str">
        <v/>
      </c>
      <c r="AA730" s="1">
        <v>1</v>
      </c>
    </row>
    <row r="731" spans="1:27" ht="12.75">
      <c r="A731" s="96" t="s">
        <v>166</v>
      </c>
      <c r="B731" s="97" t="s">
        <v>144</v>
      </c>
      <c r="C731" s="89" t="str">
        <v/>
      </c>
      <c r="D731" s="88" t="str">
        <v/>
      </c>
      <c r="AA731" s="1">
        <v>1</v>
      </c>
    </row>
    <row r="732" spans="1:27" ht="12.75">
      <c r="A732" s="96" t="s">
        <v>837</v>
      </c>
      <c r="B732" s="97" t="s">
        <v>144</v>
      </c>
      <c r="C732" s="89" t="str">
        <v/>
      </c>
      <c r="D732" s="88" t="str">
        <v/>
      </c>
      <c r="AA732" s="1">
        <v>1</v>
      </c>
    </row>
    <row r="733" spans="1:27" ht="12.75">
      <c r="A733" s="96"/>
      <c r="B733" s="97" t="s">
        <v>144</v>
      </c>
      <c r="C733" s="89" t="str">
        <v/>
      </c>
      <c r="D733" s="88" t="str">
        <v/>
      </c>
      <c r="AA733" s="1">
        <v>1</v>
      </c>
    </row>
    <row r="734" spans="1:27" ht="12.75">
      <c r="A734" s="96" t="s">
        <v>838</v>
      </c>
      <c r="B734" s="97" t="s">
        <v>144</v>
      </c>
      <c r="C734" s="89" t="str">
        <v/>
      </c>
      <c r="D734" s="88" t="str">
        <v/>
      </c>
      <c r="AA734" s="1">
        <v>1</v>
      </c>
    </row>
    <row r="735" spans="1:27" ht="12.75">
      <c r="A735" s="96" t="s">
        <v>839</v>
      </c>
      <c r="B735" s="97" t="s">
        <v>144</v>
      </c>
      <c r="C735" s="89" t="str">
        <v/>
      </c>
      <c r="D735" s="88" t="str">
        <v/>
      </c>
      <c r="AA735" s="1">
        <v>1</v>
      </c>
    </row>
    <row r="736" spans="1:27" ht="12.75">
      <c r="A736" s="96"/>
      <c r="B736" s="97" t="s">
        <v>144</v>
      </c>
      <c r="C736" s="89" t="str">
        <v/>
      </c>
      <c r="D736" s="88" t="str">
        <v/>
      </c>
      <c r="AA736" s="1">
        <v>1</v>
      </c>
    </row>
    <row r="737" spans="1:27" ht="12.75">
      <c r="A737" s="96" t="s">
        <v>840</v>
      </c>
      <c r="B737" s="97" t="s">
        <v>144</v>
      </c>
      <c r="C737" s="89" t="str">
        <v/>
      </c>
      <c r="D737" s="88" t="str">
        <v/>
      </c>
      <c r="AA737" s="1">
        <v>1</v>
      </c>
    </row>
    <row r="738" spans="1:27" ht="12.75">
      <c r="A738" s="96" t="s">
        <v>841</v>
      </c>
      <c r="B738" s="97" t="s">
        <v>144</v>
      </c>
      <c r="C738" s="89" t="str">
        <v/>
      </c>
      <c r="D738" s="88" t="str">
        <v/>
      </c>
      <c r="AA738" s="1">
        <v>1</v>
      </c>
    </row>
    <row r="739" spans="1:27" ht="12.75">
      <c r="A739" s="96"/>
      <c r="B739" s="97" t="s">
        <v>144</v>
      </c>
      <c r="C739" s="89" t="str">
        <v/>
      </c>
      <c r="D739" s="88" t="str">
        <v/>
      </c>
      <c r="AA739" s="1">
        <v>1</v>
      </c>
    </row>
    <row r="740" spans="1:27" ht="12.75">
      <c r="A740" s="96" t="s">
        <v>842</v>
      </c>
      <c r="B740" s="97" t="s">
        <v>144</v>
      </c>
      <c r="C740" s="89" t="str">
        <v/>
      </c>
      <c r="D740" s="88" t="str">
        <v/>
      </c>
      <c r="AA740" s="1">
        <v>1</v>
      </c>
    </row>
    <row r="741" spans="1:27" ht="12.75">
      <c r="A741" s="96"/>
      <c r="B741" s="97" t="s">
        <v>144</v>
      </c>
      <c r="C741" s="89" t="str">
        <v/>
      </c>
      <c r="D741" s="88" t="str">
        <v/>
      </c>
      <c r="AA741" s="1">
        <v>1</v>
      </c>
    </row>
    <row r="742" spans="1:27" ht="12.75">
      <c r="A742" s="96" t="s">
        <v>843</v>
      </c>
      <c r="B742" s="97" t="s">
        <v>144</v>
      </c>
      <c r="C742" s="89" t="str">
        <v/>
      </c>
      <c r="D742" s="88" t="str">
        <v/>
      </c>
      <c r="AA742" s="1">
        <v>1</v>
      </c>
    </row>
    <row r="743" spans="1:27" ht="12.75">
      <c r="A743" s="77"/>
      <c r="B743" s="89" t="s">
        <v>144</v>
      </c>
      <c r="C743" s="89" t="str">
        <v/>
      </c>
      <c r="D743" s="88" t="str">
        <v/>
      </c>
      <c r="AA743" s="1">
        <v>1</v>
      </c>
    </row>
    <row r="744" spans="1:27" ht="12.75">
      <c r="A744" s="74" t="s">
        <v>241</v>
      </c>
      <c r="B744" s="89" t="s">
        <v>144</v>
      </c>
      <c r="C744" s="90" t="str">
        <v/>
      </c>
      <c r="D744" s="88" t="str">
        <v/>
      </c>
      <c r="AA744" s="1">
        <v>1</v>
      </c>
    </row>
    <row r="745" spans="1:27" ht="12.75">
      <c r="A745" s="74" t="s">
        <v>91</v>
      </c>
      <c r="B745" s="89" t="s">
        <v>144</v>
      </c>
      <c r="C745" s="89" t="str">
        <v/>
      </c>
      <c r="D745" s="88" t="str">
        <v/>
      </c>
      <c r="AA745" s="1">
        <v>1</v>
      </c>
    </row>
    <row r="746" spans="1:27" ht="12.75">
      <c r="A746" s="77"/>
      <c r="B746" s="89" t="s">
        <v>144</v>
      </c>
      <c r="C746" s="89" t="str">
        <v/>
      </c>
      <c r="D746" s="88" t="str">
        <v/>
      </c>
      <c r="AA746" s="1">
        <v>1</v>
      </c>
    </row>
    <row r="747" spans="1:27" ht="12.75">
      <c r="A747" s="77" t="s">
        <v>844</v>
      </c>
      <c r="B747" s="89" t="s">
        <v>144</v>
      </c>
      <c r="C747" s="89" t="str">
        <v/>
      </c>
      <c r="D747" s="88" t="str">
        <v/>
      </c>
      <c r="AA747" s="1">
        <v>1</v>
      </c>
    </row>
    <row r="748" spans="1:27" ht="12.75">
      <c r="A748" s="77" t="s">
        <v>845</v>
      </c>
      <c r="B748" s="89" t="s">
        <v>144</v>
      </c>
      <c r="C748" s="89" t="str">
        <v/>
      </c>
      <c r="D748" s="88" t="str">
        <v/>
      </c>
      <c r="AA748" s="1">
        <v>1</v>
      </c>
    </row>
    <row r="749" spans="1:27" ht="12.75">
      <c r="A749" s="77"/>
      <c r="B749" s="89" t="s">
        <v>144</v>
      </c>
      <c r="C749" s="90" t="str">
        <v/>
      </c>
      <c r="D749" s="88" t="str">
        <v/>
      </c>
      <c r="AA749" s="1">
        <v>1</v>
      </c>
    </row>
    <row r="750" spans="1:27" ht="12.75">
      <c r="A750" s="74" t="s">
        <v>92</v>
      </c>
      <c r="B750" s="89" t="s">
        <v>144</v>
      </c>
      <c r="C750" s="90" t="str">
        <v/>
      </c>
      <c r="D750" s="88" t="str">
        <v/>
      </c>
      <c r="AA750" s="1">
        <v>1</v>
      </c>
    </row>
    <row r="751" spans="1:27" s="2" customFormat="1" ht="12.75">
      <c r="A751" s="77"/>
      <c r="B751" s="89" t="s">
        <v>144</v>
      </c>
      <c r="C751" s="90" t="str">
        <v/>
      </c>
      <c r="D751" s="88" t="str">
        <v/>
      </c>
      <c r="E751" s="50"/>
      <c r="AA751" s="2">
        <v>1</v>
      </c>
    </row>
    <row r="752" spans="1:27" s="2" customFormat="1" ht="12.75">
      <c r="A752" s="77" t="s">
        <v>846</v>
      </c>
      <c r="B752" s="89" t="s">
        <v>144</v>
      </c>
      <c r="C752" s="100" t="str">
        <v/>
      </c>
      <c r="D752" s="88" t="str">
        <v/>
      </c>
      <c r="E752" s="50"/>
      <c r="AA752" s="2">
        <v>1</v>
      </c>
    </row>
    <row r="753" spans="1:27" s="2" customFormat="1" ht="12.75">
      <c r="A753" s="77" t="s">
        <v>847</v>
      </c>
      <c r="B753" s="89" t="s">
        <v>144</v>
      </c>
      <c r="C753" s="100" t="str">
        <v/>
      </c>
      <c r="D753" s="88" t="str">
        <v/>
      </c>
      <c r="E753" s="50"/>
      <c r="AA753" s="2">
        <v>1</v>
      </c>
    </row>
    <row r="754" spans="1:27" s="2" customFormat="1" ht="12.75">
      <c r="A754" s="77"/>
      <c r="B754" s="89" t="s">
        <v>144</v>
      </c>
      <c r="C754" s="100" t="str">
        <v/>
      </c>
      <c r="D754" s="88" t="str">
        <v/>
      </c>
      <c r="E754" s="50"/>
      <c r="AA754" s="2">
        <v>1</v>
      </c>
    </row>
    <row r="755" spans="1:27" s="2" customFormat="1" ht="12.75">
      <c r="A755" s="77" t="s">
        <v>848</v>
      </c>
      <c r="B755" s="89">
        <v>22.82</v>
      </c>
      <c r="C755" s="100">
        <v>25.537862000000001</v>
      </c>
      <c r="D755" s="88">
        <v>0.11909999999999998</v>
      </c>
      <c r="E755" s="50"/>
      <c r="AA755" s="2">
        <v>1</v>
      </c>
    </row>
    <row r="756" spans="1:27" s="2" customFormat="1" ht="12.75">
      <c r="A756" s="77" t="s">
        <v>849</v>
      </c>
      <c r="B756" s="89">
        <v>38.07</v>
      </c>
      <c r="C756" s="100">
        <v>42.604137000000001</v>
      </c>
      <c r="D756" s="88">
        <v>0.11909999999999998</v>
      </c>
      <c r="E756" s="50"/>
      <c r="AA756" s="2">
        <v>1</v>
      </c>
    </row>
    <row r="757" spans="1:27" s="2" customFormat="1" ht="12.75">
      <c r="A757" s="77" t="s">
        <v>850</v>
      </c>
      <c r="B757" s="90" t="s">
        <v>144</v>
      </c>
      <c r="C757" s="100" t="str">
        <v/>
      </c>
      <c r="D757" s="88" t="str">
        <v/>
      </c>
      <c r="E757" s="50"/>
      <c r="AA757" s="2">
        <v>1</v>
      </c>
    </row>
    <row r="758" spans="1:27" s="2" customFormat="1" ht="12.75">
      <c r="A758" s="77" t="s">
        <v>851</v>
      </c>
      <c r="B758" s="89">
        <v>66.84</v>
      </c>
      <c r="C758" s="100">
        <v>74.800644000000005</v>
      </c>
      <c r="D758" s="88">
        <v>0.11909999999999998</v>
      </c>
      <c r="E758" s="50"/>
      <c r="AA758" s="2">
        <v>1</v>
      </c>
    </row>
    <row r="759" spans="1:27" s="2" customFormat="1" ht="12.75">
      <c r="A759" s="77"/>
      <c r="B759" s="89" t="s">
        <v>144</v>
      </c>
      <c r="C759" s="100" t="str">
        <v/>
      </c>
      <c r="D759" s="88" t="str">
        <v/>
      </c>
      <c r="E759" s="50"/>
      <c r="AA759" s="2">
        <v>1</v>
      </c>
    </row>
    <row r="760" spans="1:27" s="2" customFormat="1" ht="12.75">
      <c r="A760" s="77" t="s">
        <v>852</v>
      </c>
      <c r="B760" s="89" t="s">
        <v>144</v>
      </c>
      <c r="C760" s="100" t="str">
        <v/>
      </c>
      <c r="D760" s="88" t="str">
        <v/>
      </c>
      <c r="E760" s="50"/>
      <c r="AA760" s="2">
        <v>1</v>
      </c>
    </row>
    <row r="761" spans="1:27" s="2" customFormat="1" ht="12.75">
      <c r="A761" s="77" t="s">
        <v>853</v>
      </c>
      <c r="B761" s="89" t="s">
        <v>144</v>
      </c>
      <c r="C761" s="100" t="str">
        <v/>
      </c>
      <c r="D761" s="88" t="str">
        <v/>
      </c>
      <c r="E761" s="50"/>
      <c r="AA761" s="2">
        <v>1</v>
      </c>
    </row>
    <row r="762" spans="1:27" s="2" customFormat="1" ht="12.75">
      <c r="A762" s="77" t="s">
        <v>854</v>
      </c>
      <c r="B762" s="89">
        <v>91.95</v>
      </c>
      <c r="C762" s="100">
        <v>102.901245</v>
      </c>
      <c r="D762" s="88">
        <v>0.11909999999999998</v>
      </c>
      <c r="E762" s="50"/>
      <c r="AA762" s="2">
        <v>1</v>
      </c>
    </row>
    <row r="763" spans="1:27" s="2" customFormat="1" ht="12.75">
      <c r="A763" s="77" t="s">
        <v>855</v>
      </c>
      <c r="B763" s="89">
        <v>183.87</v>
      </c>
      <c r="C763" s="100">
        <v>205.76891700000002</v>
      </c>
      <c r="D763" s="88">
        <v>0.11909999999999998</v>
      </c>
      <c r="E763" s="50"/>
      <c r="AA763" s="2">
        <v>1</v>
      </c>
    </row>
    <row r="764" spans="1:27" s="2" customFormat="1" ht="12.75">
      <c r="A764" s="77"/>
      <c r="B764" s="89" t="s">
        <v>144</v>
      </c>
      <c r="C764" s="100" t="str">
        <v/>
      </c>
      <c r="D764" s="88" t="str">
        <v/>
      </c>
      <c r="E764" s="50"/>
      <c r="AA764" s="2">
        <v>1</v>
      </c>
    </row>
    <row r="765" spans="1:27" s="2" customFormat="1" ht="12.75">
      <c r="A765" s="77" t="s">
        <v>856</v>
      </c>
      <c r="B765" s="89" t="s">
        <v>144</v>
      </c>
      <c r="C765" s="100" t="str">
        <v/>
      </c>
      <c r="D765" s="88" t="str">
        <v/>
      </c>
      <c r="E765" s="50"/>
      <c r="AA765" s="2">
        <v>1</v>
      </c>
    </row>
    <row r="766" spans="1:27" s="2" customFormat="1" ht="12.75">
      <c r="A766" s="77" t="s">
        <v>854</v>
      </c>
      <c r="B766" s="89">
        <v>185.63</v>
      </c>
      <c r="C766" s="100">
        <v>207.73853299999999</v>
      </c>
      <c r="D766" s="88">
        <v>0.11909999999999998</v>
      </c>
      <c r="E766" s="50"/>
      <c r="AA766" s="2">
        <v>1</v>
      </c>
    </row>
    <row r="767" spans="1:27" s="2" customFormat="1" ht="12.75">
      <c r="A767" s="77" t="s">
        <v>855</v>
      </c>
      <c r="B767" s="89">
        <v>371.22</v>
      </c>
      <c r="C767" s="100">
        <v>415.43230200000005</v>
      </c>
      <c r="D767" s="88">
        <v>0.11909999999999998</v>
      </c>
      <c r="E767" s="50"/>
      <c r="AA767" s="2">
        <v>1</v>
      </c>
    </row>
    <row r="768" spans="1:27" s="2" customFormat="1" ht="12.75">
      <c r="A768" s="77"/>
      <c r="B768" s="89" t="s">
        <v>144</v>
      </c>
      <c r="C768" s="100" t="str">
        <v/>
      </c>
      <c r="D768" s="88" t="str">
        <v/>
      </c>
      <c r="E768" s="50"/>
      <c r="AA768" s="2">
        <v>1</v>
      </c>
    </row>
    <row r="769" spans="1:27" s="2" customFormat="1" ht="12.75">
      <c r="A769" s="74" t="s">
        <v>95</v>
      </c>
      <c r="B769" s="89" t="s">
        <v>144</v>
      </c>
      <c r="C769" s="100" t="str">
        <v/>
      </c>
      <c r="D769" s="88" t="str">
        <v/>
      </c>
      <c r="E769" s="50"/>
      <c r="AA769" s="2">
        <v>1</v>
      </c>
    </row>
    <row r="770" spans="1:27" s="2" customFormat="1" ht="12.75">
      <c r="A770" s="74"/>
      <c r="B770" s="89" t="s">
        <v>144</v>
      </c>
      <c r="C770" s="100" t="str">
        <v/>
      </c>
      <c r="D770" s="88" t="str">
        <v/>
      </c>
      <c r="E770" s="50"/>
      <c r="AA770" s="2">
        <v>1</v>
      </c>
    </row>
    <row r="771" spans="1:27" s="2" customFormat="1" ht="12.75">
      <c r="A771" s="77" t="s">
        <v>857</v>
      </c>
      <c r="B771" s="89" t="s">
        <v>144</v>
      </c>
      <c r="C771" s="100" t="str">
        <v/>
      </c>
      <c r="D771" s="88" t="str">
        <v/>
      </c>
      <c r="E771" s="50"/>
      <c r="AA771" s="2">
        <v>1</v>
      </c>
    </row>
    <row r="772" spans="1:27" s="2" customFormat="1" ht="12.75">
      <c r="A772" s="74"/>
      <c r="B772" s="89" t="s">
        <v>144</v>
      </c>
      <c r="C772" s="100" t="str">
        <v/>
      </c>
      <c r="D772" s="88" t="str">
        <v/>
      </c>
      <c r="E772" s="50"/>
      <c r="AA772" s="2">
        <v>1</v>
      </c>
    </row>
    <row r="773" spans="1:27" s="2" customFormat="1" ht="12.75">
      <c r="A773" s="77" t="s">
        <v>858</v>
      </c>
      <c r="B773" s="89">
        <v>54.35</v>
      </c>
      <c r="C773" s="100">
        <v>60.823084999999999</v>
      </c>
      <c r="D773" s="88">
        <v>0.11909999999999998</v>
      </c>
      <c r="E773" s="50"/>
      <c r="AA773" s="2">
        <v>1</v>
      </c>
    </row>
    <row r="774" spans="1:27" s="2" customFormat="1" ht="12.75">
      <c r="A774" s="77"/>
      <c r="B774" s="89" t="s">
        <v>144</v>
      </c>
      <c r="C774" s="100" t="str">
        <v/>
      </c>
      <c r="D774" s="88" t="str">
        <v/>
      </c>
      <c r="E774" s="50"/>
      <c r="AA774" s="2">
        <v>1</v>
      </c>
    </row>
    <row r="775" spans="1:27" s="2" customFormat="1" ht="12.75">
      <c r="A775" s="77" t="s">
        <v>859</v>
      </c>
      <c r="B775" s="89">
        <v>108.7</v>
      </c>
      <c r="C775" s="100">
        <v>121.64617</v>
      </c>
      <c r="D775" s="88">
        <v>0.11909999999999998</v>
      </c>
      <c r="E775" s="50"/>
      <c r="AA775" s="2">
        <v>1</v>
      </c>
    </row>
    <row r="776" spans="1:27" s="2" customFormat="1" ht="12.75">
      <c r="A776" s="77"/>
      <c r="B776" s="90" t="s">
        <v>144</v>
      </c>
      <c r="C776" s="100" t="str">
        <v/>
      </c>
      <c r="D776" s="88" t="str">
        <v/>
      </c>
      <c r="E776" s="50"/>
      <c r="AA776" s="2">
        <v>1</v>
      </c>
    </row>
    <row r="777" spans="1:27" s="2" customFormat="1" ht="12.75">
      <c r="A777" s="77" t="s">
        <v>860</v>
      </c>
      <c r="B777" s="89">
        <v>217.39</v>
      </c>
      <c r="C777" s="100">
        <v>243.28114899999997</v>
      </c>
      <c r="D777" s="88">
        <v>0.11909999999999998</v>
      </c>
      <c r="E777" s="50"/>
      <c r="AA777" s="2">
        <v>1</v>
      </c>
    </row>
    <row r="778" spans="1:27" s="2" customFormat="1" ht="12.75">
      <c r="A778" s="77"/>
      <c r="B778" s="89" t="s">
        <v>144</v>
      </c>
      <c r="C778" s="100" t="str">
        <v/>
      </c>
      <c r="D778" s="88" t="str">
        <v/>
      </c>
      <c r="E778" s="50"/>
      <c r="AA778" s="2">
        <v>1</v>
      </c>
    </row>
    <row r="779" spans="1:27" s="2" customFormat="1" ht="12.75">
      <c r="A779" s="77" t="s">
        <v>861</v>
      </c>
      <c r="B779" s="89" t="s">
        <v>144</v>
      </c>
      <c r="C779" s="100" t="str">
        <v/>
      </c>
      <c r="D779" s="88" t="str">
        <v/>
      </c>
      <c r="E779" s="50"/>
      <c r="AA779" s="2">
        <v>1</v>
      </c>
    </row>
    <row r="780" spans="1:27" s="2" customFormat="1" ht="12.75">
      <c r="A780" s="77"/>
      <c r="B780" s="89" t="s">
        <v>144</v>
      </c>
      <c r="C780" s="100" t="str">
        <v/>
      </c>
      <c r="D780" s="88" t="str">
        <v/>
      </c>
      <c r="E780" s="50"/>
      <c r="AA780" s="2">
        <v>1</v>
      </c>
    </row>
    <row r="781" spans="1:27" s="2" customFormat="1" ht="12.75">
      <c r="A781" s="77" t="s">
        <v>862</v>
      </c>
      <c r="B781" s="89" t="s">
        <v>144</v>
      </c>
      <c r="C781" s="100" t="str">
        <v/>
      </c>
      <c r="D781" s="88" t="str">
        <v/>
      </c>
      <c r="E781" s="50"/>
      <c r="AA781" s="2">
        <v>1</v>
      </c>
    </row>
    <row r="782" spans="1:27" s="2" customFormat="1" ht="12.75">
      <c r="A782" s="77" t="s">
        <v>863</v>
      </c>
      <c r="B782" s="89" t="s">
        <v>144</v>
      </c>
      <c r="C782" s="100" t="str">
        <v/>
      </c>
      <c r="D782" s="88" t="str">
        <v/>
      </c>
      <c r="E782" s="50"/>
      <c r="AA782" s="2">
        <v>1</v>
      </c>
    </row>
    <row r="783" spans="1:27" s="2" customFormat="1" ht="12.75">
      <c r="A783" s="77"/>
      <c r="B783" s="89" t="s">
        <v>144</v>
      </c>
      <c r="C783" s="100" t="str">
        <v/>
      </c>
      <c r="D783" s="88" t="str">
        <v/>
      </c>
      <c r="E783" s="50"/>
      <c r="AA783" s="2">
        <v>1</v>
      </c>
    </row>
    <row r="784" spans="1:27" s="2" customFormat="1" ht="12.75">
      <c r="A784" s="77" t="s">
        <v>864</v>
      </c>
      <c r="B784" s="89" t="s">
        <v>144</v>
      </c>
      <c r="C784" s="100" t="str">
        <v/>
      </c>
      <c r="D784" s="88" t="str">
        <v/>
      </c>
      <c r="E784" s="50"/>
      <c r="AA784" s="2">
        <v>1</v>
      </c>
    </row>
    <row r="785" spans="1:27" s="2" customFormat="1" ht="12.75">
      <c r="A785" s="77" t="s">
        <v>865</v>
      </c>
      <c r="B785" s="89" t="s">
        <v>144</v>
      </c>
      <c r="C785" s="100" t="str">
        <v/>
      </c>
      <c r="D785" s="88" t="str">
        <v/>
      </c>
      <c r="E785" s="50"/>
      <c r="AA785" s="2">
        <v>1</v>
      </c>
    </row>
    <row r="786" spans="1:27" s="2" customFormat="1" ht="12.75">
      <c r="A786" s="77"/>
      <c r="B786" s="89" t="s">
        <v>144</v>
      </c>
      <c r="C786" s="100" t="str">
        <v/>
      </c>
      <c r="D786" s="88" t="str">
        <v/>
      </c>
      <c r="E786" s="50"/>
      <c r="AA786" s="2">
        <v>1</v>
      </c>
    </row>
    <row r="787" spans="1:27" s="2" customFormat="1" ht="12.75">
      <c r="A787" s="77" t="s">
        <v>866</v>
      </c>
      <c r="B787" s="89" t="s">
        <v>144</v>
      </c>
      <c r="C787" s="100" t="str">
        <v/>
      </c>
      <c r="D787" s="88" t="str">
        <v/>
      </c>
      <c r="E787" s="50"/>
      <c r="AA787" s="2">
        <v>1</v>
      </c>
    </row>
    <row r="788" spans="1:27" s="2" customFormat="1" ht="12.75">
      <c r="A788" s="77" t="s">
        <v>867</v>
      </c>
      <c r="B788" s="89" t="s">
        <v>144</v>
      </c>
      <c r="C788" s="100" t="str">
        <v/>
      </c>
      <c r="D788" s="88" t="str">
        <v/>
      </c>
      <c r="E788" s="50"/>
      <c r="AA788" s="2">
        <v>1</v>
      </c>
    </row>
    <row r="789" spans="1:27" s="2" customFormat="1" ht="12.75">
      <c r="A789" s="77"/>
      <c r="B789" s="89" t="s">
        <v>144</v>
      </c>
      <c r="C789" s="100" t="str">
        <v/>
      </c>
      <c r="D789" s="88" t="str">
        <v/>
      </c>
      <c r="E789" s="50"/>
      <c r="AA789" s="2">
        <v>1</v>
      </c>
    </row>
    <row r="790" spans="1:27" s="2" customFormat="1" ht="12.75">
      <c r="A790" s="77" t="s">
        <v>868</v>
      </c>
      <c r="B790" s="89" t="s">
        <v>144</v>
      </c>
      <c r="C790" s="100" t="str">
        <v/>
      </c>
      <c r="D790" s="88" t="str">
        <v/>
      </c>
      <c r="E790" s="50"/>
      <c r="AA790" s="2">
        <v>1</v>
      </c>
    </row>
    <row r="791" spans="1:27" s="2" customFormat="1" ht="12.75">
      <c r="A791" s="77" t="s">
        <v>869</v>
      </c>
      <c r="B791" s="89" t="s">
        <v>144</v>
      </c>
      <c r="C791" s="100" t="str">
        <v/>
      </c>
      <c r="D791" s="88" t="str">
        <v/>
      </c>
      <c r="E791" s="50"/>
      <c r="AA791" s="2">
        <v>1</v>
      </c>
    </row>
    <row r="792" spans="1:27" s="2" customFormat="1" ht="12.75">
      <c r="A792" s="77" t="s">
        <v>870</v>
      </c>
      <c r="B792" s="89">
        <v>1.37</v>
      </c>
      <c r="C792" s="100">
        <v>1.5331670000000002</v>
      </c>
      <c r="D792" s="88">
        <v>0.11909999999999998</v>
      </c>
      <c r="E792" s="50"/>
      <c r="AA792" s="2">
        <v>1</v>
      </c>
    </row>
    <row r="793" spans="1:27" s="2" customFormat="1" ht="12.75">
      <c r="A793" s="77"/>
      <c r="B793" s="89" t="s">
        <v>144</v>
      </c>
      <c r="C793" s="100" t="str">
        <v/>
      </c>
      <c r="D793" s="88" t="str">
        <v/>
      </c>
      <c r="E793" s="50"/>
      <c r="AA793" s="2">
        <v>1</v>
      </c>
    </row>
    <row r="794" spans="1:27" s="2" customFormat="1" ht="12.75">
      <c r="A794" s="77" t="s">
        <v>871</v>
      </c>
      <c r="B794" s="89" t="s">
        <v>144</v>
      </c>
      <c r="C794" s="100" t="str">
        <v/>
      </c>
      <c r="D794" s="88" t="str">
        <v/>
      </c>
      <c r="E794" s="50"/>
      <c r="AA794" s="2">
        <v>1</v>
      </c>
    </row>
    <row r="795" spans="1:27" s="2" customFormat="1" ht="12.75">
      <c r="A795" s="77" t="s">
        <v>872</v>
      </c>
      <c r="B795" s="89" t="s">
        <v>144</v>
      </c>
      <c r="C795" s="100" t="str">
        <v/>
      </c>
      <c r="D795" s="88" t="str">
        <v/>
      </c>
      <c r="E795" s="50"/>
      <c r="AA795" s="2">
        <v>1</v>
      </c>
    </row>
    <row r="796" spans="1:27" s="2" customFormat="1" ht="12.75">
      <c r="A796" s="77" t="s">
        <v>870</v>
      </c>
      <c r="B796" s="89">
        <v>2.7</v>
      </c>
      <c r="C796" s="100">
        <v>3.0215700000000001</v>
      </c>
      <c r="D796" s="88">
        <v>0.11909999999999998</v>
      </c>
      <c r="E796" s="50"/>
      <c r="AA796" s="2">
        <v>1</v>
      </c>
    </row>
    <row r="797" spans="1:27" s="2" customFormat="1" ht="12.75">
      <c r="A797" s="77"/>
      <c r="B797" s="89" t="s">
        <v>144</v>
      </c>
      <c r="C797" s="100" t="str">
        <v/>
      </c>
      <c r="D797" s="88" t="str">
        <v/>
      </c>
      <c r="E797" s="50"/>
      <c r="AA797" s="2">
        <v>1</v>
      </c>
    </row>
    <row r="798" spans="1:27" s="2" customFormat="1" ht="12.75">
      <c r="A798" s="77" t="s">
        <v>873</v>
      </c>
      <c r="B798" s="89" t="s">
        <v>144</v>
      </c>
      <c r="C798" s="100" t="str">
        <v/>
      </c>
      <c r="D798" s="88" t="str">
        <v/>
      </c>
      <c r="E798" s="50"/>
      <c r="AA798" s="2">
        <v>1</v>
      </c>
    </row>
    <row r="799" spans="1:27" s="2" customFormat="1" ht="12.75">
      <c r="A799" s="77" t="s">
        <v>874</v>
      </c>
      <c r="B799" s="89" t="s">
        <v>144</v>
      </c>
      <c r="C799" s="100" t="str">
        <v/>
      </c>
      <c r="D799" s="88" t="str">
        <v/>
      </c>
      <c r="E799" s="50"/>
      <c r="AA799" s="2">
        <v>1</v>
      </c>
    </row>
    <row r="800" spans="1:27" s="2" customFormat="1" ht="12.75">
      <c r="A800" s="77" t="s">
        <v>870</v>
      </c>
      <c r="B800" s="89">
        <v>5.41</v>
      </c>
      <c r="C800" s="100">
        <v>6.0543310000000004</v>
      </c>
      <c r="D800" s="88">
        <v>0.11909999999999998</v>
      </c>
      <c r="E800" s="50"/>
      <c r="AA800" s="2">
        <v>1</v>
      </c>
    </row>
    <row r="801" spans="1:27" s="2" customFormat="1" ht="12.75">
      <c r="A801" s="77"/>
      <c r="B801" s="89" t="s">
        <v>144</v>
      </c>
      <c r="C801" s="100" t="str">
        <v/>
      </c>
      <c r="D801" s="88" t="str">
        <v/>
      </c>
      <c r="E801" s="50"/>
      <c r="AA801" s="2">
        <v>1</v>
      </c>
    </row>
    <row r="802" spans="1:27" s="2" customFormat="1" ht="12.75">
      <c r="A802" s="77" t="s">
        <v>875</v>
      </c>
      <c r="B802" s="89" t="s">
        <v>144</v>
      </c>
      <c r="C802" s="100" t="str">
        <v/>
      </c>
      <c r="D802" s="88" t="str">
        <v/>
      </c>
      <c r="E802" s="50"/>
      <c r="AA802" s="2">
        <v>1</v>
      </c>
    </row>
    <row r="803" spans="1:27" s="2" customFormat="1" ht="12.75">
      <c r="A803" s="77" t="s">
        <v>876</v>
      </c>
      <c r="B803" s="89" t="s">
        <v>144</v>
      </c>
      <c r="C803" s="100" t="str">
        <v/>
      </c>
      <c r="D803" s="88" t="str">
        <v/>
      </c>
      <c r="E803" s="50"/>
      <c r="AA803" s="2">
        <v>1</v>
      </c>
    </row>
    <row r="804" spans="1:27" s="2" customFormat="1" ht="12.75">
      <c r="A804" s="77" t="s">
        <v>877</v>
      </c>
      <c r="B804" s="89" t="s">
        <v>144</v>
      </c>
      <c r="C804" s="100" t="str">
        <v/>
      </c>
      <c r="D804" s="88" t="str">
        <v/>
      </c>
      <c r="E804" s="50"/>
      <c r="AA804" s="2">
        <v>1</v>
      </c>
    </row>
    <row r="805" spans="1:27" s="2" customFormat="1" ht="12.75">
      <c r="A805" s="77" t="s">
        <v>870</v>
      </c>
      <c r="B805" s="89">
        <v>16.239999999999998</v>
      </c>
      <c r="C805" s="100">
        <v>18.174183999999997</v>
      </c>
      <c r="D805" s="88">
        <v>0.11909999999999998</v>
      </c>
      <c r="E805" s="50"/>
      <c r="AA805" s="2">
        <v>1</v>
      </c>
    </row>
    <row r="806" spans="1:27" s="2" customFormat="1" ht="12.75">
      <c r="A806" s="77"/>
      <c r="B806" s="89" t="s">
        <v>144</v>
      </c>
      <c r="C806" s="100" t="str">
        <v/>
      </c>
      <c r="D806" s="88" t="str">
        <v/>
      </c>
      <c r="E806" s="50"/>
      <c r="AA806" s="2">
        <v>1</v>
      </c>
    </row>
    <row r="807" spans="1:27" s="2" customFormat="1" ht="12.75">
      <c r="A807" s="74" t="s">
        <v>242</v>
      </c>
      <c r="B807" s="89" t="s">
        <v>144</v>
      </c>
      <c r="C807" s="100" t="str">
        <v/>
      </c>
      <c r="D807" s="88" t="str">
        <v/>
      </c>
      <c r="E807" s="50"/>
      <c r="AA807" s="2">
        <v>1</v>
      </c>
    </row>
    <row r="808" spans="1:27" s="2" customFormat="1" ht="12.75">
      <c r="A808" s="74"/>
      <c r="B808" s="89" t="s">
        <v>144</v>
      </c>
      <c r="C808" s="100" t="str">
        <v/>
      </c>
      <c r="D808" s="88" t="str">
        <v/>
      </c>
      <c r="E808" s="50"/>
      <c r="AA808" s="2">
        <v>1</v>
      </c>
    </row>
    <row r="809" spans="1:27" s="2" customFormat="1" ht="12.75">
      <c r="A809" s="74" t="s">
        <v>878</v>
      </c>
      <c r="B809" s="89" t="s">
        <v>144</v>
      </c>
      <c r="C809" s="100" t="str">
        <v/>
      </c>
      <c r="D809" s="88" t="str">
        <v/>
      </c>
      <c r="E809" s="50"/>
      <c r="AA809" s="2">
        <v>1</v>
      </c>
    </row>
    <row r="810" spans="1:27" s="2" customFormat="1" ht="12.75">
      <c r="A810" s="77"/>
      <c r="B810" s="89" t="s">
        <v>144</v>
      </c>
      <c r="C810" s="100" t="str">
        <v/>
      </c>
      <c r="D810" s="88" t="str">
        <v/>
      </c>
      <c r="E810" s="50"/>
      <c r="AA810" s="2">
        <v>1</v>
      </c>
    </row>
    <row r="811" spans="1:27" s="2" customFormat="1" ht="12.75">
      <c r="A811" s="77" t="s">
        <v>879</v>
      </c>
      <c r="B811" s="89" t="s">
        <v>144</v>
      </c>
      <c r="C811" s="100" t="str">
        <v/>
      </c>
      <c r="D811" s="88" t="str">
        <v/>
      </c>
      <c r="E811" s="50"/>
      <c r="AA811" s="2">
        <v>1</v>
      </c>
    </row>
    <row r="812" spans="1:27" s="2" customFormat="1" ht="12.75">
      <c r="A812" s="77" t="s">
        <v>880</v>
      </c>
      <c r="B812" s="89" t="s">
        <v>144</v>
      </c>
      <c r="C812" s="100" t="str">
        <v/>
      </c>
      <c r="D812" s="88" t="str">
        <v/>
      </c>
      <c r="E812" s="50"/>
      <c r="AA812" s="2">
        <v>1</v>
      </c>
    </row>
    <row r="813" spans="1:27" s="2" customFormat="1" ht="12.75">
      <c r="A813" s="77"/>
      <c r="B813" s="89" t="s">
        <v>144</v>
      </c>
      <c r="C813" s="100" t="str">
        <v/>
      </c>
      <c r="D813" s="88" t="str">
        <v/>
      </c>
      <c r="E813" s="50"/>
      <c r="AA813" s="2">
        <v>1</v>
      </c>
    </row>
    <row r="814" spans="1:27" s="2" customFormat="1" ht="12.75">
      <c r="A814" s="77" t="s">
        <v>881</v>
      </c>
      <c r="B814" s="89" t="s">
        <v>144</v>
      </c>
      <c r="C814" s="100" t="str">
        <v/>
      </c>
      <c r="D814" s="88" t="str">
        <v/>
      </c>
      <c r="E814" s="50"/>
      <c r="AA814" s="2">
        <v>1</v>
      </c>
    </row>
    <row r="815" spans="1:27" s="2" customFormat="1" ht="12.75">
      <c r="A815" s="77"/>
      <c r="B815" s="89" t="s">
        <v>144</v>
      </c>
      <c r="C815" s="100" t="str">
        <v/>
      </c>
      <c r="D815" s="88" t="str">
        <v/>
      </c>
      <c r="E815" s="50"/>
      <c r="AA815" s="2">
        <v>1</v>
      </c>
    </row>
    <row r="816" spans="1:27" s="2" customFormat="1" ht="12.75">
      <c r="A816" s="77" t="s">
        <v>882</v>
      </c>
      <c r="B816" s="89" t="s">
        <v>144</v>
      </c>
      <c r="C816" s="100" t="str">
        <v/>
      </c>
      <c r="D816" s="88" t="str">
        <v/>
      </c>
      <c r="E816" s="50"/>
      <c r="AA816" s="2">
        <v>1</v>
      </c>
    </row>
    <row r="817" spans="1:27" s="2" customFormat="1" ht="12.75">
      <c r="A817" s="77" t="s">
        <v>883</v>
      </c>
      <c r="B817" s="89" t="s">
        <v>144</v>
      </c>
      <c r="C817" s="100" t="str">
        <v/>
      </c>
      <c r="D817" s="88" t="str">
        <v/>
      </c>
      <c r="E817" s="50"/>
      <c r="AA817" s="2">
        <v>1</v>
      </c>
    </row>
    <row r="818" spans="1:27" s="2" customFormat="1" ht="12.75">
      <c r="A818" s="77"/>
      <c r="B818" s="89" t="s">
        <v>144</v>
      </c>
      <c r="C818" s="100" t="str">
        <v/>
      </c>
      <c r="D818" s="88" t="str">
        <v/>
      </c>
      <c r="E818" s="50"/>
      <c r="AA818" s="2">
        <v>1</v>
      </c>
    </row>
    <row r="819" spans="1:27" s="2" customFormat="1" ht="12.75">
      <c r="A819" s="77" t="s">
        <v>884</v>
      </c>
      <c r="B819" s="89" t="s">
        <v>144</v>
      </c>
      <c r="C819" s="100" t="str">
        <v/>
      </c>
      <c r="D819" s="88" t="str">
        <v/>
      </c>
      <c r="E819" s="50"/>
      <c r="AA819" s="2">
        <v>1</v>
      </c>
    </row>
    <row r="820" spans="1:27" s="2" customFormat="1" ht="12.75">
      <c r="A820" s="77" t="s">
        <v>885</v>
      </c>
      <c r="B820" s="89" t="s">
        <v>144</v>
      </c>
      <c r="C820" s="100" t="str">
        <v/>
      </c>
      <c r="D820" s="88" t="str">
        <v/>
      </c>
      <c r="E820" s="50"/>
      <c r="AA820" s="2">
        <v>1</v>
      </c>
    </row>
    <row r="821" spans="1:27" s="2" customFormat="1" ht="12.75">
      <c r="A821" s="77"/>
      <c r="B821" s="89" t="s">
        <v>144</v>
      </c>
      <c r="C821" s="100" t="str">
        <v/>
      </c>
      <c r="D821" s="88" t="str">
        <v/>
      </c>
      <c r="E821" s="50"/>
      <c r="AA821" s="2">
        <v>1</v>
      </c>
    </row>
    <row r="822" spans="1:27" s="2" customFormat="1" ht="12.75">
      <c r="A822" s="77" t="s">
        <v>886</v>
      </c>
      <c r="B822" s="89" t="s">
        <v>144</v>
      </c>
      <c r="C822" s="100" t="str">
        <v/>
      </c>
      <c r="D822" s="88" t="str">
        <v/>
      </c>
      <c r="E822" s="50"/>
      <c r="AA822" s="2">
        <v>1</v>
      </c>
    </row>
    <row r="823" spans="1:27" s="2" customFormat="1" ht="12.75">
      <c r="A823" s="77" t="s">
        <v>887</v>
      </c>
      <c r="B823" s="89" t="s">
        <v>144</v>
      </c>
      <c r="C823" s="100" t="str">
        <v/>
      </c>
      <c r="D823" s="88" t="str">
        <v/>
      </c>
      <c r="E823" s="50"/>
      <c r="AA823" s="2">
        <v>1</v>
      </c>
    </row>
    <row r="824" spans="1:27" s="2" customFormat="1" ht="12.75">
      <c r="A824" s="77" t="s">
        <v>888</v>
      </c>
      <c r="B824" s="89" t="s">
        <v>144</v>
      </c>
      <c r="C824" s="100" t="str">
        <v/>
      </c>
      <c r="D824" s="88" t="str">
        <v/>
      </c>
      <c r="E824" s="50"/>
      <c r="AA824" s="2">
        <v>1</v>
      </c>
    </row>
    <row r="825" spans="1:27" s="2" customFormat="1" ht="12.75">
      <c r="A825" s="77"/>
      <c r="B825" s="89" t="s">
        <v>144</v>
      </c>
      <c r="C825" s="100" t="str">
        <v/>
      </c>
      <c r="D825" s="88" t="str">
        <v/>
      </c>
      <c r="E825" s="50"/>
      <c r="AA825" s="2">
        <v>1</v>
      </c>
    </row>
    <row r="826" spans="1:27" s="2" customFormat="1" ht="12.75">
      <c r="A826" s="77" t="s">
        <v>889</v>
      </c>
      <c r="B826" s="89" t="s">
        <v>144</v>
      </c>
      <c r="C826" s="100" t="str">
        <v/>
      </c>
      <c r="D826" s="88" t="str">
        <v/>
      </c>
      <c r="E826" s="50"/>
      <c r="AA826" s="2">
        <v>1</v>
      </c>
    </row>
    <row r="827" spans="1:27" s="2" customFormat="1" ht="12.75">
      <c r="A827" s="77" t="s">
        <v>890</v>
      </c>
      <c r="B827" s="89" t="s">
        <v>144</v>
      </c>
      <c r="C827" s="100" t="str">
        <v/>
      </c>
      <c r="D827" s="88" t="str">
        <v/>
      </c>
      <c r="E827" s="50"/>
      <c r="AA827" s="2">
        <v>1</v>
      </c>
    </row>
    <row r="828" spans="1:27" s="2" customFormat="1" ht="12.75">
      <c r="A828" s="77"/>
      <c r="B828" s="89" t="s">
        <v>144</v>
      </c>
      <c r="C828" s="100" t="str">
        <v/>
      </c>
      <c r="D828" s="88" t="str">
        <v/>
      </c>
      <c r="E828" s="50"/>
      <c r="AA828" s="2">
        <v>1</v>
      </c>
    </row>
    <row r="829" spans="1:27" s="2" customFormat="1" ht="12.75">
      <c r="A829" s="77" t="s">
        <v>894</v>
      </c>
      <c r="B829" s="89">
        <v>1826.75</v>
      </c>
      <c r="C829" s="89">
        <v>2044.3159249999999</v>
      </c>
      <c r="D829" s="88">
        <v>0.11909999999999998</v>
      </c>
      <c r="E829" s="50"/>
      <c r="AA829" s="2">
        <v>1</v>
      </c>
    </row>
    <row r="830" spans="1:27" s="2" customFormat="1" ht="12.75">
      <c r="A830" s="77"/>
      <c r="B830" s="89" t="s">
        <v>144</v>
      </c>
      <c r="C830" s="89" t="str">
        <v/>
      </c>
      <c r="D830" s="88" t="str">
        <v/>
      </c>
      <c r="E830" s="50"/>
      <c r="AA830" s="2">
        <v>1</v>
      </c>
    </row>
    <row r="831" spans="1:27" s="2" customFormat="1" ht="12.75">
      <c r="A831" s="77" t="s">
        <v>893</v>
      </c>
      <c r="B831" s="90">
        <v>1293.5899999999999</v>
      </c>
      <c r="C831" s="90">
        <v>1447.656569</v>
      </c>
      <c r="D831" s="88">
        <v>0.11909999999999998</v>
      </c>
      <c r="E831" s="50"/>
      <c r="AA831" s="2">
        <v>1</v>
      </c>
    </row>
    <row r="832" spans="1:27" s="2" customFormat="1" ht="12.75">
      <c r="A832" s="77"/>
      <c r="B832" s="89" t="s">
        <v>144</v>
      </c>
      <c r="C832" s="100" t="str">
        <v/>
      </c>
      <c r="D832" s="88" t="str">
        <v/>
      </c>
      <c r="E832" s="50"/>
      <c r="AA832" s="2">
        <v>1</v>
      </c>
    </row>
    <row r="833" spans="1:27" s="2" customFormat="1" ht="12.75">
      <c r="A833" s="77" t="s">
        <v>891</v>
      </c>
      <c r="B833" s="89">
        <v>1826.75</v>
      </c>
      <c r="C833" s="100">
        <v>2044.3159249999999</v>
      </c>
      <c r="D833" s="88">
        <v>0.11909999999999998</v>
      </c>
      <c r="E833" s="50"/>
      <c r="AA833" s="2">
        <v>1</v>
      </c>
    </row>
    <row r="834" spans="1:27" s="2" customFormat="1" ht="12.75">
      <c r="A834" s="77"/>
      <c r="B834" s="89" t="s">
        <v>144</v>
      </c>
      <c r="C834" s="100" t="str">
        <v/>
      </c>
      <c r="D834" s="88" t="str">
        <v/>
      </c>
      <c r="E834" s="50"/>
      <c r="AA834" s="2">
        <v>1</v>
      </c>
    </row>
    <row r="835" spans="1:27" s="2" customFormat="1" ht="12.75">
      <c r="A835" s="77" t="s">
        <v>892</v>
      </c>
      <c r="B835" s="89">
        <v>1293.5899999999999</v>
      </c>
      <c r="C835" s="100">
        <v>1447.656569</v>
      </c>
      <c r="D835" s="88">
        <v>0.11909999999999998</v>
      </c>
      <c r="E835" s="50"/>
      <c r="AA835" s="2">
        <v>1</v>
      </c>
    </row>
    <row r="836" spans="1:27" s="2" customFormat="1" ht="12.75">
      <c r="A836" s="77"/>
      <c r="B836" s="89" t="s">
        <v>144</v>
      </c>
      <c r="C836" s="100" t="str">
        <v/>
      </c>
      <c r="D836" s="88" t="str">
        <v/>
      </c>
      <c r="E836" s="50"/>
      <c r="AA836" s="2">
        <v>1</v>
      </c>
    </row>
    <row r="837" spans="1:27" s="2" customFormat="1" ht="12.75">
      <c r="A837" s="77" t="s">
        <v>895</v>
      </c>
      <c r="B837" s="89">
        <v>913.36</v>
      </c>
      <c r="C837" s="100">
        <v>1022.141176</v>
      </c>
      <c r="D837" s="88">
        <v>0.11909999999999998</v>
      </c>
      <c r="E837" s="50"/>
      <c r="AA837" s="2">
        <v>1</v>
      </c>
    </row>
    <row r="838" spans="1:27" s="2" customFormat="1" ht="12.75">
      <c r="A838" s="77"/>
      <c r="B838" s="89" t="s">
        <v>144</v>
      </c>
      <c r="C838" s="100" t="str">
        <v/>
      </c>
      <c r="D838" s="88" t="str">
        <v/>
      </c>
      <c r="E838" s="50"/>
      <c r="AA838" s="2">
        <v>1</v>
      </c>
    </row>
    <row r="839" spans="1:27" s="2" customFormat="1" ht="12.75">
      <c r="A839" s="77" t="s">
        <v>896</v>
      </c>
      <c r="B839" s="89" t="s">
        <v>144</v>
      </c>
      <c r="C839" s="100" t="str">
        <v/>
      </c>
      <c r="D839" s="88" t="str">
        <v/>
      </c>
      <c r="E839" s="50"/>
      <c r="AA839" s="2">
        <v>1</v>
      </c>
    </row>
    <row r="840" spans="1:27" s="2" customFormat="1" ht="12.75">
      <c r="A840" s="77" t="s">
        <v>897</v>
      </c>
      <c r="B840" s="89" t="s">
        <v>144</v>
      </c>
      <c r="C840" s="100" t="str">
        <v/>
      </c>
      <c r="D840" s="88" t="str">
        <v/>
      </c>
      <c r="E840" s="50"/>
      <c r="AA840" s="2">
        <v>1</v>
      </c>
    </row>
    <row r="841" spans="1:27" s="2" customFormat="1" ht="12.75">
      <c r="A841" s="77" t="s">
        <v>898</v>
      </c>
      <c r="B841" s="89" t="s">
        <v>144</v>
      </c>
      <c r="C841" s="100" t="str">
        <v/>
      </c>
      <c r="D841" s="88" t="str">
        <v/>
      </c>
      <c r="E841" s="50"/>
      <c r="AA841" s="2">
        <v>1</v>
      </c>
    </row>
    <row r="842" spans="1:27" s="2" customFormat="1" ht="12.75">
      <c r="A842" s="77"/>
      <c r="B842" s="89" t="s">
        <v>144</v>
      </c>
      <c r="C842" s="100" t="str">
        <v/>
      </c>
      <c r="D842" s="88" t="str">
        <v/>
      </c>
      <c r="E842" s="50"/>
      <c r="AA842" s="2">
        <v>1</v>
      </c>
    </row>
    <row r="843" spans="1:27" s="2" customFormat="1" ht="12.75">
      <c r="A843" s="77" t="s">
        <v>899</v>
      </c>
      <c r="B843" s="89">
        <v>913.36</v>
      </c>
      <c r="C843" s="100">
        <v>1022.141176</v>
      </c>
      <c r="D843" s="88">
        <v>0.11909999999999998</v>
      </c>
      <c r="E843" s="50"/>
      <c r="AA843" s="2">
        <v>1</v>
      </c>
    </row>
    <row r="844" spans="1:27" s="2" customFormat="1" ht="12.75">
      <c r="A844" s="77"/>
      <c r="B844" s="89" t="s">
        <v>144</v>
      </c>
      <c r="C844" s="100" t="str">
        <v/>
      </c>
      <c r="D844" s="88" t="str">
        <v/>
      </c>
      <c r="E844" s="50"/>
      <c r="AA844" s="2">
        <v>1</v>
      </c>
    </row>
    <row r="845" spans="1:27" s="2" customFormat="1" ht="12.75">
      <c r="A845" s="77" t="s">
        <v>896</v>
      </c>
      <c r="B845" s="89" t="s">
        <v>144</v>
      </c>
      <c r="C845" s="100" t="str">
        <v/>
      </c>
      <c r="D845" s="88" t="str">
        <v/>
      </c>
      <c r="E845" s="50"/>
      <c r="AA845" s="2">
        <v>1</v>
      </c>
    </row>
    <row r="846" spans="1:27" s="2" customFormat="1" ht="12.75">
      <c r="A846" s="77" t="s">
        <v>897</v>
      </c>
      <c r="B846" s="89" t="s">
        <v>144</v>
      </c>
      <c r="C846" s="100" t="str">
        <v/>
      </c>
      <c r="D846" s="88" t="str">
        <v/>
      </c>
      <c r="E846" s="50"/>
      <c r="AA846" s="2">
        <v>1</v>
      </c>
    </row>
    <row r="847" spans="1:27" s="2" customFormat="1" ht="12.75">
      <c r="A847" s="77" t="s">
        <v>898</v>
      </c>
      <c r="B847" s="89" t="s">
        <v>144</v>
      </c>
      <c r="C847" s="100" t="str">
        <v/>
      </c>
      <c r="D847" s="88" t="str">
        <v/>
      </c>
      <c r="E847" s="50"/>
      <c r="AA847" s="2">
        <v>1</v>
      </c>
    </row>
    <row r="848" spans="1:27" s="2" customFormat="1" ht="12.75">
      <c r="A848" s="77"/>
      <c r="B848" s="89" t="s">
        <v>144</v>
      </c>
      <c r="C848" s="100" t="str">
        <v/>
      </c>
      <c r="D848" s="88" t="str">
        <v/>
      </c>
      <c r="E848" s="50"/>
      <c r="AA848" s="2">
        <v>1</v>
      </c>
    </row>
    <row r="849" spans="1:27" s="2" customFormat="1" ht="12.75">
      <c r="A849" s="77" t="s">
        <v>900</v>
      </c>
      <c r="B849" s="89" t="s">
        <v>144</v>
      </c>
      <c r="C849" s="100" t="str">
        <v/>
      </c>
      <c r="D849" s="88" t="str">
        <v/>
      </c>
      <c r="E849" s="50"/>
      <c r="AA849" s="2">
        <v>1</v>
      </c>
    </row>
    <row r="850" spans="1:27" s="2" customFormat="1" ht="12.75">
      <c r="A850" s="77" t="s">
        <v>901</v>
      </c>
      <c r="B850" s="89" t="s">
        <v>144</v>
      </c>
      <c r="C850" s="100" t="str">
        <v/>
      </c>
      <c r="D850" s="88" t="str">
        <v/>
      </c>
      <c r="E850" s="50"/>
      <c r="AA850" s="2">
        <v>1</v>
      </c>
    </row>
    <row r="851" spans="1:27" s="2" customFormat="1" ht="12.75">
      <c r="A851" s="77" t="s">
        <v>902</v>
      </c>
      <c r="B851" s="89">
        <v>152.94</v>
      </c>
      <c r="C851" s="100">
        <v>171.15515399999998</v>
      </c>
      <c r="D851" s="88">
        <v>0.11909999999999998</v>
      </c>
      <c r="E851" s="50"/>
      <c r="AA851" s="2">
        <v>1</v>
      </c>
    </row>
    <row r="852" spans="1:27" s="2" customFormat="1" ht="12.75">
      <c r="A852" s="77"/>
      <c r="B852" s="89" t="s">
        <v>144</v>
      </c>
      <c r="C852" s="100" t="str">
        <v/>
      </c>
      <c r="D852" s="88" t="str">
        <v/>
      </c>
      <c r="E852" s="50"/>
      <c r="AA852" s="2">
        <v>1</v>
      </c>
    </row>
    <row r="853" spans="1:27" s="2" customFormat="1" ht="12.75">
      <c r="A853" s="77" t="s">
        <v>903</v>
      </c>
      <c r="B853" s="89" t="s">
        <v>144</v>
      </c>
      <c r="C853" s="100" t="str">
        <v/>
      </c>
      <c r="D853" s="88" t="str">
        <v/>
      </c>
      <c r="E853" s="50"/>
      <c r="AA853" s="2">
        <v>1</v>
      </c>
    </row>
    <row r="854" spans="1:27" s="2" customFormat="1" ht="12.75">
      <c r="A854" s="77" t="s">
        <v>904</v>
      </c>
      <c r="B854" s="89" t="s">
        <v>144</v>
      </c>
      <c r="C854" s="100" t="str">
        <v/>
      </c>
      <c r="D854" s="88" t="str">
        <v/>
      </c>
      <c r="E854" s="50"/>
      <c r="AA854" s="2">
        <v>1</v>
      </c>
    </row>
    <row r="855" spans="1:27" s="2" customFormat="1" ht="12.75">
      <c r="A855" s="77"/>
      <c r="B855" s="89" t="s">
        <v>144</v>
      </c>
      <c r="C855" s="100" t="str">
        <v/>
      </c>
      <c r="D855" s="88" t="str">
        <v/>
      </c>
      <c r="E855" s="50"/>
      <c r="AA855" s="2">
        <v>1</v>
      </c>
    </row>
    <row r="856" spans="1:27" s="2" customFormat="1" ht="12.75">
      <c r="A856" s="77" t="s">
        <v>905</v>
      </c>
      <c r="B856" s="89" t="s">
        <v>144</v>
      </c>
      <c r="C856" s="100" t="str">
        <v/>
      </c>
      <c r="D856" s="88" t="str">
        <v/>
      </c>
      <c r="E856" s="50"/>
      <c r="AA856" s="2">
        <v>1</v>
      </c>
    </row>
    <row r="857" spans="1:27" s="2" customFormat="1" ht="12.75">
      <c r="A857" s="77" t="s">
        <v>906</v>
      </c>
      <c r="B857" s="89" t="s">
        <v>144</v>
      </c>
      <c r="C857" s="100" t="str">
        <v/>
      </c>
      <c r="D857" s="88" t="str">
        <v/>
      </c>
      <c r="E857" s="50"/>
      <c r="AA857" s="2">
        <v>1</v>
      </c>
    </row>
    <row r="858" spans="1:27" s="2" customFormat="1" ht="12.75">
      <c r="A858" s="77" t="s">
        <v>907</v>
      </c>
      <c r="B858" s="89">
        <v>152.94</v>
      </c>
      <c r="C858" s="100">
        <v>171.15515399999998</v>
      </c>
      <c r="D858" s="88">
        <v>0.11909999999999998</v>
      </c>
      <c r="E858" s="50"/>
      <c r="AA858" s="2">
        <v>1</v>
      </c>
    </row>
    <row r="859" spans="1:27" s="2" customFormat="1" ht="12.75">
      <c r="A859" s="77"/>
      <c r="B859" s="89" t="s">
        <v>144</v>
      </c>
      <c r="C859" s="100" t="str">
        <v/>
      </c>
      <c r="D859" s="88" t="str">
        <v/>
      </c>
      <c r="E859" s="50"/>
      <c r="AA859" s="2">
        <v>1</v>
      </c>
    </row>
    <row r="860" spans="1:27" s="2" customFormat="1" ht="12.75">
      <c r="A860" s="77" t="s">
        <v>908</v>
      </c>
      <c r="B860" s="89" t="s">
        <v>144</v>
      </c>
      <c r="C860" s="100" t="str">
        <v/>
      </c>
      <c r="D860" s="88" t="str">
        <v/>
      </c>
      <c r="E860" s="50"/>
      <c r="AA860" s="2">
        <v>1</v>
      </c>
    </row>
    <row r="861" spans="1:27" s="2" customFormat="1" ht="12.75">
      <c r="A861" s="77" t="s">
        <v>909</v>
      </c>
      <c r="B861" s="89" t="s">
        <v>144</v>
      </c>
      <c r="C861" s="100" t="str">
        <v/>
      </c>
      <c r="D861" s="88" t="str">
        <v/>
      </c>
      <c r="E861" s="50"/>
      <c r="AA861" s="2">
        <v>1</v>
      </c>
    </row>
    <row r="862" spans="1:27" s="2" customFormat="1" ht="12.75">
      <c r="A862" s="77" t="s">
        <v>910</v>
      </c>
      <c r="B862" s="89">
        <v>228.69</v>
      </c>
      <c r="C862" s="100">
        <v>255.92697899999999</v>
      </c>
      <c r="D862" s="88">
        <v>0.11909999999999998</v>
      </c>
      <c r="E862" s="50"/>
      <c r="AA862" s="2">
        <v>1</v>
      </c>
    </row>
    <row r="863" spans="1:27" s="2" customFormat="1" ht="12.75">
      <c r="A863" s="77"/>
      <c r="B863" s="89" t="s">
        <v>144</v>
      </c>
      <c r="C863" s="100" t="str">
        <v/>
      </c>
      <c r="D863" s="88" t="str">
        <v/>
      </c>
      <c r="E863" s="50"/>
      <c r="AA863" s="2">
        <v>1</v>
      </c>
    </row>
    <row r="864" spans="1:27" s="2" customFormat="1" ht="12.75">
      <c r="A864" s="77" t="s">
        <v>911</v>
      </c>
      <c r="B864" s="89" t="s">
        <v>144</v>
      </c>
      <c r="C864" s="100" t="str">
        <v/>
      </c>
      <c r="D864" s="88" t="str">
        <v/>
      </c>
      <c r="E864" s="50"/>
      <c r="AA864" s="2">
        <v>1</v>
      </c>
    </row>
    <row r="865" spans="1:27" s="2" customFormat="1" ht="12.75">
      <c r="A865" s="77" t="s">
        <v>912</v>
      </c>
      <c r="B865" s="89" t="s">
        <v>144</v>
      </c>
      <c r="C865" s="100" t="str">
        <v/>
      </c>
      <c r="D865" s="88" t="str">
        <v/>
      </c>
      <c r="E865" s="50"/>
      <c r="AA865" s="2">
        <v>1</v>
      </c>
    </row>
    <row r="866" spans="1:27" s="2" customFormat="1" ht="12.75">
      <c r="A866" s="77" t="s">
        <v>913</v>
      </c>
      <c r="B866" s="89">
        <v>913.36</v>
      </c>
      <c r="C866" s="100">
        <v>1022.141176</v>
      </c>
      <c r="D866" s="88">
        <v>0.11909999999999998</v>
      </c>
      <c r="E866" s="50"/>
      <c r="AA866" s="2">
        <v>1</v>
      </c>
    </row>
    <row r="867" spans="1:27" s="2" customFormat="1" ht="12.75">
      <c r="A867" s="77"/>
      <c r="B867" s="89" t="s">
        <v>144</v>
      </c>
      <c r="C867" s="100" t="str">
        <v/>
      </c>
      <c r="D867" s="88" t="str">
        <v/>
      </c>
      <c r="E867" s="50"/>
      <c r="AA867" s="2">
        <v>1</v>
      </c>
    </row>
    <row r="868" spans="1:27" s="2" customFormat="1" ht="12.75">
      <c r="A868" s="77" t="s">
        <v>914</v>
      </c>
      <c r="B868" s="89">
        <v>45.76</v>
      </c>
      <c r="C868" s="100">
        <v>51.210015999999996</v>
      </c>
      <c r="D868" s="88">
        <v>0.11909999999999998</v>
      </c>
      <c r="E868" s="50"/>
      <c r="AA868" s="2">
        <v>1</v>
      </c>
    </row>
    <row r="869" spans="1:27" s="2" customFormat="1" ht="12.75">
      <c r="A869" s="77"/>
      <c r="B869" s="89" t="s">
        <v>144</v>
      </c>
      <c r="C869" s="100" t="str">
        <v/>
      </c>
      <c r="D869" s="88" t="str">
        <v/>
      </c>
      <c r="E869" s="50"/>
      <c r="AA869" s="2">
        <v>1</v>
      </c>
    </row>
    <row r="870" spans="1:27" s="2" customFormat="1" ht="12.75">
      <c r="A870" s="77" t="s">
        <v>915</v>
      </c>
      <c r="B870" s="89" t="s">
        <v>144</v>
      </c>
      <c r="C870" s="100" t="str">
        <v/>
      </c>
      <c r="D870" s="88" t="str">
        <v/>
      </c>
      <c r="E870" s="50"/>
      <c r="AA870" s="2">
        <v>1</v>
      </c>
    </row>
    <row r="871" spans="1:27" s="2" customFormat="1" ht="12.75">
      <c r="A871" s="77" t="s">
        <v>916</v>
      </c>
      <c r="B871" s="89" t="s">
        <v>144</v>
      </c>
      <c r="C871" s="100" t="str">
        <v/>
      </c>
      <c r="D871" s="88" t="str">
        <v/>
      </c>
      <c r="E871" s="50"/>
      <c r="AA871" s="2">
        <v>1</v>
      </c>
    </row>
    <row r="872" spans="1:27" s="2" customFormat="1" ht="12.75">
      <c r="A872" s="77" t="s">
        <v>917</v>
      </c>
      <c r="B872" s="89" t="s">
        <v>144</v>
      </c>
      <c r="C872" s="100" t="str">
        <v/>
      </c>
      <c r="D872" s="88" t="str">
        <v/>
      </c>
      <c r="E872" s="50"/>
      <c r="AA872" s="2">
        <v>1</v>
      </c>
    </row>
    <row r="873" spans="1:27" s="2" customFormat="1" ht="12.75">
      <c r="A873" s="77"/>
      <c r="B873" s="89" t="s">
        <v>144</v>
      </c>
      <c r="C873" s="100" t="str">
        <v/>
      </c>
      <c r="D873" s="88" t="str">
        <v/>
      </c>
      <c r="E873" s="50"/>
      <c r="AA873" s="2">
        <v>1</v>
      </c>
    </row>
    <row r="874" spans="1:27" s="2" customFormat="1" ht="12.75">
      <c r="A874" s="77" t="s">
        <v>918</v>
      </c>
      <c r="B874" s="89" t="s">
        <v>144</v>
      </c>
      <c r="C874" s="100" t="str">
        <v/>
      </c>
      <c r="D874" s="88" t="str">
        <v/>
      </c>
      <c r="E874" s="50"/>
      <c r="AA874" s="2">
        <v>1</v>
      </c>
    </row>
    <row r="875" spans="1:27" s="2" customFormat="1" ht="12.75">
      <c r="A875" s="77" t="s">
        <v>919</v>
      </c>
      <c r="B875" s="89" t="s">
        <v>144</v>
      </c>
      <c r="C875" s="100" t="str">
        <v/>
      </c>
      <c r="D875" s="88" t="str">
        <v/>
      </c>
      <c r="E875" s="50"/>
      <c r="AA875" s="2">
        <v>1</v>
      </c>
    </row>
    <row r="876" spans="1:27" s="2" customFormat="1" ht="12.75">
      <c r="A876" s="77"/>
      <c r="B876" s="89" t="s">
        <v>144</v>
      </c>
      <c r="C876" s="100" t="str">
        <v/>
      </c>
      <c r="D876" s="88" t="str">
        <v/>
      </c>
      <c r="E876" s="50"/>
      <c r="AA876" s="2">
        <v>1</v>
      </c>
    </row>
    <row r="877" spans="1:27" s="2" customFormat="1" ht="12.75">
      <c r="A877" s="77" t="s">
        <v>96</v>
      </c>
      <c r="B877" s="89">
        <v>75.77</v>
      </c>
      <c r="C877" s="100">
        <v>84.794207</v>
      </c>
      <c r="D877" s="88">
        <v>0.11909999999999998</v>
      </c>
      <c r="E877" s="50"/>
      <c r="AA877" s="2">
        <v>1</v>
      </c>
    </row>
    <row r="878" spans="1:27" s="2" customFormat="1" ht="12.75">
      <c r="A878" s="77" t="s">
        <v>920</v>
      </c>
      <c r="B878" s="89">
        <v>91.47</v>
      </c>
      <c r="C878" s="100">
        <v>102.36407699999999</v>
      </c>
      <c r="D878" s="88">
        <v>0.11909999999999998</v>
      </c>
      <c r="E878" s="50"/>
      <c r="AA878" s="2">
        <v>1</v>
      </c>
    </row>
    <row r="879" spans="1:27" s="2" customFormat="1" ht="12.75">
      <c r="A879" s="77" t="s">
        <v>97</v>
      </c>
      <c r="B879" s="89">
        <v>114.36</v>
      </c>
      <c r="C879" s="100">
        <v>127.980276</v>
      </c>
      <c r="D879" s="88">
        <v>0.11909999999999998</v>
      </c>
      <c r="E879" s="50"/>
      <c r="AA879" s="2">
        <v>1</v>
      </c>
    </row>
    <row r="880" spans="1:27" s="2" customFormat="1" ht="12.75">
      <c r="A880" s="77"/>
      <c r="B880" s="89" t="s">
        <v>144</v>
      </c>
      <c r="C880" s="100" t="str">
        <v/>
      </c>
      <c r="D880" s="88" t="str">
        <v/>
      </c>
      <c r="E880" s="50"/>
      <c r="AA880" s="2">
        <v>1</v>
      </c>
    </row>
    <row r="881" spans="1:27" s="2" customFormat="1" ht="12.75">
      <c r="A881" s="77" t="s">
        <v>98</v>
      </c>
      <c r="B881" s="89">
        <v>182.96</v>
      </c>
      <c r="C881" s="100">
        <v>204.75053600000001</v>
      </c>
      <c r="D881" s="88">
        <v>0.11909999999999998</v>
      </c>
      <c r="E881" s="50"/>
      <c r="AA881" s="2">
        <v>1</v>
      </c>
    </row>
    <row r="882" spans="1:27" s="2" customFormat="1" ht="12.75">
      <c r="A882" s="77"/>
      <c r="B882" s="89" t="s">
        <v>144</v>
      </c>
      <c r="C882" s="100" t="str">
        <v/>
      </c>
      <c r="D882" s="88" t="str">
        <v/>
      </c>
      <c r="E882" s="50"/>
      <c r="AA882" s="2">
        <v>1</v>
      </c>
    </row>
    <row r="883" spans="1:27" s="2" customFormat="1" ht="12.75">
      <c r="A883" s="77" t="s">
        <v>921</v>
      </c>
      <c r="B883" s="89" t="s">
        <v>144</v>
      </c>
      <c r="C883" s="100" t="str">
        <v/>
      </c>
      <c r="D883" s="88" t="str">
        <v/>
      </c>
      <c r="E883" s="50"/>
      <c r="AA883" s="2">
        <v>1</v>
      </c>
    </row>
    <row r="884" spans="1:27" s="2" customFormat="1" ht="12.75">
      <c r="A884" s="77"/>
      <c r="B884" s="89" t="s">
        <v>144</v>
      </c>
      <c r="C884" s="100" t="str">
        <v/>
      </c>
      <c r="D884" s="88" t="str">
        <v/>
      </c>
      <c r="E884" s="50"/>
      <c r="AA884" s="2">
        <v>1</v>
      </c>
    </row>
    <row r="885" spans="1:27" s="2" customFormat="1" ht="12.75">
      <c r="A885" s="77" t="s">
        <v>922</v>
      </c>
      <c r="B885" s="89">
        <v>4162.7</v>
      </c>
      <c r="C885" s="100">
        <v>4658.47757</v>
      </c>
      <c r="D885" s="88">
        <v>0.11909999999999998</v>
      </c>
      <c r="E885" s="50"/>
      <c r="AA885" s="2">
        <v>1</v>
      </c>
    </row>
    <row r="886" spans="1:27" s="2" customFormat="1" ht="12.75">
      <c r="A886" s="77" t="s">
        <v>923</v>
      </c>
      <c r="B886" s="89">
        <v>186789.33</v>
      </c>
      <c r="C886" s="100">
        <v>209035.93920299999</v>
      </c>
      <c r="D886" s="88">
        <v>0.11909999999999998</v>
      </c>
      <c r="E886" s="50"/>
      <c r="AA886" s="2">
        <v>1</v>
      </c>
    </row>
    <row r="887" spans="1:27" s="2" customFormat="1" ht="12.75">
      <c r="A887" s="77"/>
      <c r="B887" s="89" t="s">
        <v>144</v>
      </c>
      <c r="C887" s="100" t="str">
        <v/>
      </c>
      <c r="D887" s="88" t="str">
        <v/>
      </c>
      <c r="E887" s="50"/>
      <c r="AA887" s="2">
        <v>1</v>
      </c>
    </row>
    <row r="888" spans="1:27" s="2" customFormat="1" ht="12.75">
      <c r="A888" s="77" t="s">
        <v>924</v>
      </c>
      <c r="B888" s="89">
        <v>3303.02</v>
      </c>
      <c r="C888" s="100">
        <v>3696.409682</v>
      </c>
      <c r="D888" s="88">
        <v>0.11909999999999998</v>
      </c>
      <c r="E888" s="50"/>
      <c r="AA888" s="2">
        <v>1</v>
      </c>
    </row>
    <row r="889" spans="1:27" s="2" customFormat="1" ht="12.75">
      <c r="A889" s="77" t="s">
        <v>923</v>
      </c>
      <c r="B889" s="89">
        <v>225428.81</v>
      </c>
      <c r="C889" s="100">
        <v>252277.38127099999</v>
      </c>
      <c r="D889" s="88">
        <v>0.11909999999999998</v>
      </c>
      <c r="E889" s="50"/>
      <c r="AA889" s="2">
        <v>1</v>
      </c>
    </row>
    <row r="890" spans="1:27" s="2" customFormat="1" ht="12.75">
      <c r="A890" s="77"/>
      <c r="B890" s="89" t="s">
        <v>144</v>
      </c>
      <c r="C890" s="100" t="str">
        <v/>
      </c>
      <c r="D890" s="88" t="str">
        <v/>
      </c>
      <c r="E890" s="50"/>
      <c r="AA890" s="2">
        <v>1</v>
      </c>
    </row>
    <row r="891" spans="1:27" s="2" customFormat="1" ht="12.75">
      <c r="A891" s="74" t="s">
        <v>925</v>
      </c>
      <c r="B891" s="89" t="s">
        <v>144</v>
      </c>
      <c r="C891" s="100" t="str">
        <v/>
      </c>
      <c r="D891" s="88" t="str">
        <v/>
      </c>
      <c r="E891" s="50"/>
      <c r="AA891" s="2">
        <v>1</v>
      </c>
    </row>
    <row r="892" spans="1:27" s="2" customFormat="1" ht="12.75">
      <c r="A892" s="77"/>
      <c r="B892" s="89" t="s">
        <v>144</v>
      </c>
      <c r="C892" s="100" t="str">
        <v/>
      </c>
      <c r="D892" s="88" t="str">
        <v/>
      </c>
      <c r="E892" s="50"/>
      <c r="AA892" s="2">
        <v>1</v>
      </c>
    </row>
    <row r="893" spans="1:27" s="2" customFormat="1" ht="12.75">
      <c r="A893" s="77" t="s">
        <v>928</v>
      </c>
      <c r="B893" s="89">
        <v>170.09</v>
      </c>
      <c r="C893" s="100">
        <v>190.34771900000001</v>
      </c>
      <c r="D893" s="88">
        <v>0.11909999999999998</v>
      </c>
      <c r="E893" s="50"/>
      <c r="AA893" s="2">
        <v>1</v>
      </c>
    </row>
    <row r="894" spans="1:27" s="2" customFormat="1" ht="12.75">
      <c r="A894" s="77"/>
      <c r="B894" s="89" t="s">
        <v>144</v>
      </c>
      <c r="C894" s="100" t="str">
        <v/>
      </c>
      <c r="D894" s="88" t="str">
        <v/>
      </c>
      <c r="E894" s="50"/>
      <c r="AA894" s="2">
        <v>1</v>
      </c>
    </row>
    <row r="895" spans="1:27" s="2" customFormat="1" ht="12.75">
      <c r="A895" s="77" t="s">
        <v>926</v>
      </c>
      <c r="B895" s="89">
        <v>288.64999999999998</v>
      </c>
      <c r="C895" s="100">
        <v>323.02821499999999</v>
      </c>
      <c r="D895" s="88">
        <v>0.11909999999999998</v>
      </c>
      <c r="E895" s="50"/>
      <c r="AA895" s="2">
        <v>1</v>
      </c>
    </row>
    <row r="896" spans="1:27" s="2" customFormat="1" ht="12.75">
      <c r="A896" s="77"/>
      <c r="B896" s="89" t="s">
        <v>144</v>
      </c>
      <c r="C896" s="100" t="str">
        <v/>
      </c>
      <c r="D896" s="88" t="str">
        <v/>
      </c>
      <c r="E896" s="50"/>
      <c r="AA896" s="2">
        <v>1</v>
      </c>
    </row>
    <row r="897" spans="1:27" s="2" customFormat="1" ht="12.75">
      <c r="A897" s="77" t="s">
        <v>927</v>
      </c>
      <c r="B897" s="89">
        <v>170.09</v>
      </c>
      <c r="C897" s="100">
        <v>190.34771900000001</v>
      </c>
      <c r="D897" s="88">
        <v>0.11909999999999998</v>
      </c>
      <c r="E897" s="50"/>
      <c r="AA897" s="2">
        <v>1</v>
      </c>
    </row>
    <row r="898" spans="1:27" s="2" customFormat="1" ht="12.75">
      <c r="A898" s="77"/>
      <c r="B898" s="89" t="s">
        <v>144</v>
      </c>
      <c r="C898" s="100" t="str">
        <v/>
      </c>
      <c r="D898" s="88" t="str">
        <v/>
      </c>
      <c r="E898" s="50"/>
      <c r="AA898" s="2">
        <v>1</v>
      </c>
    </row>
    <row r="899" spans="1:27" s="2" customFormat="1" ht="12.75">
      <c r="A899" s="77" t="s">
        <v>167</v>
      </c>
      <c r="B899" s="89">
        <v>288.64999999999998</v>
      </c>
      <c r="C899" s="100">
        <v>323.02821499999999</v>
      </c>
      <c r="D899" s="88">
        <v>0.11909999999999998</v>
      </c>
      <c r="E899" s="50"/>
      <c r="AA899" s="2">
        <v>1</v>
      </c>
    </row>
    <row r="900" spans="1:27" s="2" customFormat="1" ht="12.75">
      <c r="A900" s="77"/>
      <c r="B900" s="89" t="s">
        <v>144</v>
      </c>
      <c r="C900" s="100" t="str">
        <v/>
      </c>
      <c r="D900" s="88" t="str">
        <v/>
      </c>
      <c r="E900" s="50"/>
      <c r="AA900" s="2">
        <v>1</v>
      </c>
    </row>
    <row r="901" spans="1:27" s="2" customFormat="1" ht="12.75">
      <c r="A901" s="77" t="s">
        <v>168</v>
      </c>
      <c r="B901" s="89">
        <v>182.96</v>
      </c>
      <c r="C901" s="100">
        <v>204.75053600000001</v>
      </c>
      <c r="D901" s="88">
        <v>0.11909999999999998</v>
      </c>
      <c r="E901" s="50"/>
      <c r="AA901" s="2">
        <v>1</v>
      </c>
    </row>
    <row r="902" spans="1:27" s="2" customFormat="1" ht="12.75">
      <c r="A902" s="77"/>
      <c r="B902" s="89" t="s">
        <v>144</v>
      </c>
      <c r="C902" s="100" t="str">
        <v/>
      </c>
      <c r="D902" s="88" t="str">
        <v/>
      </c>
      <c r="E902" s="50"/>
      <c r="AA902" s="2">
        <v>1</v>
      </c>
    </row>
    <row r="903" spans="1:27" s="2" customFormat="1" ht="12.75">
      <c r="A903" s="74" t="s">
        <v>929</v>
      </c>
      <c r="B903" s="89" t="s">
        <v>144</v>
      </c>
      <c r="C903" s="100" t="str">
        <v/>
      </c>
      <c r="D903" s="88" t="str">
        <v/>
      </c>
      <c r="E903" s="50"/>
      <c r="AA903" s="2">
        <v>1</v>
      </c>
    </row>
    <row r="904" spans="1:27" s="2" customFormat="1" ht="12.75">
      <c r="A904" s="77"/>
      <c r="B904" s="89" t="s">
        <v>144</v>
      </c>
      <c r="C904" s="100" t="str">
        <v/>
      </c>
      <c r="D904" s="88" t="str">
        <v/>
      </c>
      <c r="E904" s="50"/>
      <c r="AA904" s="2">
        <v>1</v>
      </c>
    </row>
    <row r="905" spans="1:27" s="2" customFormat="1" ht="12.75">
      <c r="A905" s="77" t="s">
        <v>169</v>
      </c>
      <c r="B905" s="89">
        <v>570.32000000000005</v>
      </c>
      <c r="C905" s="100">
        <v>638.24511200000006</v>
      </c>
      <c r="D905" s="88">
        <v>0.11909999999999998</v>
      </c>
      <c r="E905" s="50"/>
      <c r="AA905" s="2">
        <v>1</v>
      </c>
    </row>
    <row r="906" spans="1:27" s="2" customFormat="1" ht="12.75">
      <c r="A906" s="77"/>
      <c r="B906" s="89" t="s">
        <v>144</v>
      </c>
      <c r="C906" s="100" t="str">
        <v/>
      </c>
      <c r="D906" s="88" t="str">
        <v/>
      </c>
      <c r="E906" s="50"/>
      <c r="AA906" s="2">
        <v>1</v>
      </c>
    </row>
    <row r="907" spans="1:27" s="2" customFormat="1" ht="12.75">
      <c r="A907" s="77" t="s">
        <v>930</v>
      </c>
      <c r="B907" s="89">
        <v>1142.06</v>
      </c>
      <c r="C907" s="100">
        <v>1278.079346</v>
      </c>
      <c r="D907" s="88">
        <v>0.11909999999999998</v>
      </c>
      <c r="E907" s="50"/>
      <c r="AA907" s="2">
        <v>1</v>
      </c>
    </row>
    <row r="908" spans="1:27" s="2" customFormat="1" ht="12.75">
      <c r="A908" s="77"/>
      <c r="B908" s="89" t="s">
        <v>144</v>
      </c>
      <c r="C908" s="100" t="str">
        <v/>
      </c>
      <c r="D908" s="88" t="str">
        <v/>
      </c>
      <c r="E908" s="50"/>
      <c r="AA908" s="2">
        <v>1</v>
      </c>
    </row>
    <row r="909" spans="1:27" s="2" customFormat="1" ht="12.75">
      <c r="A909" s="77" t="s">
        <v>931</v>
      </c>
      <c r="B909" s="89">
        <v>570.32000000000005</v>
      </c>
      <c r="C909" s="100">
        <v>638.24511200000006</v>
      </c>
      <c r="D909" s="88">
        <v>0.11909999999999998</v>
      </c>
      <c r="E909" s="50"/>
      <c r="AA909" s="2">
        <v>1</v>
      </c>
    </row>
    <row r="910" spans="1:27" s="2" customFormat="1" ht="12.75">
      <c r="A910" s="77"/>
      <c r="B910" s="89"/>
      <c r="C910" s="100" t="str">
        <v/>
      </c>
      <c r="D910" s="88" t="str">
        <v/>
      </c>
      <c r="E910" s="50"/>
      <c r="AA910" s="2">
        <v>1</v>
      </c>
    </row>
    <row r="911" spans="1:27" s="2" customFormat="1" ht="12.75">
      <c r="A911" s="77" t="s">
        <v>932</v>
      </c>
      <c r="B911" s="89">
        <v>1142.06</v>
      </c>
      <c r="C911" s="90">
        <v>1278.079346</v>
      </c>
      <c r="D911" s="88">
        <v>0.11909999999999998</v>
      </c>
      <c r="E911" s="50"/>
      <c r="AA911" s="2">
        <v>1</v>
      </c>
    </row>
    <row r="912" spans="1:27" s="2" customFormat="1" ht="12.75">
      <c r="A912" s="77"/>
      <c r="B912" s="89"/>
      <c r="C912" s="100" t="str">
        <v/>
      </c>
      <c r="D912" s="88" t="str">
        <v/>
      </c>
      <c r="E912" s="50"/>
      <c r="AA912" s="2">
        <v>1</v>
      </c>
    </row>
    <row r="913" spans="1:27" s="2" customFormat="1" ht="12.75">
      <c r="A913" s="77" t="s">
        <v>933</v>
      </c>
      <c r="B913" s="89">
        <v>1712.39</v>
      </c>
      <c r="C913" s="100">
        <v>1916.3356490000001</v>
      </c>
      <c r="D913" s="88">
        <v>0.11909999999999998</v>
      </c>
      <c r="E913" s="50"/>
      <c r="AA913" s="2">
        <v>1</v>
      </c>
    </row>
    <row r="914" spans="1:27" s="2" customFormat="1" ht="12.75">
      <c r="A914" s="77"/>
      <c r="B914" s="89" t="s">
        <v>144</v>
      </c>
      <c r="C914" s="100" t="str">
        <v/>
      </c>
      <c r="D914" s="88" t="str">
        <v/>
      </c>
      <c r="E914" s="50"/>
      <c r="AA914" s="2">
        <v>1</v>
      </c>
    </row>
    <row r="915" spans="1:27" s="2" customFormat="1" ht="12.75">
      <c r="A915" s="77" t="s">
        <v>934</v>
      </c>
      <c r="B915" s="89">
        <v>3044.56</v>
      </c>
      <c r="C915" s="100">
        <v>3407.1670959999997</v>
      </c>
      <c r="D915" s="88">
        <v>0.11909999999999998</v>
      </c>
      <c r="E915" s="50"/>
      <c r="AA915" s="2">
        <v>1</v>
      </c>
    </row>
    <row r="916" spans="1:27" s="2" customFormat="1" ht="12.75">
      <c r="A916" s="77"/>
      <c r="B916" s="89" t="s">
        <v>144</v>
      </c>
      <c r="C916" s="100" t="str">
        <v/>
      </c>
      <c r="D916" s="88" t="str">
        <v/>
      </c>
      <c r="E916" s="50"/>
      <c r="AA916" s="2">
        <v>1</v>
      </c>
    </row>
    <row r="917" spans="1:27" s="2" customFormat="1" ht="12.75">
      <c r="A917" s="77" t="s">
        <v>935</v>
      </c>
      <c r="B917" s="89">
        <v>1142.06</v>
      </c>
      <c r="C917" s="100">
        <v>1278.079346</v>
      </c>
      <c r="D917" s="88">
        <v>0.11909999999999998</v>
      </c>
      <c r="E917" s="50"/>
      <c r="AA917" s="2">
        <v>1</v>
      </c>
    </row>
    <row r="918" spans="1:27" s="2" customFormat="1" ht="12.75">
      <c r="A918" s="77"/>
      <c r="B918" s="89" t="s">
        <v>144</v>
      </c>
      <c r="C918" s="100" t="str">
        <v/>
      </c>
      <c r="D918" s="88" t="str">
        <v/>
      </c>
      <c r="E918" s="50"/>
      <c r="AA918" s="2">
        <v>1</v>
      </c>
    </row>
    <row r="919" spans="1:27" s="2" customFormat="1" ht="12.75">
      <c r="A919" s="77" t="s">
        <v>936</v>
      </c>
      <c r="B919" s="89">
        <v>1522.28</v>
      </c>
      <c r="C919" s="100">
        <v>1703.5835479999998</v>
      </c>
      <c r="D919" s="88">
        <v>0.11909999999999998</v>
      </c>
      <c r="E919" s="50"/>
      <c r="AA919" s="2">
        <v>1</v>
      </c>
    </row>
    <row r="920" spans="1:27" s="2" customFormat="1" ht="12.75">
      <c r="A920" s="77"/>
      <c r="B920" s="89" t="s">
        <v>144</v>
      </c>
      <c r="C920" s="100" t="str">
        <v/>
      </c>
      <c r="D920" s="88" t="str">
        <v/>
      </c>
      <c r="E920" s="50"/>
      <c r="AA920" s="2">
        <v>1</v>
      </c>
    </row>
    <row r="921" spans="1:27" s="2" customFormat="1" ht="12.75">
      <c r="A921" s="74" t="s">
        <v>937</v>
      </c>
      <c r="B921" s="89" t="s">
        <v>144</v>
      </c>
      <c r="C921" s="100" t="str">
        <v/>
      </c>
      <c r="D921" s="88" t="str">
        <v/>
      </c>
      <c r="E921" s="50"/>
      <c r="AA921" s="2">
        <v>1</v>
      </c>
    </row>
    <row r="922" spans="1:27" s="2" customFormat="1" ht="12.75">
      <c r="A922" s="77"/>
      <c r="B922" s="89" t="s">
        <v>144</v>
      </c>
      <c r="C922" s="100" t="str">
        <v/>
      </c>
      <c r="D922" s="88" t="str">
        <v/>
      </c>
      <c r="E922" s="50"/>
      <c r="AA922" s="2">
        <v>1</v>
      </c>
    </row>
    <row r="923" spans="1:27" s="2" customFormat="1" ht="12.75">
      <c r="A923" s="77" t="s">
        <v>938</v>
      </c>
      <c r="B923" s="89">
        <v>167.24</v>
      </c>
      <c r="C923" s="100">
        <v>187.15828400000001</v>
      </c>
      <c r="D923" s="88">
        <v>0.11909999999999998</v>
      </c>
      <c r="E923" s="50"/>
      <c r="AA923" s="2">
        <v>1</v>
      </c>
    </row>
    <row r="924" spans="1:27" s="2" customFormat="1" ht="12.75">
      <c r="A924" s="77"/>
      <c r="B924" s="89" t="s">
        <v>144</v>
      </c>
      <c r="C924" s="100" t="str">
        <v/>
      </c>
      <c r="D924" s="88" t="str">
        <v/>
      </c>
      <c r="E924" s="50"/>
      <c r="AA924" s="2">
        <v>1</v>
      </c>
    </row>
    <row r="925" spans="1:27" s="2" customFormat="1" ht="12.75">
      <c r="A925" s="77" t="s">
        <v>939</v>
      </c>
      <c r="B925" s="89">
        <v>84.33</v>
      </c>
      <c r="C925" s="100">
        <v>94.373702999999992</v>
      </c>
      <c r="D925" s="88">
        <v>0.11909999999999998</v>
      </c>
      <c r="E925" s="50"/>
      <c r="AA925" s="2">
        <v>1</v>
      </c>
    </row>
    <row r="926" spans="1:27" s="2" customFormat="1" ht="12.75">
      <c r="A926" s="77"/>
      <c r="B926" s="89" t="s">
        <v>144</v>
      </c>
      <c r="C926" s="100" t="str">
        <v/>
      </c>
      <c r="D926" s="88" t="str">
        <v/>
      </c>
      <c r="E926" s="50"/>
      <c r="AA926" s="2">
        <v>1</v>
      </c>
    </row>
    <row r="927" spans="1:27" s="2" customFormat="1" ht="12.75">
      <c r="A927" s="77" t="s">
        <v>940</v>
      </c>
      <c r="B927" s="89">
        <v>182.96</v>
      </c>
      <c r="C927" s="100">
        <v>204.75053600000001</v>
      </c>
      <c r="D927" s="88">
        <v>0.11909999999999998</v>
      </c>
      <c r="E927" s="50"/>
      <c r="AA927" s="2">
        <v>1</v>
      </c>
    </row>
    <row r="928" spans="1:27" s="2" customFormat="1" ht="12.75">
      <c r="A928" s="77"/>
      <c r="B928" s="89" t="s">
        <v>144</v>
      </c>
      <c r="C928" s="100" t="str">
        <v/>
      </c>
      <c r="D928" s="88" t="str">
        <v/>
      </c>
      <c r="E928" s="50"/>
      <c r="AA928" s="2">
        <v>1</v>
      </c>
    </row>
    <row r="929" spans="1:27" s="2" customFormat="1" ht="12.75">
      <c r="A929" s="77" t="s">
        <v>941</v>
      </c>
      <c r="B929" s="89">
        <v>182.96</v>
      </c>
      <c r="C929" s="100">
        <v>204.75053600000001</v>
      </c>
      <c r="D929" s="88">
        <v>0.11909999999999998</v>
      </c>
      <c r="E929" s="50"/>
      <c r="AA929" s="2">
        <v>1</v>
      </c>
    </row>
    <row r="930" spans="1:27" s="2" customFormat="1" ht="12.75">
      <c r="A930" s="77"/>
      <c r="B930" s="89" t="s">
        <v>144</v>
      </c>
      <c r="C930" s="100" t="str">
        <v/>
      </c>
      <c r="D930" s="88" t="str">
        <v/>
      </c>
      <c r="E930" s="50"/>
      <c r="AA930" s="2">
        <v>1</v>
      </c>
    </row>
    <row r="931" spans="1:27" s="2" customFormat="1" ht="12.75">
      <c r="A931" s="77" t="s">
        <v>942</v>
      </c>
      <c r="B931" s="89">
        <v>84.33</v>
      </c>
      <c r="C931" s="100">
        <v>94.373702999999992</v>
      </c>
      <c r="D931" s="88">
        <v>0.11909999999999998</v>
      </c>
      <c r="E931" s="50"/>
      <c r="AA931" s="2">
        <v>1</v>
      </c>
    </row>
    <row r="932" spans="1:27" s="2" customFormat="1" ht="12.75">
      <c r="A932" s="77"/>
      <c r="B932" s="89" t="s">
        <v>144</v>
      </c>
      <c r="C932" s="100" t="str">
        <v/>
      </c>
      <c r="D932" s="88" t="str">
        <v/>
      </c>
      <c r="E932" s="50"/>
      <c r="AA932" s="2">
        <v>1</v>
      </c>
    </row>
    <row r="933" spans="1:27" s="2" customFormat="1" ht="12.75">
      <c r="A933" s="77" t="s">
        <v>943</v>
      </c>
      <c r="B933" s="89">
        <v>197.27</v>
      </c>
      <c r="C933" s="100">
        <v>220.76485700000001</v>
      </c>
      <c r="D933" s="88">
        <v>0.11909999999999998</v>
      </c>
      <c r="E933" s="50"/>
      <c r="AA933" s="2">
        <v>1</v>
      </c>
    </row>
    <row r="934" spans="1:27" s="2" customFormat="1" ht="12.75">
      <c r="A934" s="77"/>
      <c r="B934" s="89" t="s">
        <v>144</v>
      </c>
      <c r="C934" s="100" t="str">
        <v/>
      </c>
      <c r="D934" s="88" t="str">
        <v/>
      </c>
      <c r="E934" s="50"/>
      <c r="AA934" s="2">
        <v>1</v>
      </c>
    </row>
    <row r="935" spans="1:27" s="2" customFormat="1" ht="12.75">
      <c r="A935" s="77" t="s">
        <v>944</v>
      </c>
      <c r="B935" s="89">
        <v>182.96</v>
      </c>
      <c r="C935" s="100">
        <v>204.75053600000001</v>
      </c>
      <c r="D935" s="88">
        <v>0.11909999999999998</v>
      </c>
      <c r="E935" s="50"/>
      <c r="AA935" s="2">
        <v>1</v>
      </c>
    </row>
    <row r="936" spans="1:27" s="2" customFormat="1" ht="12.75">
      <c r="A936" s="77"/>
      <c r="B936" s="89" t="s">
        <v>144</v>
      </c>
      <c r="C936" s="100" t="str">
        <v/>
      </c>
      <c r="D936" s="88" t="str">
        <v/>
      </c>
      <c r="E936" s="50"/>
      <c r="AA936" s="2">
        <v>1</v>
      </c>
    </row>
    <row r="937" spans="1:27" s="2" customFormat="1" ht="12.75">
      <c r="A937" s="77" t="s">
        <v>947</v>
      </c>
      <c r="B937" s="89">
        <v>84.33</v>
      </c>
      <c r="C937" s="100">
        <v>94.373702999999992</v>
      </c>
      <c r="D937" s="88">
        <v>0.11909999999999998</v>
      </c>
      <c r="E937" s="50"/>
      <c r="AA937" s="2">
        <v>1</v>
      </c>
    </row>
    <row r="938" spans="1:27" s="2" customFormat="1" ht="12.75">
      <c r="A938" s="77"/>
      <c r="B938" s="89" t="s">
        <v>144</v>
      </c>
      <c r="C938" s="100" t="str">
        <v/>
      </c>
      <c r="D938" s="88" t="str">
        <v/>
      </c>
      <c r="E938" s="50"/>
      <c r="AA938" s="2">
        <v>1</v>
      </c>
    </row>
    <row r="939" spans="1:27" s="2" customFormat="1" ht="12.75">
      <c r="A939" s="77" t="s">
        <v>946</v>
      </c>
      <c r="B939" s="89">
        <v>98.62</v>
      </c>
      <c r="C939" s="100">
        <v>110.36564200000001</v>
      </c>
      <c r="D939" s="88">
        <v>0.11909999999999998</v>
      </c>
      <c r="E939" s="50"/>
      <c r="AA939" s="2">
        <v>1</v>
      </c>
    </row>
    <row r="940" spans="1:27" s="2" customFormat="1" ht="12.75">
      <c r="A940" s="77"/>
      <c r="B940" s="89" t="s">
        <v>144</v>
      </c>
      <c r="C940" s="100" t="str">
        <v/>
      </c>
      <c r="D940" s="88" t="str">
        <v/>
      </c>
      <c r="E940" s="50"/>
      <c r="AA940" s="2">
        <v>1</v>
      </c>
    </row>
    <row r="941" spans="1:27" s="2" customFormat="1" ht="12.75">
      <c r="A941" s="77" t="s">
        <v>947</v>
      </c>
      <c r="B941" s="89">
        <v>84.33</v>
      </c>
      <c r="C941" s="100">
        <v>94.373702999999992</v>
      </c>
      <c r="D941" s="88">
        <v>0.11909999999999998</v>
      </c>
      <c r="E941" s="50"/>
      <c r="AA941" s="2">
        <v>1</v>
      </c>
    </row>
    <row r="942" spans="1:27" s="2" customFormat="1" ht="12.75">
      <c r="A942" s="77"/>
      <c r="B942" s="89" t="s">
        <v>144</v>
      </c>
      <c r="C942" s="100" t="str">
        <v/>
      </c>
      <c r="D942" s="88" t="str">
        <v/>
      </c>
      <c r="E942" s="50"/>
      <c r="AA942" s="2">
        <v>1</v>
      </c>
    </row>
    <row r="943" spans="1:27" s="2" customFormat="1" ht="12.75">
      <c r="A943" s="77" t="s">
        <v>945</v>
      </c>
      <c r="B943" s="89">
        <v>84.33</v>
      </c>
      <c r="C943" s="100">
        <v>94.373702999999992</v>
      </c>
      <c r="D943" s="88">
        <v>0.11909999999999998</v>
      </c>
      <c r="E943" s="50"/>
      <c r="AA943" s="2">
        <v>1</v>
      </c>
    </row>
    <row r="944" spans="1:27" s="2" customFormat="1" ht="12.75">
      <c r="A944" s="77"/>
      <c r="B944" s="89" t="s">
        <v>144</v>
      </c>
      <c r="C944" s="100" t="str">
        <v/>
      </c>
      <c r="D944" s="88" t="str">
        <v/>
      </c>
      <c r="E944" s="50"/>
      <c r="AA944" s="2">
        <v>1</v>
      </c>
    </row>
    <row r="945" spans="1:27" s="2" customFormat="1" ht="12.75">
      <c r="A945" s="77" t="s">
        <v>948</v>
      </c>
      <c r="B945" s="89">
        <v>107.19</v>
      </c>
      <c r="C945" s="100">
        <v>119.956329</v>
      </c>
      <c r="D945" s="88">
        <v>0.11909999999999998</v>
      </c>
      <c r="E945" s="50"/>
      <c r="AA945" s="2">
        <v>1</v>
      </c>
    </row>
    <row r="946" spans="1:27" s="2" customFormat="1" ht="12.75">
      <c r="A946" s="77"/>
      <c r="B946" s="89" t="s">
        <v>144</v>
      </c>
      <c r="C946" s="100" t="str">
        <v/>
      </c>
      <c r="D946" s="88" t="str">
        <v/>
      </c>
      <c r="E946" s="50"/>
      <c r="AA946" s="2">
        <v>1</v>
      </c>
    </row>
    <row r="947" spans="1:27" s="2" customFormat="1" ht="12.75">
      <c r="A947" s="77" t="s">
        <v>949</v>
      </c>
      <c r="B947" s="89">
        <v>91.47</v>
      </c>
      <c r="C947" s="100">
        <v>102.36407699999999</v>
      </c>
      <c r="D947" s="88">
        <v>0.11909999999999998</v>
      </c>
      <c r="E947" s="50"/>
      <c r="AA947" s="2">
        <v>1</v>
      </c>
    </row>
    <row r="948" spans="1:27" s="2" customFormat="1" ht="12.75">
      <c r="A948" s="77"/>
      <c r="B948" s="89" t="s">
        <v>144</v>
      </c>
      <c r="C948" s="100" t="str">
        <v/>
      </c>
      <c r="D948" s="88" t="str">
        <v/>
      </c>
      <c r="E948" s="50"/>
      <c r="AA948" s="2">
        <v>1</v>
      </c>
    </row>
    <row r="949" spans="1:27" s="2" customFormat="1" ht="12.75">
      <c r="A949" s="77" t="s">
        <v>950</v>
      </c>
      <c r="B949" s="89">
        <v>52.89</v>
      </c>
      <c r="C949" s="100">
        <v>59.189199000000002</v>
      </c>
      <c r="D949" s="88">
        <v>0.11909999999999998</v>
      </c>
      <c r="E949" s="50"/>
      <c r="AA949" s="2">
        <v>1</v>
      </c>
    </row>
    <row r="950" spans="1:27" s="2" customFormat="1" ht="12.75">
      <c r="A950" s="77"/>
      <c r="B950" s="89" t="s">
        <v>144</v>
      </c>
      <c r="C950" s="100" t="str">
        <v/>
      </c>
      <c r="D950" s="88" t="str">
        <v/>
      </c>
      <c r="E950" s="50"/>
      <c r="AA950" s="2">
        <v>1</v>
      </c>
    </row>
    <row r="951" spans="1:27" s="2" customFormat="1" ht="12.75">
      <c r="A951" s="77" t="s">
        <v>951</v>
      </c>
      <c r="B951" s="89">
        <v>84.33</v>
      </c>
      <c r="C951" s="100">
        <v>94.373702999999992</v>
      </c>
      <c r="D951" s="88">
        <v>0.11909999999999998</v>
      </c>
      <c r="E951" s="50"/>
      <c r="AA951" s="2">
        <v>1</v>
      </c>
    </row>
    <row r="952" spans="1:27" s="2" customFormat="1" ht="12.75">
      <c r="A952" s="77"/>
      <c r="B952" s="89" t="s">
        <v>144</v>
      </c>
      <c r="C952" s="100" t="str">
        <v/>
      </c>
      <c r="D952" s="88" t="str">
        <v/>
      </c>
      <c r="E952" s="50"/>
      <c r="AA952" s="2">
        <v>1</v>
      </c>
    </row>
    <row r="953" spans="1:27" s="2" customFormat="1" ht="12.75">
      <c r="A953" s="77" t="s">
        <v>952</v>
      </c>
      <c r="B953" s="89" t="s">
        <v>144</v>
      </c>
      <c r="C953" s="89" t="str">
        <v/>
      </c>
      <c r="D953" s="88" t="str">
        <v/>
      </c>
      <c r="E953" s="50"/>
      <c r="AA953" s="2">
        <v>1</v>
      </c>
    </row>
    <row r="954" spans="1:27" s="2" customFormat="1" ht="12.75">
      <c r="A954" s="77" t="s">
        <v>953</v>
      </c>
      <c r="B954" s="89">
        <v>425.96</v>
      </c>
      <c r="C954" s="89">
        <v>476.69183599999997</v>
      </c>
      <c r="D954" s="88">
        <v>0.11909999999999998</v>
      </c>
      <c r="E954" s="50"/>
      <c r="AA954" s="2">
        <v>1</v>
      </c>
    </row>
    <row r="955" spans="1:27" s="2" customFormat="1" ht="12.75">
      <c r="A955" s="77"/>
      <c r="B955" s="89" t="s">
        <v>144</v>
      </c>
      <c r="C955" s="90" t="str">
        <v/>
      </c>
      <c r="D955" s="88" t="str">
        <v/>
      </c>
      <c r="E955" s="50"/>
      <c r="AA955" s="2">
        <v>1</v>
      </c>
    </row>
    <row r="956" spans="1:27" s="2" customFormat="1" ht="12.75">
      <c r="A956" s="77" t="s">
        <v>954</v>
      </c>
      <c r="B956" s="89">
        <v>320.18</v>
      </c>
      <c r="C956" s="100">
        <v>358.31343800000002</v>
      </c>
      <c r="D956" s="88">
        <v>0.11909999999999998</v>
      </c>
      <c r="E956" s="50"/>
      <c r="AA956" s="2">
        <v>1</v>
      </c>
    </row>
    <row r="957" spans="1:27" s="2" customFormat="1" ht="12.75">
      <c r="A957" s="77"/>
      <c r="B957" s="89" t="s">
        <v>144</v>
      </c>
      <c r="C957" s="100" t="str">
        <v/>
      </c>
      <c r="D957" s="88" t="str">
        <v/>
      </c>
      <c r="E957" s="50"/>
      <c r="AA957" s="2">
        <v>1</v>
      </c>
    </row>
    <row r="958" spans="1:27" s="2" customFormat="1" ht="12.75">
      <c r="A958" s="74" t="s">
        <v>243</v>
      </c>
      <c r="B958" s="89" t="s">
        <v>144</v>
      </c>
      <c r="C958" s="100" t="str">
        <v/>
      </c>
      <c r="D958" s="88" t="str">
        <v/>
      </c>
      <c r="E958" s="50"/>
      <c r="AA958" s="2">
        <v>1</v>
      </c>
    </row>
    <row r="959" spans="1:27" s="2" customFormat="1" ht="12.75">
      <c r="A959" s="77"/>
      <c r="B959" s="89" t="s">
        <v>144</v>
      </c>
      <c r="C959" s="100" t="str">
        <v/>
      </c>
      <c r="D959" s="88" t="str">
        <v/>
      </c>
      <c r="E959" s="50"/>
      <c r="AA959" s="2">
        <v>1</v>
      </c>
    </row>
    <row r="960" spans="1:27" s="2" customFormat="1" ht="12.75">
      <c r="A960" s="77" t="s">
        <v>955</v>
      </c>
      <c r="B960" s="89">
        <v>2664.37</v>
      </c>
      <c r="C960" s="100">
        <v>2981.6964669999998</v>
      </c>
      <c r="D960" s="88">
        <v>0.11909999999999998</v>
      </c>
      <c r="E960" s="50"/>
      <c r="AA960" s="2">
        <v>1</v>
      </c>
    </row>
    <row r="961" spans="1:27" s="2" customFormat="1" ht="12.75">
      <c r="A961" s="77"/>
      <c r="B961" s="89" t="s">
        <v>144</v>
      </c>
      <c r="C961" s="100" t="str">
        <v/>
      </c>
      <c r="D961" s="88" t="str">
        <v/>
      </c>
      <c r="E961" s="50"/>
      <c r="AA961" s="2">
        <v>1</v>
      </c>
    </row>
    <row r="962" spans="1:27" s="2" customFormat="1" ht="12.75">
      <c r="A962" s="77" t="s">
        <v>956</v>
      </c>
      <c r="B962" s="89">
        <v>243</v>
      </c>
      <c r="C962" s="100">
        <v>271.94130000000001</v>
      </c>
      <c r="D962" s="88">
        <v>0.11909999999999998</v>
      </c>
      <c r="E962" s="50"/>
      <c r="AA962" s="2">
        <v>1</v>
      </c>
    </row>
    <row r="963" spans="1:27" s="2" customFormat="1" ht="12.75">
      <c r="A963" s="77"/>
      <c r="B963" s="89" t="s">
        <v>144</v>
      </c>
      <c r="C963" s="100" t="str">
        <v/>
      </c>
      <c r="D963" s="88" t="str">
        <v/>
      </c>
      <c r="E963" s="50"/>
      <c r="AA963" s="2">
        <v>1</v>
      </c>
    </row>
    <row r="964" spans="1:27" s="2" customFormat="1" ht="12.75">
      <c r="A964" s="77" t="s">
        <v>170</v>
      </c>
      <c r="B964" s="89">
        <v>91.47</v>
      </c>
      <c r="C964" s="100">
        <v>102.36407699999999</v>
      </c>
      <c r="D964" s="88">
        <v>0.11909999999999998</v>
      </c>
      <c r="E964" s="50"/>
      <c r="AA964" s="2">
        <v>1</v>
      </c>
    </row>
    <row r="965" spans="1:27" s="2" customFormat="1" ht="12.75">
      <c r="A965" s="77"/>
      <c r="B965" s="89" t="s">
        <v>144</v>
      </c>
      <c r="C965" s="100" t="str">
        <v/>
      </c>
      <c r="D965" s="88" t="str">
        <v/>
      </c>
      <c r="E965" s="50"/>
      <c r="AA965" s="2">
        <v>1</v>
      </c>
    </row>
    <row r="966" spans="1:27" s="2" customFormat="1" ht="12.75">
      <c r="A966" s="77" t="s">
        <v>957</v>
      </c>
      <c r="B966" s="89">
        <v>22.87</v>
      </c>
      <c r="C966" s="100">
        <v>25.593817000000001</v>
      </c>
      <c r="D966" s="88">
        <v>0.11909999999999998</v>
      </c>
      <c r="E966" s="50"/>
      <c r="AA966" s="2">
        <v>1</v>
      </c>
    </row>
    <row r="967" spans="1:27" s="2" customFormat="1" ht="12.75">
      <c r="A967" s="77"/>
      <c r="B967" s="89" t="s">
        <v>144</v>
      </c>
      <c r="C967" s="100" t="str">
        <v/>
      </c>
      <c r="D967" s="88" t="str">
        <v/>
      </c>
      <c r="E967" s="50"/>
      <c r="AA967" s="2">
        <v>1</v>
      </c>
    </row>
    <row r="968" spans="1:27" s="2" customFormat="1" ht="12.75">
      <c r="A968" s="77" t="s">
        <v>958</v>
      </c>
      <c r="B968" s="89">
        <v>22.87</v>
      </c>
      <c r="C968" s="100">
        <v>25.593817000000001</v>
      </c>
      <c r="D968" s="88">
        <v>0.11909999999999998</v>
      </c>
      <c r="E968" s="50"/>
      <c r="AA968" s="2">
        <v>1</v>
      </c>
    </row>
    <row r="969" spans="1:27" s="2" customFormat="1" ht="12.75">
      <c r="A969" s="77"/>
      <c r="B969" s="89" t="s">
        <v>144</v>
      </c>
      <c r="C969" s="100" t="str">
        <v/>
      </c>
      <c r="D969" s="88" t="str">
        <v/>
      </c>
      <c r="E969" s="50"/>
      <c r="AA969" s="2">
        <v>1</v>
      </c>
    </row>
    <row r="970" spans="1:27" s="2" customFormat="1" ht="12.75">
      <c r="A970" s="77" t="s">
        <v>960</v>
      </c>
      <c r="B970" s="89">
        <v>75.77</v>
      </c>
      <c r="C970" s="100">
        <v>84.794207</v>
      </c>
      <c r="D970" s="88">
        <v>0.11909999999999998</v>
      </c>
      <c r="E970" s="50"/>
      <c r="AA970" s="2">
        <v>1</v>
      </c>
    </row>
    <row r="971" spans="1:27" s="2" customFormat="1" ht="12.75">
      <c r="A971" s="77"/>
      <c r="B971" s="89" t="s">
        <v>144</v>
      </c>
      <c r="C971" s="100" t="str">
        <v/>
      </c>
      <c r="D971" s="88" t="str">
        <v/>
      </c>
      <c r="E971" s="50"/>
      <c r="AA971" s="2">
        <v>1</v>
      </c>
    </row>
    <row r="972" spans="1:27" s="2" customFormat="1" ht="12.75">
      <c r="A972" s="77" t="s">
        <v>959</v>
      </c>
      <c r="B972" s="90">
        <v>1826.75</v>
      </c>
      <c r="C972" s="100">
        <v>2044.3159249999999</v>
      </c>
      <c r="D972" s="88">
        <v>0.11909999999999998</v>
      </c>
      <c r="E972" s="50"/>
      <c r="AA972" s="2">
        <v>1</v>
      </c>
    </row>
    <row r="973" spans="1:27" s="2" customFormat="1" ht="12.75">
      <c r="A973" s="77"/>
      <c r="B973" s="89" t="s">
        <v>144</v>
      </c>
      <c r="C973" s="100" t="str">
        <v/>
      </c>
      <c r="D973" s="88" t="str">
        <v/>
      </c>
      <c r="E973" s="50"/>
      <c r="AA973" s="2">
        <v>1</v>
      </c>
    </row>
    <row r="974" spans="1:27" s="2" customFormat="1" ht="12.75">
      <c r="A974" s="77" t="s">
        <v>171</v>
      </c>
      <c r="B974" s="89" t="s">
        <v>144</v>
      </c>
      <c r="C974" s="100" t="str">
        <v/>
      </c>
      <c r="D974" s="88" t="str">
        <v/>
      </c>
      <c r="E974" s="50"/>
      <c r="AA974" s="2">
        <v>1</v>
      </c>
    </row>
    <row r="975" spans="1:27" s="2" customFormat="1" ht="12.75">
      <c r="A975" s="77" t="s">
        <v>172</v>
      </c>
      <c r="B975" s="89" t="s">
        <v>144</v>
      </c>
      <c r="C975" s="100" t="str">
        <v/>
      </c>
      <c r="D975" s="88" t="str">
        <v/>
      </c>
      <c r="E975" s="50"/>
      <c r="AA975" s="2">
        <v>1</v>
      </c>
    </row>
    <row r="976" spans="1:27" s="2" customFormat="1" ht="12.75">
      <c r="A976" s="77"/>
      <c r="B976" s="89" t="s">
        <v>144</v>
      </c>
      <c r="C976" s="100" t="str">
        <v/>
      </c>
      <c r="D976" s="88" t="str">
        <v/>
      </c>
      <c r="E976" s="50"/>
      <c r="AA976" s="2">
        <v>1</v>
      </c>
    </row>
    <row r="977" spans="1:27" s="2" customFormat="1" ht="12.75">
      <c r="A977" s="74" t="s">
        <v>961</v>
      </c>
      <c r="B977" s="89" t="s">
        <v>144</v>
      </c>
      <c r="C977" s="100" t="str">
        <v/>
      </c>
      <c r="D977" s="88" t="str">
        <v/>
      </c>
      <c r="E977" s="50"/>
      <c r="AA977" s="2">
        <v>1</v>
      </c>
    </row>
    <row r="978" spans="1:27" s="2" customFormat="1" ht="12.75">
      <c r="A978" s="77"/>
      <c r="B978" s="89" t="s">
        <v>144</v>
      </c>
      <c r="C978" s="100" t="str">
        <v/>
      </c>
      <c r="D978" s="88" t="str">
        <v/>
      </c>
      <c r="E978" s="50"/>
      <c r="AA978" s="2">
        <v>1</v>
      </c>
    </row>
    <row r="979" spans="1:27" s="2" customFormat="1" ht="12.75">
      <c r="A979" s="77" t="s">
        <v>962</v>
      </c>
      <c r="B979" s="89" t="s">
        <v>144</v>
      </c>
      <c r="C979" s="100" t="str">
        <v/>
      </c>
      <c r="D979" s="88" t="str">
        <v/>
      </c>
      <c r="E979" s="50"/>
      <c r="AA979" s="2">
        <v>1</v>
      </c>
    </row>
    <row r="980" spans="1:27" s="2" customFormat="1" ht="12.75">
      <c r="A980" s="77" t="s">
        <v>963</v>
      </c>
      <c r="B980" s="89" t="s">
        <v>144</v>
      </c>
      <c r="C980" s="100" t="str">
        <v/>
      </c>
      <c r="D980" s="88" t="str">
        <v/>
      </c>
      <c r="E980" s="50"/>
      <c r="AA980" s="2">
        <v>1</v>
      </c>
    </row>
    <row r="981" spans="1:27" s="2" customFormat="1" ht="12.75">
      <c r="A981" s="77"/>
      <c r="B981" s="89" t="s">
        <v>144</v>
      </c>
      <c r="C981" s="100" t="str">
        <v/>
      </c>
      <c r="D981" s="88" t="str">
        <v/>
      </c>
      <c r="E981" s="50"/>
      <c r="AA981" s="2">
        <v>1</v>
      </c>
    </row>
    <row r="982" spans="1:27" s="2" customFormat="1" ht="12.75">
      <c r="A982" s="77" t="s">
        <v>964</v>
      </c>
      <c r="B982" s="89" t="s">
        <v>144</v>
      </c>
      <c r="C982" s="100" t="str">
        <v/>
      </c>
      <c r="D982" s="88" t="str">
        <v/>
      </c>
      <c r="E982" s="50"/>
      <c r="AA982" s="2">
        <v>1</v>
      </c>
    </row>
    <row r="983" spans="1:27" s="2" customFormat="1" ht="12.75">
      <c r="A983" s="77"/>
      <c r="B983" s="89" t="s">
        <v>144</v>
      </c>
      <c r="C983" s="100" t="str">
        <v/>
      </c>
      <c r="D983" s="88" t="str">
        <v/>
      </c>
      <c r="E983" s="50"/>
      <c r="AA983" s="2">
        <v>1</v>
      </c>
    </row>
    <row r="984" spans="1:27" s="2" customFormat="1" ht="12.75">
      <c r="A984" s="74" t="s">
        <v>966</v>
      </c>
      <c r="B984" s="89" t="s">
        <v>144</v>
      </c>
      <c r="C984" s="100" t="str">
        <v/>
      </c>
      <c r="D984" s="88" t="str">
        <v/>
      </c>
      <c r="E984" s="50"/>
      <c r="AA984" s="2">
        <v>1</v>
      </c>
    </row>
    <row r="985" spans="1:27" s="2" customFormat="1" ht="12.75">
      <c r="A985" s="77"/>
      <c r="B985" s="89" t="s">
        <v>144</v>
      </c>
      <c r="C985" s="100" t="str">
        <v/>
      </c>
      <c r="D985" s="88" t="str">
        <v/>
      </c>
      <c r="E985" s="50"/>
      <c r="AA985" s="2">
        <v>1</v>
      </c>
    </row>
    <row r="986" spans="1:27" s="2" customFormat="1" ht="12.75">
      <c r="A986" s="77" t="s">
        <v>967</v>
      </c>
      <c r="B986" s="89" t="s">
        <v>144</v>
      </c>
      <c r="C986" s="100" t="str">
        <v/>
      </c>
      <c r="D986" s="88" t="str">
        <v/>
      </c>
      <c r="E986" s="50"/>
      <c r="AA986" s="2">
        <v>1</v>
      </c>
    </row>
    <row r="987" spans="1:27" s="2" customFormat="1" ht="12.75">
      <c r="A987" s="77" t="s">
        <v>968</v>
      </c>
      <c r="B987" s="89" t="s">
        <v>144</v>
      </c>
      <c r="C987" s="100" t="str">
        <v/>
      </c>
      <c r="D987" s="88" t="str">
        <v/>
      </c>
      <c r="E987" s="50"/>
      <c r="AA987" s="2">
        <v>1</v>
      </c>
    </row>
    <row r="988" spans="1:27" s="2" customFormat="1" ht="12.75">
      <c r="A988" s="77" t="s">
        <v>969</v>
      </c>
      <c r="B988" s="89">
        <v>694.62</v>
      </c>
      <c r="C988" s="100">
        <v>777.349242</v>
      </c>
      <c r="D988" s="88">
        <v>0.11909999999999998</v>
      </c>
      <c r="E988" s="50"/>
      <c r="AA988" s="2">
        <v>1</v>
      </c>
    </row>
    <row r="989" spans="1:27" s="2" customFormat="1" ht="12.75">
      <c r="A989" s="77"/>
      <c r="B989" s="89" t="s">
        <v>144</v>
      </c>
      <c r="C989" s="100" t="str">
        <v/>
      </c>
      <c r="D989" s="88" t="str">
        <v/>
      </c>
      <c r="E989" s="50"/>
      <c r="AA989" s="2">
        <v>1</v>
      </c>
    </row>
    <row r="990" spans="1:27" s="2" customFormat="1" ht="12.75">
      <c r="A990" s="77" t="s">
        <v>173</v>
      </c>
      <c r="B990" s="89" t="s">
        <v>144</v>
      </c>
      <c r="C990" s="100" t="str">
        <v/>
      </c>
      <c r="D990" s="88" t="str">
        <v/>
      </c>
      <c r="E990" s="50"/>
      <c r="AA990" s="2">
        <v>1</v>
      </c>
    </row>
    <row r="991" spans="1:27" s="2" customFormat="1" ht="12.75">
      <c r="A991" s="77" t="s">
        <v>970</v>
      </c>
      <c r="B991" s="89" t="s">
        <v>144</v>
      </c>
      <c r="C991" s="100" t="str">
        <v/>
      </c>
      <c r="D991" s="88" t="str">
        <v/>
      </c>
      <c r="E991" s="50"/>
      <c r="AA991" s="2">
        <v>1</v>
      </c>
    </row>
    <row r="992" spans="1:27" s="2" customFormat="1" ht="12.75">
      <c r="A992" s="77" t="s">
        <v>969</v>
      </c>
      <c r="B992" s="89">
        <v>91.04</v>
      </c>
      <c r="C992" s="100">
        <v>101.88286400000001</v>
      </c>
      <c r="D992" s="88">
        <v>0.11909999999999998</v>
      </c>
      <c r="E992" s="50"/>
      <c r="AA992" s="2">
        <v>1</v>
      </c>
    </row>
    <row r="993" spans="1:27" s="2" customFormat="1" ht="12.75">
      <c r="A993" s="77"/>
      <c r="B993" s="89" t="s">
        <v>144</v>
      </c>
      <c r="C993" s="100" t="str">
        <v/>
      </c>
      <c r="D993" s="88" t="str">
        <v/>
      </c>
      <c r="E993" s="50"/>
      <c r="AA993" s="2">
        <v>1</v>
      </c>
    </row>
    <row r="994" spans="1:27" s="2" customFormat="1" ht="12.75">
      <c r="A994" s="77" t="s">
        <v>971</v>
      </c>
      <c r="B994" s="89">
        <v>105.09</v>
      </c>
      <c r="C994" s="100">
        <v>117.606219</v>
      </c>
      <c r="D994" s="88">
        <v>0.11909999999999998</v>
      </c>
      <c r="E994" s="50"/>
      <c r="AA994" s="2">
        <v>1</v>
      </c>
    </row>
    <row r="995" spans="1:27" s="2" customFormat="1" ht="12.75">
      <c r="A995" s="77" t="s">
        <v>972</v>
      </c>
      <c r="B995" s="89" t="s">
        <v>144</v>
      </c>
      <c r="C995" s="100" t="str">
        <v/>
      </c>
      <c r="D995" s="88" t="str">
        <v/>
      </c>
      <c r="E995" s="50"/>
      <c r="AA995" s="2">
        <v>1</v>
      </c>
    </row>
    <row r="996" spans="1:27" s="2" customFormat="1" ht="12.75">
      <c r="A996" s="77"/>
      <c r="B996" s="89" t="s">
        <v>144</v>
      </c>
      <c r="C996" s="100" t="str">
        <v/>
      </c>
      <c r="D996" s="88" t="str">
        <v/>
      </c>
      <c r="E996" s="50"/>
      <c r="AA996" s="2">
        <v>1</v>
      </c>
    </row>
    <row r="997" spans="1:27" s="2" customFormat="1" ht="12.75">
      <c r="A997" s="77" t="s">
        <v>973</v>
      </c>
      <c r="B997" s="89">
        <v>1687.79</v>
      </c>
      <c r="C997" s="100">
        <v>1888.805789</v>
      </c>
      <c r="D997" s="88">
        <v>0.11909999999999998</v>
      </c>
      <c r="E997" s="50"/>
      <c r="AA997" s="2">
        <v>1</v>
      </c>
    </row>
    <row r="998" spans="1:27" s="2" customFormat="1" ht="12.75">
      <c r="A998" s="77"/>
      <c r="B998" s="89" t="s">
        <v>144</v>
      </c>
      <c r="C998" s="100" t="str">
        <v/>
      </c>
      <c r="D998" s="88" t="str">
        <v/>
      </c>
      <c r="E998" s="50"/>
      <c r="AA998" s="2">
        <v>1</v>
      </c>
    </row>
    <row r="999" spans="1:27" s="2" customFormat="1" ht="12.75">
      <c r="A999" s="77" t="s">
        <v>174</v>
      </c>
      <c r="B999" s="89">
        <v>9015.3700000000008</v>
      </c>
      <c r="C999" s="90">
        <v>10089.100567000001</v>
      </c>
      <c r="D999" s="88">
        <v>0.11909999999999998</v>
      </c>
      <c r="E999" s="50"/>
      <c r="AA999" s="2">
        <v>1</v>
      </c>
    </row>
    <row r="1000" spans="1:27" s="2" customFormat="1" ht="12.75">
      <c r="A1000" s="77"/>
      <c r="B1000" s="89" t="s">
        <v>144</v>
      </c>
      <c r="C1000" s="100" t="str">
        <v/>
      </c>
      <c r="D1000" s="88" t="str">
        <v/>
      </c>
      <c r="E1000" s="50"/>
      <c r="AA1000" s="2">
        <v>1</v>
      </c>
    </row>
    <row r="1001" spans="1:27" s="2" customFormat="1" ht="12.75">
      <c r="A1001" s="77" t="s">
        <v>175</v>
      </c>
      <c r="B1001" s="89">
        <v>1959.38</v>
      </c>
      <c r="C1001" s="100">
        <v>2192.742158</v>
      </c>
      <c r="D1001" s="88">
        <v>0.11909999999999998</v>
      </c>
      <c r="E1001" s="50"/>
      <c r="AA1001" s="2">
        <v>1</v>
      </c>
    </row>
    <row r="1002" spans="1:27" s="2" customFormat="1" ht="12.75">
      <c r="A1002" s="77"/>
      <c r="B1002" s="89" t="s">
        <v>144</v>
      </c>
      <c r="C1002" s="100" t="str">
        <v/>
      </c>
      <c r="D1002" s="88" t="str">
        <v/>
      </c>
      <c r="E1002" s="50"/>
      <c r="AA1002" s="2">
        <v>1</v>
      </c>
    </row>
    <row r="1003" spans="1:27" s="2" customFormat="1" ht="12.75">
      <c r="A1003" s="77" t="s">
        <v>974</v>
      </c>
      <c r="B1003" s="89" t="s">
        <v>144</v>
      </c>
      <c r="C1003" s="100" t="str">
        <v/>
      </c>
      <c r="D1003" s="88" t="str">
        <v/>
      </c>
      <c r="E1003" s="50"/>
      <c r="AA1003" s="2">
        <v>1</v>
      </c>
    </row>
    <row r="1004" spans="1:27" s="2" customFormat="1" ht="12.75">
      <c r="A1004" s="77"/>
      <c r="B1004" s="89" t="s">
        <v>144</v>
      </c>
      <c r="C1004" s="100" t="str">
        <v/>
      </c>
      <c r="D1004" s="88" t="str">
        <v/>
      </c>
      <c r="E1004" s="50"/>
      <c r="AA1004" s="2">
        <v>1</v>
      </c>
    </row>
    <row r="1005" spans="1:27" s="2" customFormat="1" ht="12.75">
      <c r="A1005" s="77" t="s">
        <v>975</v>
      </c>
      <c r="B1005" s="89">
        <v>225.84</v>
      </c>
      <c r="C1005" s="100">
        <v>252.73754400000001</v>
      </c>
      <c r="D1005" s="88">
        <v>0.11909999999999998</v>
      </c>
      <c r="E1005" s="50"/>
      <c r="AA1005" s="2">
        <v>1</v>
      </c>
    </row>
    <row r="1006" spans="1:27" s="2" customFormat="1" ht="12.75">
      <c r="A1006" s="77"/>
      <c r="B1006" s="89" t="s">
        <v>144</v>
      </c>
      <c r="C1006" s="100" t="str">
        <v/>
      </c>
      <c r="D1006" s="88" t="str">
        <v/>
      </c>
      <c r="E1006" s="50"/>
      <c r="AA1006" s="2">
        <v>1</v>
      </c>
    </row>
    <row r="1007" spans="1:27" s="2" customFormat="1" ht="12.75">
      <c r="A1007" s="74" t="s">
        <v>976</v>
      </c>
      <c r="B1007" s="89" t="s">
        <v>144</v>
      </c>
      <c r="C1007" s="100" t="str">
        <v/>
      </c>
      <c r="D1007" s="88" t="str">
        <v/>
      </c>
      <c r="E1007" s="50"/>
      <c r="AA1007" s="2">
        <v>1</v>
      </c>
    </row>
    <row r="1008" spans="1:27" s="2" customFormat="1" ht="12.75">
      <c r="A1008" s="77"/>
      <c r="B1008" s="89" t="s">
        <v>144</v>
      </c>
      <c r="C1008" s="100" t="str">
        <v/>
      </c>
      <c r="D1008" s="88" t="str">
        <v/>
      </c>
      <c r="E1008" s="50"/>
      <c r="AA1008" s="2">
        <v>1</v>
      </c>
    </row>
    <row r="1009" spans="1:27" s="2" customFormat="1" ht="12.75">
      <c r="A1009" s="77" t="s">
        <v>176</v>
      </c>
      <c r="B1009" s="89" t="s">
        <v>144</v>
      </c>
      <c r="C1009" s="89" t="str">
        <v/>
      </c>
      <c r="D1009" s="88" t="str">
        <v/>
      </c>
      <c r="E1009" s="50"/>
      <c r="AA1009" s="2">
        <v>1</v>
      </c>
    </row>
    <row r="1010" spans="1:27" s="2" customFormat="1" ht="12.75">
      <c r="A1010" s="77" t="s">
        <v>977</v>
      </c>
      <c r="B1010" s="89" t="s">
        <v>144</v>
      </c>
      <c r="C1010" s="89" t="str">
        <v/>
      </c>
      <c r="D1010" s="88" t="str">
        <v/>
      </c>
      <c r="E1010" s="50"/>
      <c r="AA1010" s="2">
        <v>1</v>
      </c>
    </row>
    <row r="1011" spans="1:27" s="2" customFormat="1" ht="12.75">
      <c r="A1011" s="77" t="s">
        <v>177</v>
      </c>
      <c r="B1011" s="89" t="s">
        <v>144</v>
      </c>
      <c r="C1011" s="90" t="str">
        <v/>
      </c>
      <c r="D1011" s="88" t="str">
        <v/>
      </c>
      <c r="E1011" s="50"/>
      <c r="AA1011" s="2">
        <v>1</v>
      </c>
    </row>
    <row r="1012" spans="1:27" s="2" customFormat="1" ht="12.75">
      <c r="A1012" s="77" t="s">
        <v>178</v>
      </c>
      <c r="B1012" s="89" t="s">
        <v>144</v>
      </c>
      <c r="C1012" s="100" t="str">
        <v/>
      </c>
      <c r="D1012" s="88" t="str">
        <v/>
      </c>
      <c r="E1012" s="50"/>
      <c r="AA1012" s="2">
        <v>1</v>
      </c>
    </row>
    <row r="1013" spans="1:27" s="2" customFormat="1" ht="12.75">
      <c r="A1013" s="77"/>
      <c r="B1013" s="89" t="s">
        <v>144</v>
      </c>
      <c r="C1013" s="100" t="str">
        <v/>
      </c>
      <c r="D1013" s="88" t="str">
        <v/>
      </c>
      <c r="E1013" s="50"/>
      <c r="AA1013" s="2">
        <v>1</v>
      </c>
    </row>
    <row r="1014" spans="1:27" s="2" customFormat="1" ht="12.75">
      <c r="A1014" s="77" t="s">
        <v>179</v>
      </c>
      <c r="B1014" s="89">
        <v>43.79</v>
      </c>
      <c r="C1014" s="100">
        <v>49.005389000000001</v>
      </c>
      <c r="D1014" s="88">
        <v>0.11909999999999998</v>
      </c>
      <c r="E1014" s="50"/>
      <c r="AA1014" s="2">
        <v>1</v>
      </c>
    </row>
    <row r="1015" spans="1:27" s="2" customFormat="1" ht="12.75">
      <c r="A1015" s="77"/>
      <c r="B1015" s="89" t="s">
        <v>144</v>
      </c>
      <c r="C1015" s="100" t="str">
        <v/>
      </c>
      <c r="D1015" s="88" t="str">
        <v/>
      </c>
      <c r="E1015" s="50"/>
      <c r="AA1015" s="2">
        <v>1</v>
      </c>
    </row>
    <row r="1016" spans="1:27" s="2" customFormat="1" ht="12.75">
      <c r="A1016" s="74" t="s">
        <v>978</v>
      </c>
      <c r="B1016" s="89" t="s">
        <v>144</v>
      </c>
      <c r="C1016" s="100" t="str">
        <v/>
      </c>
      <c r="D1016" s="88" t="str">
        <v/>
      </c>
      <c r="E1016" s="50"/>
      <c r="AA1016" s="2">
        <v>1</v>
      </c>
    </row>
    <row r="1017" spans="1:27" s="2" customFormat="1" ht="12.75">
      <c r="A1017" s="77"/>
      <c r="B1017" s="89" t="s">
        <v>144</v>
      </c>
      <c r="C1017" s="100" t="str">
        <v/>
      </c>
      <c r="D1017" s="88" t="str">
        <v/>
      </c>
      <c r="E1017" s="50"/>
      <c r="AA1017" s="2">
        <v>1</v>
      </c>
    </row>
    <row r="1018" spans="1:27" s="2" customFormat="1" ht="12.75">
      <c r="A1018" s="77" t="s">
        <v>180</v>
      </c>
      <c r="B1018" s="89">
        <v>46.17</v>
      </c>
      <c r="C1018" s="100">
        <v>51.668847</v>
      </c>
      <c r="D1018" s="88">
        <v>0.11909999999999998</v>
      </c>
      <c r="E1018" s="50"/>
      <c r="AA1018" s="2">
        <v>1</v>
      </c>
    </row>
    <row r="1019" spans="1:27" s="2" customFormat="1" ht="12.75">
      <c r="A1019" s="77"/>
      <c r="B1019" s="89" t="s">
        <v>144</v>
      </c>
      <c r="C1019" s="100" t="str">
        <v/>
      </c>
      <c r="D1019" s="88" t="str">
        <v/>
      </c>
      <c r="E1019" s="50"/>
      <c r="AA1019" s="2">
        <v>1</v>
      </c>
    </row>
    <row r="1020" spans="1:27" s="2" customFormat="1" ht="12.75">
      <c r="A1020" s="77" t="s">
        <v>181</v>
      </c>
      <c r="B1020" s="89" t="s">
        <v>144</v>
      </c>
      <c r="C1020" s="100" t="str">
        <v/>
      </c>
      <c r="D1020" s="88" t="str">
        <v/>
      </c>
      <c r="E1020" s="50"/>
      <c r="AA1020" s="2">
        <v>1</v>
      </c>
    </row>
    <row r="1021" spans="1:27" s="2" customFormat="1" ht="12.75">
      <c r="A1021" s="77" t="s">
        <v>965</v>
      </c>
      <c r="B1021" s="89">
        <v>37.270000000000003</v>
      </c>
      <c r="C1021" s="89">
        <v>41.708857000000002</v>
      </c>
      <c r="D1021" s="88">
        <v>0.11909999999999998</v>
      </c>
      <c r="E1021" s="50"/>
      <c r="AA1021" s="2">
        <v>1</v>
      </c>
    </row>
    <row r="1022" spans="1:27" s="2" customFormat="1" ht="12.75">
      <c r="A1022" s="77"/>
      <c r="B1022" s="89" t="s">
        <v>144</v>
      </c>
      <c r="C1022" s="89" t="str">
        <v/>
      </c>
      <c r="D1022" s="88" t="str">
        <v/>
      </c>
      <c r="E1022" s="50"/>
      <c r="AA1022" s="2">
        <v>1</v>
      </c>
    </row>
    <row r="1023" spans="1:27" s="2" customFormat="1" ht="12.75">
      <c r="A1023" s="74" t="s">
        <v>979</v>
      </c>
      <c r="B1023" s="89" t="s">
        <v>144</v>
      </c>
      <c r="C1023" s="89" t="str">
        <v/>
      </c>
      <c r="D1023" s="88" t="str">
        <v/>
      </c>
      <c r="E1023" s="50"/>
      <c r="AA1023" s="2">
        <v>1</v>
      </c>
    </row>
    <row r="1024" spans="1:27" s="2" customFormat="1" ht="12.75">
      <c r="A1024" s="74"/>
      <c r="B1024" s="89" t="s">
        <v>144</v>
      </c>
      <c r="C1024" s="89" t="str">
        <v/>
      </c>
      <c r="D1024" s="88" t="str">
        <v/>
      </c>
      <c r="E1024" s="50"/>
      <c r="AA1024" s="2">
        <v>1</v>
      </c>
    </row>
    <row r="1025" spans="1:27" s="2" customFormat="1" ht="12.75">
      <c r="A1025" s="77" t="s">
        <v>980</v>
      </c>
      <c r="B1025" s="89" t="s">
        <v>144</v>
      </c>
      <c r="C1025" s="89" t="str">
        <v/>
      </c>
      <c r="D1025" s="88" t="str">
        <v/>
      </c>
      <c r="E1025" s="50"/>
      <c r="AA1025" s="2">
        <v>1</v>
      </c>
    </row>
    <row r="1026" spans="1:27" s="2" customFormat="1" ht="12.75">
      <c r="A1026" s="77" t="s">
        <v>981</v>
      </c>
      <c r="B1026" s="89">
        <v>228.69</v>
      </c>
      <c r="C1026" s="89">
        <v>255.92697899999999</v>
      </c>
      <c r="D1026" s="88">
        <v>0.11909999999999998</v>
      </c>
      <c r="E1026" s="50"/>
      <c r="AA1026" s="2">
        <v>1</v>
      </c>
    </row>
    <row r="1027" spans="1:27" s="2" customFormat="1" ht="12.75">
      <c r="A1027" s="77" t="s">
        <v>982</v>
      </c>
      <c r="B1027" s="89" t="s">
        <v>144</v>
      </c>
      <c r="C1027" s="89" t="str">
        <v/>
      </c>
      <c r="D1027" s="88" t="str">
        <v/>
      </c>
      <c r="E1027" s="50"/>
      <c r="AA1027" s="2">
        <v>1</v>
      </c>
    </row>
    <row r="1028" spans="1:27" s="2" customFormat="1" ht="12.75">
      <c r="A1028" s="77" t="s">
        <v>983</v>
      </c>
      <c r="B1028" s="89" t="s">
        <v>144</v>
      </c>
      <c r="C1028" s="89" t="str">
        <v/>
      </c>
      <c r="D1028" s="88" t="str">
        <v/>
      </c>
      <c r="E1028" s="50"/>
      <c r="AA1028" s="2">
        <v>1</v>
      </c>
    </row>
    <row r="1029" spans="1:27" s="2" customFormat="1" ht="12.75">
      <c r="A1029" s="74"/>
      <c r="B1029" s="89" t="s">
        <v>144</v>
      </c>
      <c r="C1029" s="89" t="str">
        <v/>
      </c>
      <c r="D1029" s="88" t="str">
        <v/>
      </c>
      <c r="E1029" s="50"/>
      <c r="AA1029" s="2">
        <v>1</v>
      </c>
    </row>
    <row r="1030" spans="1:27" s="2" customFormat="1" ht="12.75">
      <c r="A1030" s="77" t="s">
        <v>984</v>
      </c>
      <c r="B1030" s="89" t="s">
        <v>144</v>
      </c>
      <c r="C1030" s="89" t="str">
        <v/>
      </c>
      <c r="D1030" s="88" t="str">
        <v/>
      </c>
      <c r="E1030" s="50"/>
      <c r="AA1030" s="2">
        <v>1</v>
      </c>
    </row>
    <row r="1031" spans="1:27" s="2" customFormat="1" ht="12.75">
      <c r="A1031" s="77" t="s">
        <v>985</v>
      </c>
      <c r="B1031" s="89">
        <v>7.35</v>
      </c>
      <c r="C1031" s="90">
        <v>8.2253849999999993</v>
      </c>
      <c r="D1031" s="88">
        <v>0.11909999999999998</v>
      </c>
      <c r="E1031" s="50"/>
      <c r="AA1031" s="2">
        <v>1</v>
      </c>
    </row>
    <row r="1032" spans="1:27" s="2" customFormat="1" ht="12.75">
      <c r="A1032" s="77"/>
      <c r="B1032" s="89" t="s">
        <v>144</v>
      </c>
      <c r="C1032" s="90" t="str">
        <v/>
      </c>
      <c r="D1032" s="88" t="str">
        <v/>
      </c>
      <c r="E1032" s="50"/>
      <c r="AA1032" s="2">
        <v>1</v>
      </c>
    </row>
    <row r="1033" spans="1:27" s="2" customFormat="1" ht="12.75">
      <c r="A1033" s="77"/>
      <c r="B1033" s="89" t="s">
        <v>144</v>
      </c>
      <c r="C1033" s="90" t="str">
        <v/>
      </c>
      <c r="D1033" s="88" t="str">
        <v/>
      </c>
      <c r="E1033" s="50"/>
      <c r="AA1033" s="2">
        <v>1</v>
      </c>
    </row>
    <row r="1034" spans="1:27" s="2" customFormat="1" ht="12.75">
      <c r="A1034" s="6" t="s">
        <v>99</v>
      </c>
      <c r="B1034" s="89" t="s">
        <v>144</v>
      </c>
      <c r="C1034" s="90" t="str">
        <v/>
      </c>
      <c r="D1034" s="88" t="str">
        <v/>
      </c>
      <c r="E1034" s="50"/>
      <c r="AA1034" s="2">
        <v>1</v>
      </c>
    </row>
    <row r="1035" spans="1:27" s="2" customFormat="1" ht="12.75">
      <c r="A1035" s="52" t="s">
        <v>182</v>
      </c>
      <c r="B1035" s="89" t="s">
        <v>144</v>
      </c>
      <c r="C1035" s="90" t="str">
        <v/>
      </c>
      <c r="D1035" s="88" t="str">
        <v/>
      </c>
      <c r="E1035" s="50"/>
      <c r="AA1035" s="2">
        <v>1</v>
      </c>
    </row>
    <row r="1036" spans="1:27" s="2" customFormat="1" ht="12.75">
      <c r="A1036" s="52" t="s">
        <v>100</v>
      </c>
      <c r="B1036" s="89" t="s">
        <v>144</v>
      </c>
      <c r="C1036" s="90" t="str">
        <v/>
      </c>
      <c r="D1036" s="88" t="str">
        <v/>
      </c>
      <c r="E1036" s="50"/>
      <c r="AA1036" s="2">
        <v>1</v>
      </c>
    </row>
    <row r="1037" spans="1:27" ht="12.75">
      <c r="A1037" s="77"/>
      <c r="B1037" s="89" t="s">
        <v>144</v>
      </c>
      <c r="C1037" s="90" t="str">
        <v/>
      </c>
      <c r="D1037" s="88" t="str">
        <v/>
      </c>
      <c r="AA1037" s="1">
        <v>1</v>
      </c>
    </row>
    <row r="1038" spans="1:27" ht="12.75">
      <c r="A1038" s="77" t="s">
        <v>244</v>
      </c>
      <c r="B1038" s="89" t="s">
        <v>144</v>
      </c>
      <c r="C1038" s="90" t="str">
        <v/>
      </c>
      <c r="D1038" s="88" t="str">
        <v/>
      </c>
      <c r="AA1038" s="1">
        <v>1</v>
      </c>
    </row>
    <row r="1039" spans="1:27" ht="12.75">
      <c r="A1039" s="77" t="s">
        <v>101</v>
      </c>
      <c r="B1039" s="89" t="s">
        <v>144</v>
      </c>
      <c r="C1039" s="90" t="str">
        <v/>
      </c>
      <c r="D1039" s="88" t="str">
        <v/>
      </c>
      <c r="AA1039" s="1">
        <v>1</v>
      </c>
    </row>
    <row r="1040" spans="1:27" ht="12.75">
      <c r="A1040" s="77" t="s">
        <v>102</v>
      </c>
      <c r="B1040" s="89" t="s">
        <v>144</v>
      </c>
      <c r="C1040" s="90" t="str">
        <v/>
      </c>
      <c r="D1040" s="88" t="str">
        <v/>
      </c>
      <c r="AA1040" s="1">
        <v>1</v>
      </c>
    </row>
    <row r="1041" spans="1:27" ht="12.75">
      <c r="A1041" s="77"/>
      <c r="B1041" s="89" t="s">
        <v>144</v>
      </c>
      <c r="C1041" s="90" t="str">
        <v/>
      </c>
      <c r="D1041" s="88" t="str">
        <v/>
      </c>
      <c r="AA1041" s="1">
        <v>1</v>
      </c>
    </row>
    <row r="1042" spans="1:27" ht="12.75">
      <c r="A1042" s="77" t="s">
        <v>183</v>
      </c>
      <c r="B1042" s="89">
        <v>20000</v>
      </c>
      <c r="C1042" s="90">
        <v>22382</v>
      </c>
      <c r="D1042" s="88">
        <v>0.11909999999999998</v>
      </c>
      <c r="AA1042" s="1">
        <v>1</v>
      </c>
    </row>
    <row r="1043" spans="1:27" ht="12.75">
      <c r="A1043" s="77"/>
      <c r="B1043" s="89" t="s">
        <v>144</v>
      </c>
      <c r="C1043" s="90" t="str">
        <v/>
      </c>
      <c r="D1043" s="88" t="str">
        <v/>
      </c>
      <c r="AA1043" s="1">
        <v>1</v>
      </c>
    </row>
    <row r="1044" spans="1:27" ht="12.75">
      <c r="A1044" s="77" t="s">
        <v>986</v>
      </c>
      <c r="B1044" s="89">
        <v>20000</v>
      </c>
      <c r="C1044" s="90">
        <v>22382</v>
      </c>
      <c r="D1044" s="88">
        <v>0.11909999999999998</v>
      </c>
      <c r="AA1044" s="1">
        <v>1</v>
      </c>
    </row>
    <row r="1045" spans="1:27" ht="12.75">
      <c r="A1045" s="77"/>
      <c r="B1045" s="89" t="s">
        <v>144</v>
      </c>
      <c r="C1045" s="90" t="str">
        <v/>
      </c>
      <c r="D1045" s="88" t="str">
        <v/>
      </c>
      <c r="AA1045" s="1">
        <v>1</v>
      </c>
    </row>
    <row r="1046" spans="1:27" ht="12.75">
      <c r="A1046" s="77" t="s">
        <v>184</v>
      </c>
      <c r="B1046" s="89">
        <v>20000</v>
      </c>
      <c r="C1046" s="90">
        <v>22382</v>
      </c>
      <c r="D1046" s="88">
        <v>0.11909999999999998</v>
      </c>
      <c r="AA1046" s="1">
        <v>1</v>
      </c>
    </row>
    <row r="1047" spans="1:27" ht="12.75">
      <c r="A1047" s="77"/>
      <c r="B1047" s="89" t="s">
        <v>144</v>
      </c>
      <c r="C1047" s="90" t="str">
        <v/>
      </c>
      <c r="D1047" s="88" t="str">
        <v/>
      </c>
      <c r="AA1047" s="1">
        <v>1</v>
      </c>
    </row>
    <row r="1048" spans="1:27" ht="12.75">
      <c r="A1048" s="77" t="s">
        <v>185</v>
      </c>
      <c r="B1048" s="89">
        <v>20000</v>
      </c>
      <c r="C1048" s="90">
        <v>22382</v>
      </c>
      <c r="D1048" s="88">
        <v>0.11909999999999998</v>
      </c>
      <c r="AA1048" s="1">
        <v>1</v>
      </c>
    </row>
    <row r="1049" spans="1:27" ht="12.75">
      <c r="A1049" s="77"/>
      <c r="B1049" s="89" t="s">
        <v>144</v>
      </c>
      <c r="C1049" s="90" t="str">
        <v/>
      </c>
      <c r="D1049" s="88" t="str">
        <v/>
      </c>
      <c r="AA1049" s="1">
        <v>1</v>
      </c>
    </row>
    <row r="1050" spans="1:27" ht="12.75">
      <c r="A1050" s="77" t="s">
        <v>245</v>
      </c>
      <c r="B1050" s="89">
        <v>20000</v>
      </c>
      <c r="C1050" s="90">
        <v>22382</v>
      </c>
      <c r="D1050" s="88">
        <v>0.11909999999999998</v>
      </c>
      <c r="AA1050" s="1">
        <v>1</v>
      </c>
    </row>
    <row r="1051" spans="1:27" ht="12.75">
      <c r="A1051" s="77" t="s">
        <v>103</v>
      </c>
      <c r="B1051" s="89" t="s">
        <v>144</v>
      </c>
      <c r="C1051" s="90" t="str">
        <v/>
      </c>
      <c r="D1051" s="88" t="str">
        <v/>
      </c>
      <c r="AA1051" s="1">
        <v>1</v>
      </c>
    </row>
    <row r="1052" spans="1:27" ht="12.75">
      <c r="A1052" s="77" t="s">
        <v>247</v>
      </c>
      <c r="B1052" s="89" t="s">
        <v>144</v>
      </c>
      <c r="C1052" s="90" t="str">
        <v/>
      </c>
      <c r="D1052" s="88" t="str">
        <v/>
      </c>
      <c r="AA1052" s="1">
        <v>1</v>
      </c>
    </row>
    <row r="1053" spans="1:27" ht="12.75">
      <c r="A1053" s="77" t="s">
        <v>104</v>
      </c>
      <c r="B1053" s="89" t="s">
        <v>144</v>
      </c>
      <c r="C1053" s="90" t="str">
        <v/>
      </c>
      <c r="D1053" s="88" t="str">
        <v/>
      </c>
      <c r="AA1053" s="1">
        <v>1</v>
      </c>
    </row>
    <row r="1054" spans="1:27" ht="12.75">
      <c r="A1054" s="77"/>
      <c r="B1054" s="90" t="s">
        <v>144</v>
      </c>
      <c r="C1054" s="90" t="str">
        <v/>
      </c>
      <c r="D1054" s="88" t="str">
        <v/>
      </c>
      <c r="AA1054" s="1">
        <v>1</v>
      </c>
    </row>
    <row r="1055" spans="1:27" ht="12.75">
      <c r="A1055" s="74" t="s">
        <v>246</v>
      </c>
      <c r="B1055" s="90" t="s">
        <v>144</v>
      </c>
      <c r="C1055" s="90" t="str">
        <v/>
      </c>
      <c r="D1055" s="88" t="str">
        <v/>
      </c>
      <c r="AA1055" s="1">
        <v>1</v>
      </c>
    </row>
    <row r="1056" spans="1:27" ht="12.75">
      <c r="A1056" s="77" t="s">
        <v>186</v>
      </c>
      <c r="B1056" s="89" t="s">
        <v>144</v>
      </c>
      <c r="C1056" s="90" t="str">
        <v/>
      </c>
      <c r="D1056" s="88" t="str">
        <v/>
      </c>
      <c r="AA1056" s="1">
        <v>1</v>
      </c>
    </row>
    <row r="1057" spans="1:27" ht="12.75">
      <c r="A1057" s="77" t="s">
        <v>187</v>
      </c>
      <c r="B1057" s="89">
        <v>20000</v>
      </c>
      <c r="C1057" s="90">
        <v>22382</v>
      </c>
      <c r="D1057" s="88">
        <v>0.11909999999999998</v>
      </c>
      <c r="AA1057" s="1">
        <v>1</v>
      </c>
    </row>
    <row r="1058" spans="1:27" ht="12.75">
      <c r="A1058" s="77" t="s">
        <v>188</v>
      </c>
      <c r="B1058" s="89">
        <v>20000</v>
      </c>
      <c r="C1058" s="90">
        <v>22382</v>
      </c>
      <c r="D1058" s="88">
        <v>0.11909999999999998</v>
      </c>
      <c r="AA1058" s="1">
        <v>1</v>
      </c>
    </row>
    <row r="1059" spans="1:27" ht="12.75">
      <c r="A1059" s="77" t="s">
        <v>105</v>
      </c>
      <c r="B1059" s="90" t="s">
        <v>144</v>
      </c>
      <c r="C1059" s="90" t="str">
        <v/>
      </c>
      <c r="D1059" s="88" t="str">
        <v/>
      </c>
      <c r="AA1059" s="1">
        <v>1</v>
      </c>
    </row>
    <row r="1060" spans="1:27" ht="12.75">
      <c r="A1060" s="77" t="s">
        <v>189</v>
      </c>
      <c r="B1060" s="89">
        <v>20000</v>
      </c>
      <c r="C1060" s="90">
        <v>22382</v>
      </c>
      <c r="D1060" s="88">
        <v>0.11909999999999998</v>
      </c>
      <c r="AA1060" s="1">
        <v>1</v>
      </c>
    </row>
    <row r="1061" spans="1:27" ht="12.75">
      <c r="A1061" s="77" t="s">
        <v>190</v>
      </c>
      <c r="B1061" s="89">
        <v>20000</v>
      </c>
      <c r="C1061" s="90">
        <v>22382</v>
      </c>
      <c r="D1061" s="88">
        <v>0.11909999999999998</v>
      </c>
      <c r="AA1061" s="1">
        <v>1</v>
      </c>
    </row>
    <row r="1062" spans="1:27" ht="12.75">
      <c r="A1062" s="77" t="s">
        <v>191</v>
      </c>
      <c r="B1062" s="89">
        <v>20000</v>
      </c>
      <c r="C1062" s="90">
        <v>22382</v>
      </c>
      <c r="D1062" s="88">
        <v>0.11909999999999998</v>
      </c>
      <c r="AA1062" s="1">
        <v>1</v>
      </c>
    </row>
    <row r="1063" spans="1:27" ht="12.75">
      <c r="A1063" s="77"/>
      <c r="B1063" s="89" t="s">
        <v>144</v>
      </c>
      <c r="C1063" s="90" t="str">
        <v/>
      </c>
      <c r="D1063" s="88" t="str">
        <v/>
      </c>
      <c r="AA1063" s="1">
        <v>1</v>
      </c>
    </row>
    <row r="1064" spans="1:27" ht="12.75">
      <c r="A1064" s="77" t="s">
        <v>248</v>
      </c>
      <c r="B1064" s="89">
        <v>438.6</v>
      </c>
      <c r="C1064" s="90">
        <v>490.83726000000001</v>
      </c>
      <c r="D1064" s="88">
        <v>0.11909999999999998</v>
      </c>
      <c r="AA1064" s="1">
        <v>1</v>
      </c>
    </row>
    <row r="1065" spans="1:27" ht="12.75">
      <c r="A1065" s="77" t="s">
        <v>106</v>
      </c>
      <c r="B1065" s="89" t="s">
        <v>144</v>
      </c>
      <c r="C1065" s="90" t="str">
        <v/>
      </c>
      <c r="D1065" s="88" t="str">
        <v/>
      </c>
      <c r="AA1065" s="1">
        <v>1</v>
      </c>
    </row>
    <row r="1066" spans="1:27" ht="12.75">
      <c r="A1066" s="77"/>
      <c r="B1066" s="89" t="s">
        <v>144</v>
      </c>
      <c r="C1066" s="90" t="str">
        <v/>
      </c>
      <c r="D1066" s="88" t="str">
        <v/>
      </c>
      <c r="AA1066" s="1">
        <v>1</v>
      </c>
    </row>
    <row r="1067" spans="1:27" ht="12.75">
      <c r="A1067" s="77" t="s">
        <v>249</v>
      </c>
      <c r="B1067" s="89" t="s">
        <v>144</v>
      </c>
      <c r="C1067" s="90" t="str">
        <v/>
      </c>
      <c r="D1067" s="88" t="str">
        <v/>
      </c>
      <c r="AA1067" s="1">
        <v>1</v>
      </c>
    </row>
    <row r="1068" spans="1:27" ht="12.75">
      <c r="A1068" s="77" t="s">
        <v>107</v>
      </c>
      <c r="B1068" s="89" t="s">
        <v>108</v>
      </c>
      <c r="C1068" s="90" t="str">
        <v>Free</v>
      </c>
      <c r="D1068" s="88" t="str">
        <v/>
      </c>
      <c r="AA1068" s="1">
        <v>1</v>
      </c>
    </row>
    <row r="1069" spans="1:27" ht="12.75">
      <c r="A1069" s="77" t="s">
        <v>109</v>
      </c>
      <c r="B1069" s="89" t="s">
        <v>108</v>
      </c>
      <c r="C1069" s="90" t="str">
        <v>Free</v>
      </c>
      <c r="D1069" s="88" t="str">
        <v/>
      </c>
      <c r="AA1069" s="1">
        <v>1</v>
      </c>
    </row>
    <row r="1070" spans="1:27" ht="12.75">
      <c r="A1070" s="77"/>
      <c r="B1070" s="89" t="s">
        <v>144</v>
      </c>
      <c r="C1070" s="90" t="str">
        <v/>
      </c>
      <c r="D1070" s="88" t="str">
        <v/>
      </c>
      <c r="AA1070" s="1">
        <v>1</v>
      </c>
    </row>
    <row r="1071" spans="1:27" ht="12.75">
      <c r="A1071" s="77" t="s">
        <v>250</v>
      </c>
      <c r="B1071" s="89" t="s">
        <v>144</v>
      </c>
      <c r="C1071" s="90" t="str">
        <v/>
      </c>
      <c r="D1071" s="88" t="str">
        <v/>
      </c>
      <c r="AA1071" s="1">
        <v>1</v>
      </c>
    </row>
    <row r="1072" spans="1:27" ht="12.75">
      <c r="A1072" s="77" t="s">
        <v>251</v>
      </c>
      <c r="B1072" s="89" t="s">
        <v>144</v>
      </c>
      <c r="C1072" s="90" t="str">
        <v/>
      </c>
      <c r="D1072" s="88" t="str">
        <v/>
      </c>
      <c r="AA1072" s="1">
        <v>1</v>
      </c>
    </row>
    <row r="1073" spans="1:27" ht="12.75">
      <c r="A1073" s="77" t="s">
        <v>110</v>
      </c>
      <c r="B1073" s="89" t="s">
        <v>108</v>
      </c>
      <c r="C1073" s="90" t="str">
        <v>Free</v>
      </c>
      <c r="D1073" s="88" t="str">
        <v/>
      </c>
      <c r="AA1073" s="1">
        <v>1</v>
      </c>
    </row>
    <row r="1074" spans="1:27" ht="12.75">
      <c r="A1074" s="77" t="s">
        <v>111</v>
      </c>
      <c r="B1074" s="89" t="s">
        <v>108</v>
      </c>
      <c r="C1074" s="90" t="str">
        <v>Free</v>
      </c>
      <c r="D1074" s="88" t="str">
        <v/>
      </c>
      <c r="AA1074" s="1">
        <v>1</v>
      </c>
    </row>
    <row r="1075" spans="1:27" ht="12.75">
      <c r="A1075" s="77" t="s">
        <v>112</v>
      </c>
      <c r="B1075" s="89">
        <v>206.09</v>
      </c>
      <c r="C1075" s="90">
        <v>230.63531900000001</v>
      </c>
      <c r="D1075" s="88">
        <v>0.11909999999999998</v>
      </c>
      <c r="AA1075" s="1">
        <v>1</v>
      </c>
    </row>
    <row r="1076" spans="1:27" ht="12.75">
      <c r="A1076" s="77"/>
      <c r="B1076" s="89" t="s">
        <v>144</v>
      </c>
      <c r="C1076" s="90" t="str">
        <v/>
      </c>
      <c r="D1076" s="88" t="str">
        <v/>
      </c>
      <c r="AA1076" s="1">
        <v>1</v>
      </c>
    </row>
    <row r="1077" spans="1:27" ht="12.75">
      <c r="A1077" s="77" t="s">
        <v>987</v>
      </c>
      <c r="B1077" s="89" t="s">
        <v>144</v>
      </c>
      <c r="C1077" s="90" t="str">
        <v/>
      </c>
      <c r="D1077" s="88" t="str">
        <v/>
      </c>
      <c r="AA1077" s="1">
        <v>1</v>
      </c>
    </row>
    <row r="1078" spans="1:27" ht="12.75">
      <c r="A1078" s="77" t="s">
        <v>988</v>
      </c>
      <c r="B1078" s="89">
        <v>247.31</v>
      </c>
      <c r="C1078" s="90">
        <v>276.76462099999998</v>
      </c>
      <c r="D1078" s="88">
        <v>0.11909999999999998</v>
      </c>
      <c r="AA1078" s="1">
        <v>1</v>
      </c>
    </row>
    <row r="1079" spans="1:27" ht="12.75">
      <c r="A1079" s="77"/>
      <c r="B1079" s="89" t="s">
        <v>144</v>
      </c>
      <c r="C1079" s="90" t="str">
        <v/>
      </c>
      <c r="D1079" s="88" t="str">
        <v/>
      </c>
      <c r="AA1079" s="1">
        <v>1</v>
      </c>
    </row>
    <row r="1080" spans="1:27" ht="12.75">
      <c r="A1080" s="77"/>
      <c r="B1080" s="89" t="s">
        <v>144</v>
      </c>
      <c r="C1080" s="90" t="str">
        <v/>
      </c>
      <c r="D1080" s="88" t="str">
        <v/>
      </c>
      <c r="AA1080" s="1">
        <v>1</v>
      </c>
    </row>
    <row r="1081" spans="1:27" ht="12.75">
      <c r="A1081" s="6" t="s">
        <v>113</v>
      </c>
      <c r="B1081" s="89" t="s">
        <v>144</v>
      </c>
      <c r="C1081" s="90" t="str">
        <v/>
      </c>
      <c r="D1081" s="88" t="str">
        <v/>
      </c>
      <c r="AA1081" s="1">
        <v>1</v>
      </c>
    </row>
    <row r="1082" spans="1:27" ht="12.75">
      <c r="A1082" s="52" t="s">
        <v>114</v>
      </c>
      <c r="B1082" s="89" t="s">
        <v>144</v>
      </c>
      <c r="C1082" s="90" t="str">
        <v/>
      </c>
      <c r="D1082" s="88" t="str">
        <v/>
      </c>
      <c r="AA1082" s="1">
        <v>1</v>
      </c>
    </row>
    <row r="1083" spans="1:27" ht="12.75">
      <c r="A1083" s="52" t="s">
        <v>115</v>
      </c>
      <c r="B1083" s="89" t="s">
        <v>144</v>
      </c>
      <c r="C1083" s="90" t="str">
        <v/>
      </c>
      <c r="D1083" s="88" t="str">
        <v/>
      </c>
      <c r="AA1083" s="1">
        <v>1</v>
      </c>
    </row>
    <row r="1084" spans="1:27" ht="12.75">
      <c r="A1084" s="77"/>
      <c r="B1084" s="89" t="s">
        <v>144</v>
      </c>
      <c r="C1084" s="90" t="str">
        <v/>
      </c>
      <c r="D1084" s="88" t="str">
        <v/>
      </c>
      <c r="AA1084" s="1">
        <v>1</v>
      </c>
    </row>
    <row r="1085" spans="1:27" ht="12.75">
      <c r="A1085" s="74" t="s">
        <v>989</v>
      </c>
      <c r="B1085" s="89" t="s">
        <v>144</v>
      </c>
      <c r="C1085" s="90" t="str">
        <v/>
      </c>
      <c r="D1085" s="88" t="str">
        <v/>
      </c>
      <c r="AA1085" s="1">
        <v>1</v>
      </c>
    </row>
    <row r="1086" spans="1:27" ht="12.75">
      <c r="A1086" s="74" t="s">
        <v>577</v>
      </c>
      <c r="B1086" s="89" t="s">
        <v>144</v>
      </c>
      <c r="C1086" s="90" t="str">
        <v/>
      </c>
      <c r="D1086" s="88" t="str">
        <v/>
      </c>
      <c r="AA1086" s="1">
        <v>1</v>
      </c>
    </row>
    <row r="1087" spans="1:27" ht="12.75">
      <c r="A1087" s="74"/>
      <c r="B1087" s="89" t="s">
        <v>144</v>
      </c>
      <c r="C1087" s="90" t="str">
        <v/>
      </c>
      <c r="D1087" s="88" t="str">
        <v/>
      </c>
      <c r="AA1087" s="1">
        <v>1</v>
      </c>
    </row>
    <row r="1088" spans="1:27" ht="12.75">
      <c r="A1088" s="77" t="s">
        <v>990</v>
      </c>
      <c r="B1088" s="89" t="s">
        <v>144</v>
      </c>
      <c r="C1088" s="90" t="str">
        <v/>
      </c>
      <c r="D1088" s="88" t="str">
        <v/>
      </c>
      <c r="AA1088" s="1">
        <v>1</v>
      </c>
    </row>
    <row r="1089" spans="1:27" ht="12.75">
      <c r="A1089" s="77" t="s">
        <v>991</v>
      </c>
      <c r="B1089" s="89" t="s">
        <v>144</v>
      </c>
      <c r="C1089" s="90" t="str">
        <v/>
      </c>
      <c r="D1089" s="88" t="str">
        <v/>
      </c>
      <c r="AA1089" s="1">
        <v>1</v>
      </c>
    </row>
    <row r="1090" spans="1:27" ht="12.75">
      <c r="A1090" s="74"/>
      <c r="B1090" s="89" t="s">
        <v>144</v>
      </c>
      <c r="C1090" s="90" t="str">
        <v/>
      </c>
      <c r="D1090" s="88" t="str">
        <v/>
      </c>
      <c r="AA1090" s="1">
        <v>1</v>
      </c>
    </row>
    <row r="1091" spans="1:27" ht="12.75">
      <c r="A1091" s="77" t="s">
        <v>992</v>
      </c>
      <c r="B1091" s="89" t="s">
        <v>144</v>
      </c>
      <c r="C1091" s="90" t="str">
        <v/>
      </c>
      <c r="D1091" s="88" t="str">
        <v/>
      </c>
      <c r="AA1091" s="1">
        <v>1</v>
      </c>
    </row>
    <row r="1092" spans="1:27" ht="12.75">
      <c r="A1092" s="77" t="s">
        <v>993</v>
      </c>
      <c r="B1092" s="89" t="s">
        <v>144</v>
      </c>
      <c r="C1092" s="90" t="str">
        <v/>
      </c>
      <c r="D1092" s="88" t="str">
        <v/>
      </c>
      <c r="AA1092" s="1">
        <v>1</v>
      </c>
    </row>
    <row r="1093" spans="1:27" ht="12.75">
      <c r="A1093" s="74"/>
      <c r="B1093" s="89" t="s">
        <v>144</v>
      </c>
      <c r="C1093" s="90" t="str">
        <v/>
      </c>
      <c r="D1093" s="88" t="str">
        <v/>
      </c>
      <c r="AA1093" s="1">
        <v>1</v>
      </c>
    </row>
    <row r="1094" spans="1:27" ht="12.75">
      <c r="A1094" s="74" t="s">
        <v>994</v>
      </c>
      <c r="B1094" s="89" t="s">
        <v>144</v>
      </c>
      <c r="C1094" s="90" t="str">
        <v/>
      </c>
      <c r="D1094" s="88" t="str">
        <v/>
      </c>
      <c r="AA1094" s="1">
        <v>1</v>
      </c>
    </row>
    <row r="1095" spans="1:27" ht="12.75">
      <c r="A1095" s="74"/>
      <c r="B1095" s="89" t="s">
        <v>144</v>
      </c>
      <c r="C1095" s="90" t="str">
        <v/>
      </c>
      <c r="D1095" s="88" t="str">
        <v/>
      </c>
      <c r="AA1095" s="1">
        <v>1</v>
      </c>
    </row>
    <row r="1096" spans="1:27" ht="12.75">
      <c r="A1096" s="77" t="s">
        <v>995</v>
      </c>
      <c r="B1096" s="89" t="s">
        <v>144</v>
      </c>
      <c r="C1096" s="90" t="str">
        <v/>
      </c>
      <c r="D1096" s="88" t="str">
        <v/>
      </c>
      <c r="AA1096" s="1">
        <v>1</v>
      </c>
    </row>
    <row r="1097" spans="1:27" ht="12.75">
      <c r="A1097" s="77" t="s">
        <v>996</v>
      </c>
      <c r="B1097" s="89" t="s">
        <v>144</v>
      </c>
      <c r="C1097" s="90" t="str">
        <v/>
      </c>
      <c r="D1097" s="88" t="str">
        <v/>
      </c>
      <c r="AA1097" s="1">
        <v>1</v>
      </c>
    </row>
    <row r="1098" spans="1:27" ht="12.75">
      <c r="A1098" s="77" t="s">
        <v>997</v>
      </c>
      <c r="B1098" s="89" t="s">
        <v>144</v>
      </c>
      <c r="C1098" s="90" t="str">
        <v/>
      </c>
      <c r="D1098" s="88" t="str">
        <v/>
      </c>
      <c r="AA1098" s="1">
        <v>1</v>
      </c>
    </row>
    <row r="1099" spans="1:27" ht="12.75">
      <c r="A1099" s="77" t="s">
        <v>192</v>
      </c>
      <c r="B1099" s="89" t="s">
        <v>144</v>
      </c>
      <c r="C1099" s="90" t="str">
        <v/>
      </c>
      <c r="D1099" s="88" t="str">
        <v/>
      </c>
      <c r="AA1099" s="1">
        <v>1</v>
      </c>
    </row>
    <row r="1100" spans="1:27" ht="12.75">
      <c r="A1100" s="77" t="s">
        <v>998</v>
      </c>
      <c r="B1100" s="89" t="s">
        <v>144</v>
      </c>
      <c r="C1100" s="90" t="str">
        <v/>
      </c>
      <c r="D1100" s="88" t="str">
        <v/>
      </c>
      <c r="AA1100" s="1">
        <v>1</v>
      </c>
    </row>
    <row r="1101" spans="1:27" ht="12.75">
      <c r="A1101" s="77"/>
      <c r="B1101" s="89" t="s">
        <v>144</v>
      </c>
      <c r="C1101" s="90" t="str">
        <v/>
      </c>
      <c r="D1101" s="88" t="str">
        <v/>
      </c>
      <c r="AA1101" s="1">
        <v>1</v>
      </c>
    </row>
    <row r="1102" spans="1:27" ht="12.75">
      <c r="A1102" s="74" t="s">
        <v>116</v>
      </c>
      <c r="B1102" s="89" t="s">
        <v>144</v>
      </c>
      <c r="C1102" s="90" t="str">
        <v/>
      </c>
      <c r="D1102" s="88" t="str">
        <v/>
      </c>
      <c r="AA1102" s="1">
        <v>1</v>
      </c>
    </row>
    <row r="1103" spans="1:27" ht="12.75">
      <c r="A1103" s="77" t="s">
        <v>117</v>
      </c>
      <c r="B1103" s="89" t="s">
        <v>144</v>
      </c>
      <c r="C1103" s="90" t="str">
        <v/>
      </c>
      <c r="D1103" s="88" t="str">
        <v/>
      </c>
      <c r="AA1103" s="1">
        <v>1</v>
      </c>
    </row>
    <row r="1104" spans="1:27" ht="12.75">
      <c r="A1104" s="77" t="s">
        <v>193</v>
      </c>
      <c r="B1104" s="89">
        <v>3530.31</v>
      </c>
      <c r="C1104" s="90">
        <v>3950.7699210000001</v>
      </c>
      <c r="D1104" s="88">
        <v>0.11909999999999998</v>
      </c>
      <c r="AA1104" s="1">
        <v>1</v>
      </c>
    </row>
    <row r="1105" spans="1:27" ht="12.75">
      <c r="A1105" s="77" t="s">
        <v>118</v>
      </c>
      <c r="B1105" s="89">
        <v>7632.58</v>
      </c>
      <c r="C1105" s="90">
        <v>8541.6202780000003</v>
      </c>
      <c r="D1105" s="88">
        <v>0.11909999999999998</v>
      </c>
      <c r="AA1105" s="1">
        <v>1</v>
      </c>
    </row>
    <row r="1106" spans="1:27" ht="12.75">
      <c r="A1106" s="101" t="s">
        <v>119</v>
      </c>
      <c r="B1106" s="89" t="s">
        <v>125</v>
      </c>
      <c r="C1106" s="90" t="str">
        <v>On Application</v>
      </c>
      <c r="D1106" s="88" t="str">
        <v/>
      </c>
      <c r="AA1106" s="1">
        <v>1</v>
      </c>
    </row>
    <row r="1107" spans="1:27" ht="12.75">
      <c r="A1107" s="77" t="s">
        <v>120</v>
      </c>
      <c r="B1107" s="89" t="s">
        <v>144</v>
      </c>
      <c r="C1107" s="90" t="str">
        <v/>
      </c>
      <c r="D1107" s="88" t="str">
        <v/>
      </c>
      <c r="AA1107" s="1">
        <v>1</v>
      </c>
    </row>
    <row r="1108" spans="1:27" ht="12.75">
      <c r="A1108" s="77"/>
      <c r="B1108" s="89" t="s">
        <v>144</v>
      </c>
      <c r="C1108" s="90" t="str">
        <v/>
      </c>
      <c r="D1108" s="88" t="str">
        <v/>
      </c>
      <c r="AA1108" s="1">
        <v>1</v>
      </c>
    </row>
    <row r="1109" spans="1:27" ht="12.75">
      <c r="A1109" s="74" t="s">
        <v>252</v>
      </c>
      <c r="B1109" s="89">
        <v>3530.31</v>
      </c>
      <c r="C1109" s="90">
        <v>3950.7699210000001</v>
      </c>
      <c r="D1109" s="88">
        <v>0.11909999999999998</v>
      </c>
      <c r="AA1109" s="1">
        <v>1</v>
      </c>
    </row>
    <row r="1110" spans="1:27" ht="12.75">
      <c r="A1110" s="77"/>
      <c r="B1110" s="89" t="s">
        <v>144</v>
      </c>
      <c r="C1110" s="90" t="str">
        <v/>
      </c>
      <c r="D1110" s="88" t="str">
        <v/>
      </c>
      <c r="AA1110" s="1">
        <v>1</v>
      </c>
    </row>
    <row r="1111" spans="1:27" ht="12.75">
      <c r="A1111" s="77" t="s">
        <v>999</v>
      </c>
      <c r="B1111" s="89" t="s">
        <v>144</v>
      </c>
      <c r="C1111" s="90" t="str">
        <v/>
      </c>
      <c r="D1111" s="88" t="str">
        <v/>
      </c>
      <c r="AA1111" s="1">
        <v>1</v>
      </c>
    </row>
    <row r="1112" spans="1:27" ht="12.75">
      <c r="A1112" s="77" t="s">
        <v>1000</v>
      </c>
      <c r="B1112" s="89" t="s">
        <v>144</v>
      </c>
      <c r="C1112" s="90" t="str">
        <v/>
      </c>
      <c r="D1112" s="88" t="str">
        <v/>
      </c>
      <c r="AA1112" s="1">
        <v>1</v>
      </c>
    </row>
    <row r="1113" spans="1:27" ht="12.75">
      <c r="A1113" s="77"/>
      <c r="B1113" s="89" t="s">
        <v>144</v>
      </c>
      <c r="C1113" s="90" t="str">
        <v/>
      </c>
      <c r="D1113" s="88" t="str">
        <v/>
      </c>
      <c r="AA1113" s="1">
        <v>1</v>
      </c>
    </row>
    <row r="1114" spans="1:27" ht="12.75">
      <c r="A1114" s="74" t="s">
        <v>1001</v>
      </c>
      <c r="B1114" s="89">
        <v>30530.31</v>
      </c>
      <c r="C1114" s="90">
        <v>34166.469921000004</v>
      </c>
      <c r="D1114" s="88">
        <v>0.11909999999999998</v>
      </c>
      <c r="AA1114" s="1">
        <v>1</v>
      </c>
    </row>
    <row r="1115" spans="1:27" ht="12.75">
      <c r="A1115" s="74" t="s">
        <v>1002</v>
      </c>
      <c r="B1115" s="89">
        <v>30530.31</v>
      </c>
      <c r="C1115" s="90">
        <v>34166.469921000004</v>
      </c>
      <c r="D1115" s="88">
        <v>0.11909999999999998</v>
      </c>
      <c r="AA1115" s="1">
        <v>1</v>
      </c>
    </row>
    <row r="1116" spans="1:27" ht="12.75">
      <c r="A1116" s="74" t="s">
        <v>1003</v>
      </c>
      <c r="B1116" s="89">
        <v>30530.31</v>
      </c>
      <c r="C1116" s="90">
        <v>34166.469921000004</v>
      </c>
      <c r="D1116" s="88">
        <v>0.11909999999999998</v>
      </c>
      <c r="AA1116" s="1">
        <v>1</v>
      </c>
    </row>
    <row r="1117" spans="1:27" ht="12.75">
      <c r="A1117" s="74" t="s">
        <v>1001</v>
      </c>
      <c r="B1117" s="89">
        <v>30530.31</v>
      </c>
      <c r="C1117" s="90">
        <v>34166.469921000004</v>
      </c>
      <c r="D1117" s="88">
        <v>0.11909999999999998</v>
      </c>
      <c r="AA1117" s="1">
        <v>1</v>
      </c>
    </row>
    <row r="1118" spans="1:27" ht="12.75">
      <c r="A1118" s="74" t="s">
        <v>1004</v>
      </c>
      <c r="B1118" s="89">
        <v>7632.58</v>
      </c>
      <c r="C1118" s="90">
        <v>8541.6202780000003</v>
      </c>
      <c r="D1118" s="88">
        <v>0.11909999999999998</v>
      </c>
      <c r="AA1118" s="1">
        <v>1</v>
      </c>
    </row>
    <row r="1119" spans="1:27" ht="12.75">
      <c r="A1119" s="74" t="s">
        <v>1005</v>
      </c>
      <c r="B1119" s="89">
        <v>915.91</v>
      </c>
      <c r="C1119" s="90">
        <v>1024.9948809999999</v>
      </c>
      <c r="D1119" s="88">
        <v>0.11909999999999998</v>
      </c>
      <c r="AA1119" s="1">
        <v>1</v>
      </c>
    </row>
    <row r="1120" spans="1:27" ht="12.75">
      <c r="A1120" s="77"/>
      <c r="B1120" s="89" t="s">
        <v>144</v>
      </c>
      <c r="C1120" s="90" t="str">
        <v/>
      </c>
      <c r="D1120" s="88" t="str">
        <v/>
      </c>
      <c r="AA1120" s="1">
        <v>1</v>
      </c>
    </row>
    <row r="1121" spans="1:27" ht="12.75">
      <c r="A1121" s="77" t="s">
        <v>194</v>
      </c>
      <c r="B1121" s="89" t="s">
        <v>144</v>
      </c>
      <c r="C1121" s="90" t="str">
        <v/>
      </c>
      <c r="D1121" s="88" t="str">
        <v/>
      </c>
      <c r="AA1121" s="1">
        <v>1</v>
      </c>
    </row>
    <row r="1122" spans="1:27" ht="12.75">
      <c r="A1122" s="77" t="s">
        <v>1006</v>
      </c>
      <c r="B1122" s="89" t="s">
        <v>144</v>
      </c>
      <c r="C1122" s="90" t="str">
        <v/>
      </c>
      <c r="D1122" s="88" t="str">
        <v/>
      </c>
      <c r="AA1122" s="1">
        <v>1</v>
      </c>
    </row>
    <row r="1123" spans="1:27" ht="12.75">
      <c r="A1123" s="77" t="s">
        <v>1007</v>
      </c>
      <c r="B1123" s="89" t="s">
        <v>144</v>
      </c>
      <c r="C1123" s="90" t="str">
        <v/>
      </c>
      <c r="D1123" s="88" t="str">
        <v/>
      </c>
      <c r="AA1123" s="1">
        <v>1</v>
      </c>
    </row>
    <row r="1124" spans="1:27" ht="12.75">
      <c r="A1124" s="77" t="s">
        <v>1008</v>
      </c>
      <c r="B1124" s="89" t="s">
        <v>144</v>
      </c>
      <c r="C1124" s="90" t="str">
        <v/>
      </c>
      <c r="D1124" s="88" t="str">
        <v/>
      </c>
      <c r="AA1124" s="1">
        <v>1</v>
      </c>
    </row>
    <row r="1125" spans="1:27" ht="12.75">
      <c r="A1125" s="77"/>
      <c r="B1125" s="89" t="s">
        <v>144</v>
      </c>
      <c r="C1125" s="90" t="str">
        <v/>
      </c>
      <c r="D1125" s="88" t="str">
        <v/>
      </c>
      <c r="AA1125" s="1">
        <v>1</v>
      </c>
    </row>
    <row r="1126" spans="1:27" ht="12.75">
      <c r="A1126" s="74" t="s">
        <v>1009</v>
      </c>
      <c r="B1126" s="89" t="s">
        <v>144</v>
      </c>
      <c r="C1126" s="90" t="str">
        <v/>
      </c>
      <c r="D1126" s="88" t="str">
        <v/>
      </c>
      <c r="AA1126" s="1">
        <v>1</v>
      </c>
    </row>
    <row r="1127" spans="1:27" ht="12.75">
      <c r="A1127" s="77"/>
      <c r="B1127" s="89" t="s">
        <v>144</v>
      </c>
      <c r="C1127" s="90" t="str">
        <v/>
      </c>
      <c r="D1127" s="88" t="str">
        <v/>
      </c>
      <c r="AA1127" s="1">
        <v>1</v>
      </c>
    </row>
    <row r="1128" spans="1:27" ht="12.75">
      <c r="A1128" s="77" t="s">
        <v>1010</v>
      </c>
      <c r="B1128" s="89" t="s">
        <v>144</v>
      </c>
      <c r="C1128" s="90" t="str">
        <v/>
      </c>
      <c r="D1128" s="88" t="str">
        <v/>
      </c>
      <c r="AA1128" s="1">
        <v>1</v>
      </c>
    </row>
    <row r="1129" spans="1:27" ht="12.75">
      <c r="A1129" s="77" t="s">
        <v>1011</v>
      </c>
      <c r="B1129" s="89" t="s">
        <v>144</v>
      </c>
      <c r="C1129" s="90" t="str">
        <v/>
      </c>
      <c r="D1129" s="88" t="str">
        <v/>
      </c>
      <c r="AA1129" s="1">
        <v>1</v>
      </c>
    </row>
    <row r="1130" spans="1:27" ht="12.75">
      <c r="A1130" s="77"/>
      <c r="B1130" s="89" t="s">
        <v>144</v>
      </c>
      <c r="C1130" s="90" t="str">
        <v/>
      </c>
      <c r="D1130" s="88" t="str">
        <v/>
      </c>
      <c r="AA1130" s="1">
        <v>1</v>
      </c>
    </row>
    <row r="1131" spans="1:27" ht="12.75">
      <c r="A1131" s="77" t="s">
        <v>1012</v>
      </c>
      <c r="B1131" s="89">
        <v>9385.02</v>
      </c>
      <c r="C1131" s="90">
        <v>10502.775882</v>
      </c>
      <c r="D1131" s="88">
        <v>0.11909999999999998</v>
      </c>
      <c r="AA1131" s="1">
        <v>1</v>
      </c>
    </row>
    <row r="1132" spans="1:27" ht="12.75">
      <c r="A1132" s="77"/>
      <c r="B1132" s="89" t="s">
        <v>144</v>
      </c>
      <c r="C1132" s="90" t="str">
        <v/>
      </c>
      <c r="D1132" s="88" t="str">
        <v/>
      </c>
      <c r="AA1132" s="1">
        <v>1</v>
      </c>
    </row>
    <row r="1133" spans="1:27" ht="12.75">
      <c r="A1133" s="74" t="s">
        <v>1013</v>
      </c>
      <c r="B1133" s="89" t="s">
        <v>144</v>
      </c>
      <c r="C1133" s="90" t="str">
        <v/>
      </c>
      <c r="D1133" s="88" t="str">
        <v/>
      </c>
      <c r="AA1133" s="1">
        <v>1</v>
      </c>
    </row>
    <row r="1134" spans="1:27" ht="12.75">
      <c r="A1134" s="77"/>
      <c r="B1134" s="89" t="s">
        <v>144</v>
      </c>
      <c r="C1134" s="90" t="str">
        <v/>
      </c>
      <c r="D1134" s="88" t="str">
        <v/>
      </c>
      <c r="AA1134" s="1">
        <v>1</v>
      </c>
    </row>
    <row r="1135" spans="1:27" ht="12.75">
      <c r="A1135" s="77" t="s">
        <v>1010</v>
      </c>
      <c r="B1135" s="89" t="s">
        <v>144</v>
      </c>
      <c r="C1135" s="90" t="str">
        <v/>
      </c>
      <c r="D1135" s="88" t="str">
        <v/>
      </c>
      <c r="AA1135" s="1">
        <v>1</v>
      </c>
    </row>
    <row r="1136" spans="1:27" ht="12.75">
      <c r="A1136" s="77" t="s">
        <v>1011</v>
      </c>
      <c r="B1136" s="89" t="s">
        <v>144</v>
      </c>
      <c r="C1136" s="90" t="str">
        <v/>
      </c>
      <c r="D1136" s="88" t="str">
        <v/>
      </c>
      <c r="AA1136" s="1">
        <v>1</v>
      </c>
    </row>
    <row r="1137" spans="1:27" ht="12.75">
      <c r="A1137" s="77"/>
      <c r="B1137" s="89" t="s">
        <v>144</v>
      </c>
      <c r="C1137" s="90" t="str">
        <v/>
      </c>
      <c r="D1137" s="88" t="str">
        <v/>
      </c>
      <c r="AA1137" s="1">
        <v>1</v>
      </c>
    </row>
    <row r="1138" spans="1:27" ht="12.75">
      <c r="A1138" s="77" t="s">
        <v>1014</v>
      </c>
      <c r="B1138" s="89">
        <v>1172.3699999999999</v>
      </c>
      <c r="C1138" s="90">
        <v>1311.9992669999999</v>
      </c>
      <c r="D1138" s="88">
        <v>0.11909999999999998</v>
      </c>
      <c r="AA1138" s="1">
        <v>1</v>
      </c>
    </row>
    <row r="1139" spans="1:27" ht="12.75">
      <c r="A1139" s="77"/>
      <c r="B1139" s="89" t="s">
        <v>144</v>
      </c>
      <c r="C1139" s="90" t="str">
        <v/>
      </c>
      <c r="D1139" s="88" t="str">
        <v/>
      </c>
      <c r="AA1139" s="1">
        <v>1</v>
      </c>
    </row>
    <row r="1140" spans="1:27" ht="12.75">
      <c r="A1140" s="77" t="s">
        <v>1015</v>
      </c>
      <c r="B1140" s="89">
        <v>2344.7399999999998</v>
      </c>
      <c r="C1140" s="90">
        <v>2623.9985339999998</v>
      </c>
      <c r="D1140" s="88">
        <v>0.11909999999999998</v>
      </c>
      <c r="AA1140" s="1">
        <v>1</v>
      </c>
    </row>
    <row r="1141" spans="1:27" ht="12.75">
      <c r="A1141" s="77" t="s">
        <v>1016</v>
      </c>
      <c r="B1141" s="89">
        <v>4689.45</v>
      </c>
      <c r="C1141" s="90">
        <v>5247.963495</v>
      </c>
      <c r="D1141" s="88">
        <v>0.11909999999999998</v>
      </c>
      <c r="AA1141" s="1">
        <v>1</v>
      </c>
    </row>
    <row r="1142" spans="1:27" ht="12.75">
      <c r="A1142" s="77" t="s">
        <v>1017</v>
      </c>
      <c r="B1142" s="89">
        <v>7034.2</v>
      </c>
      <c r="C1142" s="90">
        <v>7871.9732199999999</v>
      </c>
      <c r="D1142" s="88">
        <v>0.11909999999999998</v>
      </c>
      <c r="AA1142" s="1">
        <v>1</v>
      </c>
    </row>
    <row r="1143" spans="1:27" ht="12.75">
      <c r="A1143" s="77" t="s">
        <v>1018</v>
      </c>
      <c r="B1143" s="89">
        <v>9378.91</v>
      </c>
      <c r="C1143" s="90">
        <v>10495.938181</v>
      </c>
      <c r="D1143" s="88">
        <v>0.11909999999999998</v>
      </c>
      <c r="AA1143" s="1">
        <v>1</v>
      </c>
    </row>
    <row r="1144" spans="1:27" ht="12.75">
      <c r="A1144" s="77"/>
      <c r="B1144" s="89" t="s">
        <v>144</v>
      </c>
      <c r="C1144" s="90" t="str">
        <v/>
      </c>
      <c r="D1144" s="88" t="str">
        <v/>
      </c>
      <c r="AA1144" s="1">
        <v>1</v>
      </c>
    </row>
    <row r="1145" spans="1:27" ht="12.75">
      <c r="A1145" s="74" t="s">
        <v>121</v>
      </c>
      <c r="B1145" s="89">
        <v>3530.31</v>
      </c>
      <c r="C1145" s="90">
        <v>3950.7699210000001</v>
      </c>
      <c r="D1145" s="88">
        <v>0.11909999999999998</v>
      </c>
      <c r="AA1145" s="1">
        <v>1</v>
      </c>
    </row>
    <row r="1146" spans="1:27" ht="12.75">
      <c r="A1146" s="77" t="s">
        <v>122</v>
      </c>
      <c r="B1146" s="89" t="s">
        <v>125</v>
      </c>
      <c r="C1146" s="90" t="str">
        <v>On Application</v>
      </c>
      <c r="D1146" s="88" t="str">
        <v/>
      </c>
      <c r="AA1146" s="1">
        <v>1</v>
      </c>
    </row>
    <row r="1147" spans="1:27" ht="12.75">
      <c r="A1147" s="77" t="s">
        <v>123</v>
      </c>
      <c r="B1147" s="89" t="s">
        <v>144</v>
      </c>
      <c r="C1147" s="90" t="str">
        <v/>
      </c>
      <c r="D1147" s="88" t="str">
        <v/>
      </c>
      <c r="AA1147" s="1">
        <v>1</v>
      </c>
    </row>
    <row r="1148" spans="1:27" ht="12.75">
      <c r="A1148" s="77" t="s">
        <v>124</v>
      </c>
      <c r="B1148" s="89" t="s">
        <v>144</v>
      </c>
      <c r="C1148" s="90" t="str">
        <v/>
      </c>
      <c r="D1148" s="88" t="str">
        <v/>
      </c>
      <c r="AA1148" s="1">
        <v>1</v>
      </c>
    </row>
    <row r="1149" spans="1:27" ht="12.75">
      <c r="A1149" s="77"/>
      <c r="B1149" s="89" t="s">
        <v>144</v>
      </c>
      <c r="C1149" s="90" t="str">
        <v/>
      </c>
      <c r="D1149" s="88" t="str">
        <v/>
      </c>
      <c r="AA1149" s="1">
        <v>1</v>
      </c>
    </row>
    <row r="1150" spans="1:27" ht="12.75">
      <c r="A1150" s="74" t="s">
        <v>80</v>
      </c>
      <c r="B1150" s="89" t="s">
        <v>144</v>
      </c>
      <c r="C1150" s="90" t="str">
        <v/>
      </c>
      <c r="D1150" s="88" t="str">
        <v/>
      </c>
      <c r="AA1150" s="1">
        <v>1</v>
      </c>
    </row>
    <row r="1151" spans="1:27" ht="12.75">
      <c r="A1151" s="77" t="s">
        <v>122</v>
      </c>
      <c r="B1151" s="89" t="s">
        <v>144</v>
      </c>
      <c r="C1151" s="90" t="str">
        <v/>
      </c>
      <c r="D1151" s="88" t="str">
        <v/>
      </c>
      <c r="AA1151" s="1">
        <v>1</v>
      </c>
    </row>
    <row r="1152" spans="1:27" ht="12.75">
      <c r="A1152" s="77" t="s">
        <v>126</v>
      </c>
      <c r="B1152" s="89" t="s">
        <v>144</v>
      </c>
      <c r="C1152" s="90" t="str">
        <v/>
      </c>
      <c r="D1152" s="88" t="str">
        <v/>
      </c>
      <c r="AA1152" s="1">
        <v>1</v>
      </c>
    </row>
    <row r="1153" spans="1:27" ht="12.75">
      <c r="A1153" s="77" t="s">
        <v>124</v>
      </c>
      <c r="B1153" s="89" t="s">
        <v>144</v>
      </c>
      <c r="C1153" s="90" t="str">
        <v/>
      </c>
      <c r="D1153" s="88" t="str">
        <v/>
      </c>
      <c r="AA1153" s="1">
        <v>1</v>
      </c>
    </row>
    <row r="1154" spans="1:27" ht="12.75">
      <c r="A1154" s="77"/>
      <c r="B1154" s="89" t="s">
        <v>144</v>
      </c>
      <c r="C1154" s="90" t="str">
        <v/>
      </c>
      <c r="D1154" s="88" t="str">
        <v/>
      </c>
      <c r="AA1154" s="1">
        <v>1</v>
      </c>
    </row>
    <row r="1155" spans="1:27" ht="12.75">
      <c r="A1155" s="74" t="s">
        <v>253</v>
      </c>
      <c r="B1155" s="89" t="s">
        <v>144</v>
      </c>
      <c r="C1155" s="90" t="str">
        <v/>
      </c>
      <c r="D1155" s="88" t="str">
        <v/>
      </c>
      <c r="AA1155" s="1">
        <v>1</v>
      </c>
    </row>
    <row r="1156" spans="1:27" ht="12.75">
      <c r="A1156" s="77" t="s">
        <v>128</v>
      </c>
      <c r="B1156" s="89" t="s">
        <v>144</v>
      </c>
      <c r="C1156" s="90" t="str">
        <v/>
      </c>
      <c r="D1156" s="88" t="str">
        <v/>
      </c>
      <c r="AA1156" s="1">
        <v>1</v>
      </c>
    </row>
    <row r="1157" spans="1:27" ht="12.75">
      <c r="A1157" s="77" t="s">
        <v>129</v>
      </c>
      <c r="B1157" s="89" t="s">
        <v>144</v>
      </c>
      <c r="C1157" s="90" t="str">
        <v/>
      </c>
      <c r="D1157" s="88" t="str">
        <v/>
      </c>
      <c r="AA1157" s="1">
        <v>1</v>
      </c>
    </row>
    <row r="1158" spans="1:27" ht="12.75">
      <c r="A1158" s="77" t="s">
        <v>130</v>
      </c>
      <c r="B1158" s="89" t="s">
        <v>144</v>
      </c>
      <c r="C1158" s="90" t="str">
        <v/>
      </c>
      <c r="D1158" s="88" t="str">
        <v/>
      </c>
      <c r="AA1158" s="1">
        <v>1</v>
      </c>
    </row>
    <row r="1159" spans="1:27" ht="12.75">
      <c r="A1159" s="77" t="s">
        <v>131</v>
      </c>
      <c r="B1159" s="89" t="s">
        <v>144</v>
      </c>
      <c r="C1159" s="90" t="str">
        <v/>
      </c>
      <c r="D1159" s="88" t="str">
        <v/>
      </c>
      <c r="AA1159" s="1">
        <v>1</v>
      </c>
    </row>
    <row r="1160" spans="1:27" ht="12.75">
      <c r="A1160" s="77"/>
      <c r="B1160" s="89" t="s">
        <v>144</v>
      </c>
      <c r="C1160" s="90" t="str">
        <v/>
      </c>
      <c r="D1160" s="88" t="str">
        <v/>
      </c>
      <c r="AA1160" s="1">
        <v>1</v>
      </c>
    </row>
    <row r="1161" spans="1:27" ht="12.75">
      <c r="A1161" s="77" t="s">
        <v>1019</v>
      </c>
      <c r="B1161" s="89" t="s">
        <v>144</v>
      </c>
      <c r="C1161" s="90" t="str">
        <v/>
      </c>
      <c r="D1161" s="88" t="str">
        <v/>
      </c>
      <c r="AA1161" s="1">
        <v>1</v>
      </c>
    </row>
    <row r="1162" spans="1:27" ht="12.75">
      <c r="A1162" s="77" t="s">
        <v>1020</v>
      </c>
      <c r="B1162" s="89" t="s">
        <v>144</v>
      </c>
      <c r="C1162" s="90" t="str">
        <v/>
      </c>
      <c r="D1162" s="88" t="str">
        <v/>
      </c>
      <c r="AA1162" s="1">
        <v>1</v>
      </c>
    </row>
    <row r="1163" spans="1:27" ht="12.75">
      <c r="A1163" s="77"/>
      <c r="B1163" s="89" t="s">
        <v>144</v>
      </c>
      <c r="C1163" s="90" t="str">
        <v/>
      </c>
      <c r="D1163" s="88" t="str">
        <v/>
      </c>
      <c r="AA1163" s="1">
        <v>1</v>
      </c>
    </row>
    <row r="1164" spans="1:27" ht="12.75">
      <c r="A1164" s="77" t="s">
        <v>1021</v>
      </c>
      <c r="B1164" s="89" t="s">
        <v>144</v>
      </c>
      <c r="C1164" s="90" t="str">
        <v/>
      </c>
      <c r="D1164" s="88" t="str">
        <v/>
      </c>
      <c r="AA1164" s="1">
        <v>1</v>
      </c>
    </row>
    <row r="1165" spans="1:27" ht="12.75">
      <c r="A1165" s="77" t="s">
        <v>1022</v>
      </c>
      <c r="B1165" s="89" t="s">
        <v>144</v>
      </c>
      <c r="C1165" s="90" t="str">
        <v/>
      </c>
      <c r="D1165" s="88" t="str">
        <v/>
      </c>
      <c r="AA1165" s="1">
        <v>1</v>
      </c>
    </row>
    <row r="1166" spans="1:27" ht="12.75">
      <c r="A1166" s="77"/>
      <c r="B1166" s="89" t="s">
        <v>144</v>
      </c>
      <c r="C1166" s="90" t="str">
        <v/>
      </c>
      <c r="D1166" s="88" t="str">
        <v/>
      </c>
      <c r="AA1166" s="1">
        <v>1</v>
      </c>
    </row>
    <row r="1167" spans="1:27" ht="12.75">
      <c r="A1167" s="77" t="s">
        <v>1014</v>
      </c>
      <c r="B1167" s="89">
        <v>1172.3699999999999</v>
      </c>
      <c r="C1167" s="90">
        <v>1311.9992669999999</v>
      </c>
      <c r="D1167" s="88">
        <v>0.11909999999999998</v>
      </c>
      <c r="AA1167" s="1">
        <v>1</v>
      </c>
    </row>
    <row r="1168" spans="1:27" ht="12.75">
      <c r="A1168" s="77" t="s">
        <v>1015</v>
      </c>
      <c r="B1168" s="89">
        <v>2344.7399999999998</v>
      </c>
      <c r="C1168" s="90">
        <v>2623.9985339999998</v>
      </c>
      <c r="D1168" s="88">
        <v>0.11909999999999998</v>
      </c>
      <c r="AA1168" s="1">
        <v>1</v>
      </c>
    </row>
    <row r="1169" spans="1:27" ht="12.75">
      <c r="A1169" s="77" t="s">
        <v>1016</v>
      </c>
      <c r="B1169" s="89">
        <v>4689.45</v>
      </c>
      <c r="C1169" s="90">
        <v>5247.963495</v>
      </c>
      <c r="D1169" s="88">
        <v>0.11909999999999998</v>
      </c>
      <c r="AA1169" s="1">
        <v>1</v>
      </c>
    </row>
    <row r="1170" spans="1:27" ht="12.75">
      <c r="A1170" s="77" t="s">
        <v>1017</v>
      </c>
      <c r="B1170" s="89">
        <v>7034.2</v>
      </c>
      <c r="C1170" s="90">
        <v>7871.9732199999999</v>
      </c>
      <c r="D1170" s="88">
        <v>0.11909999999999998</v>
      </c>
      <c r="AA1170" s="1">
        <v>1</v>
      </c>
    </row>
    <row r="1171" spans="1:27" ht="12.75">
      <c r="A1171" s="77" t="s">
        <v>1018</v>
      </c>
      <c r="B1171" s="89">
        <v>9378.91</v>
      </c>
      <c r="C1171" s="90">
        <v>10495.938181</v>
      </c>
      <c r="D1171" s="88">
        <v>0.11909999999999998</v>
      </c>
      <c r="AA1171" s="1">
        <v>1</v>
      </c>
    </row>
    <row r="1172" spans="1:27" ht="12.75">
      <c r="A1172" s="77"/>
      <c r="B1172" s="89" t="s">
        <v>144</v>
      </c>
      <c r="C1172" s="90" t="str">
        <v/>
      </c>
      <c r="D1172" s="88" t="str">
        <v/>
      </c>
      <c r="AA1172" s="1">
        <v>1</v>
      </c>
    </row>
    <row r="1173" spans="1:27" ht="12.75">
      <c r="A1173" s="74" t="s">
        <v>1023</v>
      </c>
      <c r="B1173" s="89" t="s">
        <v>144</v>
      </c>
      <c r="C1173" s="90" t="str">
        <v/>
      </c>
      <c r="D1173" s="88" t="str">
        <v/>
      </c>
      <c r="AA1173" s="1">
        <v>1</v>
      </c>
    </row>
    <row r="1174" spans="1:27" ht="12.75">
      <c r="A1174" s="77"/>
      <c r="B1174" s="89" t="s">
        <v>144</v>
      </c>
      <c r="C1174" s="90" t="str">
        <v/>
      </c>
      <c r="D1174" s="88" t="str">
        <v/>
      </c>
      <c r="AA1174" s="1">
        <v>1</v>
      </c>
    </row>
    <row r="1175" spans="1:27" ht="12.75">
      <c r="A1175" s="77" t="s">
        <v>1024</v>
      </c>
      <c r="B1175" s="89" t="s">
        <v>144</v>
      </c>
      <c r="C1175" s="90" t="str">
        <v/>
      </c>
      <c r="D1175" s="88" t="str">
        <v/>
      </c>
      <c r="AA1175" s="1">
        <v>1</v>
      </c>
    </row>
    <row r="1176" spans="1:27" ht="12.75">
      <c r="A1176" s="77" t="s">
        <v>1011</v>
      </c>
      <c r="B1176" s="89" t="s">
        <v>144</v>
      </c>
      <c r="C1176" s="90" t="str">
        <v/>
      </c>
      <c r="D1176" s="88" t="str">
        <v/>
      </c>
      <c r="AA1176" s="1">
        <v>1</v>
      </c>
    </row>
    <row r="1177" spans="1:27" ht="12.75">
      <c r="A1177" s="77"/>
      <c r="B1177" s="89" t="s">
        <v>144</v>
      </c>
      <c r="C1177" s="90" t="str">
        <v/>
      </c>
      <c r="D1177" s="88" t="str">
        <v/>
      </c>
      <c r="AA1177" s="1">
        <v>1</v>
      </c>
    </row>
    <row r="1178" spans="1:27" ht="12.75">
      <c r="A1178" s="77" t="s">
        <v>1014</v>
      </c>
      <c r="B1178" s="89">
        <v>1172.3699999999999</v>
      </c>
      <c r="C1178" s="90">
        <v>1311.9992669999999</v>
      </c>
      <c r="D1178" s="88">
        <v>0.11909999999999998</v>
      </c>
      <c r="AA1178" s="1">
        <v>1</v>
      </c>
    </row>
    <row r="1179" spans="1:27" ht="12.75">
      <c r="A1179" s="77" t="s">
        <v>1015</v>
      </c>
      <c r="B1179" s="89">
        <v>2344.7399999999998</v>
      </c>
      <c r="C1179" s="90">
        <v>2623.9985339999998</v>
      </c>
      <c r="D1179" s="88">
        <v>0.11909999999999998</v>
      </c>
      <c r="AA1179" s="1">
        <v>1</v>
      </c>
    </row>
    <row r="1180" spans="1:27" ht="12.75">
      <c r="A1180" s="77" t="s">
        <v>1016</v>
      </c>
      <c r="B1180" s="89">
        <v>4689.45</v>
      </c>
      <c r="C1180" s="90">
        <v>5247.963495</v>
      </c>
      <c r="D1180" s="88">
        <v>0.11909999999999998</v>
      </c>
      <c r="AA1180" s="1">
        <v>1</v>
      </c>
    </row>
    <row r="1181" spans="1:27" ht="12.75">
      <c r="A1181" s="77" t="s">
        <v>1017</v>
      </c>
      <c r="B1181" s="89">
        <v>7034.2</v>
      </c>
      <c r="C1181" s="90">
        <v>7871.9732199999999</v>
      </c>
      <c r="D1181" s="88">
        <v>0.11909999999999998</v>
      </c>
      <c r="AA1181" s="1">
        <v>1</v>
      </c>
    </row>
    <row r="1182" spans="1:27" ht="12.75">
      <c r="A1182" s="77" t="s">
        <v>1018</v>
      </c>
      <c r="B1182" s="89">
        <v>9378.91</v>
      </c>
      <c r="C1182" s="90">
        <v>10495.938181</v>
      </c>
      <c r="D1182" s="88">
        <v>0.11909999999999998</v>
      </c>
      <c r="AA1182" s="1">
        <v>1</v>
      </c>
    </row>
    <row r="1183" spans="1:27" ht="12.75">
      <c r="A1183" s="77"/>
      <c r="B1183" s="89" t="s">
        <v>144</v>
      </c>
      <c r="C1183" s="90" t="str">
        <v/>
      </c>
      <c r="D1183" s="88" t="str">
        <v/>
      </c>
      <c r="AA1183" s="1">
        <v>1</v>
      </c>
    </row>
    <row r="1184" spans="1:27" ht="12.75">
      <c r="A1184" s="74" t="s">
        <v>1025</v>
      </c>
      <c r="B1184" s="89" t="s">
        <v>144</v>
      </c>
      <c r="C1184" s="90" t="str">
        <v/>
      </c>
      <c r="D1184" s="88" t="str">
        <v/>
      </c>
      <c r="AA1184" s="1">
        <v>1</v>
      </c>
    </row>
    <row r="1185" spans="1:27" ht="12.75">
      <c r="A1185" s="74" t="s">
        <v>1026</v>
      </c>
      <c r="B1185" s="89" t="s">
        <v>144</v>
      </c>
      <c r="C1185" s="90" t="str">
        <v/>
      </c>
      <c r="D1185" s="88" t="str">
        <v/>
      </c>
      <c r="AA1185" s="1">
        <v>1</v>
      </c>
    </row>
    <row r="1186" spans="1:27" ht="12.75">
      <c r="A1186" s="77"/>
      <c r="B1186" s="89" t="s">
        <v>144</v>
      </c>
      <c r="C1186" s="90" t="str">
        <v/>
      </c>
      <c r="D1186" s="88" t="str">
        <v/>
      </c>
      <c r="AA1186" s="1">
        <v>1</v>
      </c>
    </row>
    <row r="1187" spans="1:27" ht="12.75">
      <c r="A1187" s="77" t="s">
        <v>1027</v>
      </c>
      <c r="B1187" s="89" t="s">
        <v>144</v>
      </c>
      <c r="C1187" s="90" t="str">
        <v/>
      </c>
      <c r="D1187" s="88" t="str">
        <v/>
      </c>
      <c r="AA1187" s="1">
        <v>1</v>
      </c>
    </row>
    <row r="1188" spans="1:27" ht="12.75">
      <c r="A1188" s="77" t="s">
        <v>1028</v>
      </c>
      <c r="B1188" s="89" t="s">
        <v>144</v>
      </c>
      <c r="C1188" s="90" t="str">
        <v/>
      </c>
      <c r="D1188" s="88" t="str">
        <v/>
      </c>
      <c r="AA1188" s="1">
        <v>1</v>
      </c>
    </row>
    <row r="1189" spans="1:27" ht="12.75">
      <c r="A1189" s="77" t="s">
        <v>1029</v>
      </c>
      <c r="B1189" s="89" t="s">
        <v>144</v>
      </c>
      <c r="C1189" s="90" t="str">
        <v/>
      </c>
      <c r="D1189" s="88" t="str">
        <v/>
      </c>
      <c r="AA1189" s="1">
        <v>1</v>
      </c>
    </row>
    <row r="1190" spans="1:27" ht="12.75">
      <c r="A1190" s="77"/>
      <c r="B1190" s="89" t="s">
        <v>144</v>
      </c>
      <c r="C1190" s="90" t="str">
        <v/>
      </c>
      <c r="D1190" s="88" t="str">
        <v/>
      </c>
      <c r="AA1190" s="1">
        <v>1</v>
      </c>
    </row>
    <row r="1191" spans="1:27" ht="12.75">
      <c r="A1191" s="77" t="s">
        <v>1030</v>
      </c>
      <c r="B1191" s="89">
        <v>7104.41</v>
      </c>
      <c r="C1191" s="90">
        <v>7950.5452310000001</v>
      </c>
      <c r="D1191" s="88">
        <v>0.11909999999999998</v>
      </c>
      <c r="AA1191" s="1">
        <v>1</v>
      </c>
    </row>
    <row r="1192" spans="1:27" ht="12.75">
      <c r="A1192" s="77"/>
      <c r="B1192" s="89" t="s">
        <v>144</v>
      </c>
      <c r="C1192" s="90" t="str">
        <v/>
      </c>
      <c r="D1192" s="88" t="str">
        <v/>
      </c>
      <c r="AA1192" s="1">
        <v>1</v>
      </c>
    </row>
    <row r="1193" spans="1:27" ht="12.75">
      <c r="A1193" s="74" t="s">
        <v>1031</v>
      </c>
      <c r="B1193" s="89" t="s">
        <v>144</v>
      </c>
      <c r="C1193" s="90" t="str">
        <v/>
      </c>
      <c r="D1193" s="88" t="str">
        <v/>
      </c>
      <c r="AA1193" s="1">
        <v>1</v>
      </c>
    </row>
    <row r="1194" spans="1:27" ht="12.75">
      <c r="A1194" s="74" t="s">
        <v>1032</v>
      </c>
      <c r="B1194" s="89" t="s">
        <v>144</v>
      </c>
      <c r="C1194" s="90" t="str">
        <v/>
      </c>
      <c r="D1194" s="88" t="str">
        <v/>
      </c>
      <c r="AA1194" s="1">
        <v>1</v>
      </c>
    </row>
    <row r="1195" spans="1:27" ht="12.75">
      <c r="A1195" s="77"/>
      <c r="B1195" s="89" t="s">
        <v>144</v>
      </c>
      <c r="C1195" s="90" t="str">
        <v/>
      </c>
      <c r="D1195" s="88" t="str">
        <v/>
      </c>
      <c r="AA1195" s="1">
        <v>1</v>
      </c>
    </row>
    <row r="1196" spans="1:27" ht="12.75">
      <c r="A1196" s="77" t="s">
        <v>1027</v>
      </c>
      <c r="B1196" s="89" t="s">
        <v>144</v>
      </c>
      <c r="C1196" s="90" t="str">
        <v/>
      </c>
      <c r="D1196" s="88" t="str">
        <v/>
      </c>
      <c r="AA1196" s="1">
        <v>1</v>
      </c>
    </row>
    <row r="1197" spans="1:27" ht="12.75">
      <c r="A1197" s="77" t="s">
        <v>1028</v>
      </c>
      <c r="B1197" s="89" t="s">
        <v>144</v>
      </c>
      <c r="C1197" s="90" t="str">
        <v/>
      </c>
      <c r="D1197" s="88" t="str">
        <v/>
      </c>
      <c r="AA1197" s="1">
        <v>1</v>
      </c>
    </row>
    <row r="1198" spans="1:27" ht="12.75">
      <c r="A1198" s="77" t="s">
        <v>1029</v>
      </c>
      <c r="B1198" s="89" t="s">
        <v>144</v>
      </c>
      <c r="C1198" s="90" t="str">
        <v/>
      </c>
      <c r="D1198" s="88" t="str">
        <v/>
      </c>
      <c r="AA1198" s="1">
        <v>1</v>
      </c>
    </row>
    <row r="1199" spans="1:27" ht="12.75">
      <c r="A1199" s="77"/>
      <c r="B1199" s="89" t="s">
        <v>144</v>
      </c>
      <c r="C1199" s="90" t="str">
        <v/>
      </c>
      <c r="D1199" s="88" t="str">
        <v/>
      </c>
      <c r="AA1199" s="1">
        <v>1</v>
      </c>
    </row>
    <row r="1200" spans="1:27" ht="12.75">
      <c r="A1200" s="77" t="s">
        <v>1030</v>
      </c>
      <c r="B1200" s="89">
        <v>7104.41</v>
      </c>
      <c r="C1200" s="90">
        <v>7950.5452310000001</v>
      </c>
      <c r="D1200" s="88">
        <v>0.11909999999999998</v>
      </c>
      <c r="AA1200" s="1">
        <v>1</v>
      </c>
    </row>
    <row r="1201" spans="1:27" ht="12.75">
      <c r="A1201" s="77"/>
      <c r="B1201" s="89" t="s">
        <v>144</v>
      </c>
      <c r="C1201" s="90" t="str">
        <v/>
      </c>
      <c r="D1201" s="88" t="str">
        <v/>
      </c>
      <c r="AA1201" s="1">
        <v>1</v>
      </c>
    </row>
    <row r="1202" spans="1:27" ht="12.75">
      <c r="A1202" s="74" t="s">
        <v>1033</v>
      </c>
      <c r="B1202" s="89" t="s">
        <v>144</v>
      </c>
      <c r="C1202" s="90" t="str">
        <v/>
      </c>
      <c r="D1202" s="88" t="str">
        <v/>
      </c>
      <c r="AA1202" s="1">
        <v>1</v>
      </c>
    </row>
    <row r="1203" spans="1:27" ht="12.75">
      <c r="A1203" s="74" t="s">
        <v>1034</v>
      </c>
      <c r="B1203" s="89" t="s">
        <v>144</v>
      </c>
      <c r="C1203" s="90" t="str">
        <v/>
      </c>
      <c r="D1203" s="88" t="str">
        <v/>
      </c>
      <c r="AA1203" s="1">
        <v>1</v>
      </c>
    </row>
    <row r="1204" spans="1:27" ht="12.75">
      <c r="A1204" s="77"/>
      <c r="B1204" s="89" t="s">
        <v>144</v>
      </c>
      <c r="C1204" s="90" t="str">
        <v/>
      </c>
      <c r="D1204" s="88" t="str">
        <v/>
      </c>
      <c r="AA1204" s="1">
        <v>1</v>
      </c>
    </row>
    <row r="1205" spans="1:27" ht="12.75">
      <c r="A1205" s="77" t="s">
        <v>1027</v>
      </c>
      <c r="B1205" s="89" t="s">
        <v>144</v>
      </c>
      <c r="C1205" s="90" t="str">
        <v/>
      </c>
      <c r="D1205" s="88" t="str">
        <v/>
      </c>
      <c r="AA1205" s="1">
        <v>1</v>
      </c>
    </row>
    <row r="1206" spans="1:27" ht="12.75">
      <c r="A1206" s="77" t="s">
        <v>1028</v>
      </c>
      <c r="B1206" s="89" t="s">
        <v>144</v>
      </c>
      <c r="C1206" s="90" t="str">
        <v/>
      </c>
      <c r="D1206" s="88" t="str">
        <v/>
      </c>
      <c r="AA1206" s="1">
        <v>1</v>
      </c>
    </row>
    <row r="1207" spans="1:27" ht="12.75">
      <c r="A1207" s="77" t="s">
        <v>1029</v>
      </c>
      <c r="B1207" s="89" t="s">
        <v>144</v>
      </c>
      <c r="C1207" s="90" t="str">
        <v/>
      </c>
      <c r="D1207" s="88" t="str">
        <v/>
      </c>
      <c r="AA1207" s="1">
        <v>1</v>
      </c>
    </row>
    <row r="1208" spans="1:27" ht="12.75">
      <c r="A1208" s="77"/>
      <c r="B1208" s="89" t="s">
        <v>144</v>
      </c>
      <c r="C1208" s="90" t="str">
        <v/>
      </c>
      <c r="D1208" s="88" t="str">
        <v/>
      </c>
      <c r="AA1208" s="1">
        <v>1</v>
      </c>
    </row>
    <row r="1209" spans="1:27" ht="12.75">
      <c r="A1209" s="77" t="s">
        <v>1035</v>
      </c>
      <c r="B1209" s="89">
        <v>6971.58</v>
      </c>
      <c r="C1209" s="90">
        <v>7801.8951779999998</v>
      </c>
      <c r="D1209" s="88">
        <v>0.11909999999999998</v>
      </c>
      <c r="AA1209" s="1">
        <v>1</v>
      </c>
    </row>
    <row r="1210" spans="1:27" ht="12.75">
      <c r="A1210" s="77"/>
      <c r="B1210" s="89" t="s">
        <v>144</v>
      </c>
      <c r="C1210" s="90" t="str">
        <v/>
      </c>
      <c r="D1210" s="88" t="str">
        <v/>
      </c>
      <c r="AA1210" s="1">
        <v>1</v>
      </c>
    </row>
    <row r="1211" spans="1:27" ht="12.75">
      <c r="A1211" s="74" t="s">
        <v>1036</v>
      </c>
      <c r="B1211" s="89" t="s">
        <v>144</v>
      </c>
      <c r="C1211" s="90" t="str">
        <v/>
      </c>
      <c r="D1211" s="88" t="str">
        <v/>
      </c>
      <c r="AA1211" s="1">
        <v>1</v>
      </c>
    </row>
    <row r="1212" spans="1:27" ht="12.75">
      <c r="A1212" s="74" t="s">
        <v>1037</v>
      </c>
      <c r="B1212" s="89" t="s">
        <v>144</v>
      </c>
      <c r="C1212" s="90" t="str">
        <v/>
      </c>
      <c r="D1212" s="88" t="str">
        <v/>
      </c>
      <c r="AA1212" s="1">
        <v>1</v>
      </c>
    </row>
    <row r="1213" spans="1:27" ht="12.75">
      <c r="A1213" s="77"/>
      <c r="B1213" s="89" t="s">
        <v>144</v>
      </c>
      <c r="C1213" s="90" t="str">
        <v/>
      </c>
      <c r="D1213" s="88" t="str">
        <v/>
      </c>
      <c r="AA1213" s="1">
        <v>1</v>
      </c>
    </row>
    <row r="1214" spans="1:27" ht="12.75">
      <c r="A1214" s="77" t="s">
        <v>1027</v>
      </c>
      <c r="B1214" s="89" t="s">
        <v>144</v>
      </c>
      <c r="C1214" s="90" t="str">
        <v/>
      </c>
      <c r="D1214" s="88" t="str">
        <v/>
      </c>
      <c r="AA1214" s="1">
        <v>1</v>
      </c>
    </row>
    <row r="1215" spans="1:27" ht="12.75">
      <c r="A1215" s="77" t="s">
        <v>1028</v>
      </c>
      <c r="B1215" s="89" t="s">
        <v>144</v>
      </c>
      <c r="C1215" s="90" t="str">
        <v/>
      </c>
      <c r="D1215" s="88" t="str">
        <v/>
      </c>
      <c r="AA1215" s="1">
        <v>1</v>
      </c>
    </row>
    <row r="1216" spans="1:27" ht="12.75">
      <c r="A1216" s="77" t="s">
        <v>1029</v>
      </c>
      <c r="B1216" s="89" t="s">
        <v>144</v>
      </c>
      <c r="C1216" s="90" t="str">
        <v/>
      </c>
      <c r="D1216" s="88" t="str">
        <v/>
      </c>
      <c r="AA1216" s="1">
        <v>1</v>
      </c>
    </row>
    <row r="1217" spans="1:27" ht="12.75">
      <c r="A1217" s="77"/>
      <c r="B1217" s="89" t="s">
        <v>144</v>
      </c>
      <c r="C1217" s="90" t="str">
        <v/>
      </c>
      <c r="D1217" s="88" t="str">
        <v/>
      </c>
      <c r="AA1217" s="1">
        <v>1</v>
      </c>
    </row>
    <row r="1218" spans="1:27" ht="12.75">
      <c r="A1218" s="77" t="s">
        <v>123</v>
      </c>
      <c r="B1218" s="89">
        <v>3133.93</v>
      </c>
      <c r="C1218" s="90">
        <v>3507.1810629999995</v>
      </c>
      <c r="D1218" s="88">
        <v>0.11909999999999998</v>
      </c>
      <c r="AA1218" s="1">
        <v>1</v>
      </c>
    </row>
    <row r="1219" spans="1:27" ht="12.75">
      <c r="A1219" s="77"/>
      <c r="B1219" s="89" t="s">
        <v>144</v>
      </c>
      <c r="C1219" s="90" t="str">
        <v/>
      </c>
      <c r="D1219" s="88" t="str">
        <v/>
      </c>
      <c r="AA1219" s="1">
        <v>1</v>
      </c>
    </row>
    <row r="1220" spans="1:27" ht="12.75">
      <c r="A1220" s="74" t="s">
        <v>1038</v>
      </c>
      <c r="B1220" s="89" t="s">
        <v>144</v>
      </c>
      <c r="C1220" s="90" t="str">
        <v/>
      </c>
      <c r="D1220" s="88" t="str">
        <v/>
      </c>
      <c r="AA1220" s="1">
        <v>1</v>
      </c>
    </row>
    <row r="1221" spans="1:27" ht="12.75">
      <c r="A1221" s="77"/>
      <c r="B1221" s="89" t="s">
        <v>144</v>
      </c>
      <c r="C1221" s="90" t="str">
        <v/>
      </c>
      <c r="D1221" s="88" t="str">
        <v/>
      </c>
      <c r="AA1221" s="1">
        <v>1</v>
      </c>
    </row>
    <row r="1222" spans="1:27" ht="12.75">
      <c r="A1222" s="77" t="s">
        <v>1039</v>
      </c>
      <c r="B1222" s="89" t="s">
        <v>144</v>
      </c>
      <c r="C1222" s="90" t="str">
        <v/>
      </c>
      <c r="D1222" s="88" t="str">
        <v/>
      </c>
      <c r="AA1222" s="1">
        <v>1</v>
      </c>
    </row>
    <row r="1223" spans="1:27" ht="12.75">
      <c r="A1223" s="77"/>
      <c r="B1223" s="89" t="s">
        <v>144</v>
      </c>
      <c r="C1223" s="90" t="str">
        <v/>
      </c>
      <c r="D1223" s="88" t="str">
        <v/>
      </c>
      <c r="AA1223" s="1">
        <v>1</v>
      </c>
    </row>
    <row r="1224" spans="1:27" ht="12.75">
      <c r="A1224" s="77" t="s">
        <v>1040</v>
      </c>
      <c r="B1224" s="89">
        <v>11293.15</v>
      </c>
      <c r="C1224" s="90">
        <v>12638.164165</v>
      </c>
      <c r="D1224" s="88">
        <v>0.11909999999999998</v>
      </c>
      <c r="AA1224" s="1">
        <v>1</v>
      </c>
    </row>
    <row r="1225" spans="1:27" ht="12.75">
      <c r="A1225" s="77" t="s">
        <v>479</v>
      </c>
      <c r="B1225" s="89">
        <v>1.92</v>
      </c>
      <c r="C1225" s="90">
        <v>2.1486719999999999</v>
      </c>
      <c r="D1225" s="88">
        <v>0.11909999999999998</v>
      </c>
      <c r="AA1225" s="1">
        <v>1</v>
      </c>
    </row>
    <row r="1226" spans="1:27" ht="12.75">
      <c r="A1226" s="77" t="s">
        <v>1043</v>
      </c>
      <c r="B1226" s="89">
        <v>23517.49</v>
      </c>
      <c r="C1226" s="90">
        <v>26318.423059000001</v>
      </c>
      <c r="D1226" s="88">
        <v>0.11909999999999998</v>
      </c>
      <c r="AA1226" s="1">
        <v>1</v>
      </c>
    </row>
    <row r="1227" spans="1:27" ht="12.75">
      <c r="A1227" s="77" t="s">
        <v>1041</v>
      </c>
      <c r="B1227" s="89">
        <v>1.92</v>
      </c>
      <c r="C1227" s="90">
        <v>2.1486719999999999</v>
      </c>
      <c r="D1227" s="88">
        <v>0.11909999999999998</v>
      </c>
      <c r="AA1227" s="1">
        <v>1</v>
      </c>
    </row>
    <row r="1228" spans="1:27" ht="12.75">
      <c r="A1228" s="77" t="s">
        <v>1042</v>
      </c>
      <c r="B1228" s="89">
        <v>27962.69</v>
      </c>
      <c r="C1228" s="90">
        <v>31293.046378999999</v>
      </c>
      <c r="D1228" s="88">
        <v>0.11909999999999998</v>
      </c>
      <c r="AA1228" s="1">
        <v>1</v>
      </c>
    </row>
    <row r="1229" spans="1:27" ht="12.75">
      <c r="A1229" s="77" t="s">
        <v>1041</v>
      </c>
      <c r="B1229" s="89">
        <v>1.92</v>
      </c>
      <c r="C1229" s="90">
        <v>2.1486719999999999</v>
      </c>
      <c r="D1229" s="88">
        <v>0.11909999999999998</v>
      </c>
      <c r="AA1229" s="1">
        <v>1</v>
      </c>
    </row>
    <row r="1230" spans="1:27" ht="12.75">
      <c r="A1230" s="77" t="s">
        <v>195</v>
      </c>
      <c r="B1230" s="89" t="s">
        <v>144</v>
      </c>
      <c r="C1230" s="90" t="str">
        <v/>
      </c>
      <c r="D1230" s="88" t="str">
        <v/>
      </c>
      <c r="AA1230" s="1">
        <v>1</v>
      </c>
    </row>
    <row r="1231" spans="1:27" ht="12.75">
      <c r="A1231" s="77"/>
      <c r="B1231" s="89" t="s">
        <v>144</v>
      </c>
      <c r="C1231" s="90" t="str">
        <v/>
      </c>
      <c r="D1231" s="88" t="str">
        <v/>
      </c>
      <c r="AA1231" s="1">
        <v>1</v>
      </c>
    </row>
    <row r="1232" spans="1:27" ht="12.75">
      <c r="A1232" s="77" t="s">
        <v>1044</v>
      </c>
      <c r="B1232" s="89">
        <v>1.04</v>
      </c>
      <c r="C1232" s="90">
        <v>1.163864</v>
      </c>
      <c r="D1232" s="88">
        <v>0.11909999999999998</v>
      </c>
      <c r="AA1232" s="1">
        <v>1</v>
      </c>
    </row>
    <row r="1233" spans="1:27" ht="12.75">
      <c r="A1233" s="77"/>
      <c r="B1233" s="89" t="s">
        <v>144</v>
      </c>
      <c r="C1233" s="90" t="str">
        <v/>
      </c>
      <c r="D1233" s="88" t="str">
        <v/>
      </c>
      <c r="AA1233" s="1">
        <v>1</v>
      </c>
    </row>
    <row r="1234" spans="1:27" ht="12.75">
      <c r="A1234" s="74" t="s">
        <v>1046</v>
      </c>
      <c r="B1234" s="89" t="s">
        <v>144</v>
      </c>
      <c r="C1234" s="90" t="str">
        <v/>
      </c>
      <c r="D1234" s="88" t="str">
        <v/>
      </c>
      <c r="AA1234" s="1">
        <v>1</v>
      </c>
    </row>
    <row r="1235" spans="1:27" ht="12.75">
      <c r="A1235" s="77"/>
      <c r="B1235" s="89" t="s">
        <v>144</v>
      </c>
      <c r="C1235" s="90" t="str">
        <v/>
      </c>
      <c r="D1235" s="88" t="str">
        <v/>
      </c>
      <c r="AA1235" s="1">
        <v>1</v>
      </c>
    </row>
    <row r="1236" spans="1:27" ht="12.75">
      <c r="A1236" s="77" t="s">
        <v>1039</v>
      </c>
      <c r="B1236" s="89" t="s">
        <v>144</v>
      </c>
      <c r="C1236" s="90" t="str">
        <v/>
      </c>
      <c r="D1236" s="88" t="str">
        <v/>
      </c>
      <c r="AA1236" s="1">
        <v>1</v>
      </c>
    </row>
    <row r="1237" spans="1:27" ht="12.75">
      <c r="A1237" s="77"/>
      <c r="B1237" s="89" t="s">
        <v>144</v>
      </c>
      <c r="C1237" s="90" t="str">
        <v/>
      </c>
      <c r="D1237" s="88" t="str">
        <v/>
      </c>
      <c r="AA1237" s="1">
        <v>1</v>
      </c>
    </row>
    <row r="1238" spans="1:27" ht="12.75">
      <c r="A1238" s="77" t="s">
        <v>1040</v>
      </c>
      <c r="B1238" s="89">
        <v>11082.51</v>
      </c>
      <c r="C1238" s="90">
        <v>12402.436941</v>
      </c>
      <c r="D1238" s="88">
        <v>0.11909999999999998</v>
      </c>
      <c r="AA1238" s="1">
        <v>1</v>
      </c>
    </row>
    <row r="1239" spans="1:27" ht="12.75">
      <c r="A1239" s="77" t="s">
        <v>1041</v>
      </c>
      <c r="B1239" s="89">
        <v>1.9</v>
      </c>
      <c r="C1239" s="90">
        <v>2.12629</v>
      </c>
      <c r="D1239" s="88">
        <v>0.11909999999999998</v>
      </c>
      <c r="AA1239" s="1">
        <v>1</v>
      </c>
    </row>
    <row r="1240" spans="1:27" ht="12.75">
      <c r="A1240" s="77"/>
      <c r="B1240" s="89" t="s">
        <v>144</v>
      </c>
      <c r="C1240" s="90" t="str">
        <v/>
      </c>
      <c r="D1240" s="88" t="str">
        <v/>
      </c>
      <c r="AA1240" s="1">
        <v>1</v>
      </c>
    </row>
    <row r="1241" spans="1:27" ht="12.75">
      <c r="A1241" s="77" t="s">
        <v>1045</v>
      </c>
      <c r="B1241" s="89" t="s">
        <v>144</v>
      </c>
      <c r="C1241" s="90" t="str">
        <v/>
      </c>
      <c r="D1241" s="88" t="str">
        <v/>
      </c>
      <c r="AA1241" s="1">
        <v>1</v>
      </c>
    </row>
    <row r="1242" spans="1:27" ht="12.75">
      <c r="A1242" s="77"/>
      <c r="B1242" s="89" t="s">
        <v>144</v>
      </c>
      <c r="C1242" s="90" t="str">
        <v/>
      </c>
      <c r="D1242" s="88" t="str">
        <v/>
      </c>
      <c r="AA1242" s="1">
        <v>1</v>
      </c>
    </row>
    <row r="1243" spans="1:27" ht="12.75">
      <c r="A1243" s="77" t="s">
        <v>1047</v>
      </c>
      <c r="B1243" s="89">
        <v>5541.25</v>
      </c>
      <c r="C1243" s="90">
        <v>6201.2128750000002</v>
      </c>
      <c r="D1243" s="88">
        <v>0.11909999999999998</v>
      </c>
      <c r="AA1243" s="1">
        <v>1</v>
      </c>
    </row>
    <row r="1244" spans="1:27" ht="12.75">
      <c r="A1244" s="77" t="s">
        <v>1041</v>
      </c>
      <c r="B1244" s="89">
        <v>0.75</v>
      </c>
      <c r="C1244" s="90">
        <v>0.83932499999999999</v>
      </c>
      <c r="D1244" s="88">
        <v>0.11909999999999998</v>
      </c>
      <c r="AA1244" s="1">
        <v>1</v>
      </c>
    </row>
    <row r="1245" spans="1:27" ht="12.75">
      <c r="A1245" s="77"/>
      <c r="B1245" s="89" t="s">
        <v>144</v>
      </c>
      <c r="C1245" s="90" t="str">
        <v/>
      </c>
      <c r="D1245" s="88" t="str">
        <v/>
      </c>
      <c r="AA1245" s="1">
        <v>1</v>
      </c>
    </row>
    <row r="1246" spans="1:27" ht="12.75">
      <c r="A1246" s="74" t="s">
        <v>1048</v>
      </c>
      <c r="B1246" s="89" t="s">
        <v>144</v>
      </c>
      <c r="C1246" s="90" t="str">
        <v/>
      </c>
      <c r="D1246" s="88" t="str">
        <v/>
      </c>
      <c r="AA1246" s="1">
        <v>1</v>
      </c>
    </row>
    <row r="1247" spans="1:27" ht="12.75">
      <c r="A1247" s="77"/>
      <c r="B1247" s="89" t="s">
        <v>144</v>
      </c>
      <c r="C1247" s="90" t="str">
        <v/>
      </c>
      <c r="D1247" s="88" t="str">
        <v/>
      </c>
      <c r="AA1247" s="1">
        <v>1</v>
      </c>
    </row>
    <row r="1248" spans="1:27" ht="12.75">
      <c r="A1248" s="77" t="s">
        <v>1039</v>
      </c>
      <c r="B1248" s="89" t="s">
        <v>144</v>
      </c>
      <c r="C1248" s="90" t="str">
        <v/>
      </c>
      <c r="D1248" s="88" t="str">
        <v/>
      </c>
      <c r="AA1248" s="1">
        <v>1</v>
      </c>
    </row>
    <row r="1249" spans="1:27" ht="12.75">
      <c r="A1249" s="77"/>
      <c r="B1249" s="89" t="s">
        <v>144</v>
      </c>
      <c r="C1249" s="90" t="str">
        <v/>
      </c>
      <c r="D1249" s="88" t="str">
        <v/>
      </c>
      <c r="AA1249" s="1">
        <v>1</v>
      </c>
    </row>
    <row r="1250" spans="1:27" ht="12.75">
      <c r="A1250" s="77" t="s">
        <v>1049</v>
      </c>
      <c r="B1250" s="89">
        <v>4661.99</v>
      </c>
      <c r="C1250" s="90">
        <v>5217.2330089999996</v>
      </c>
      <c r="D1250" s="88">
        <v>0.11909999999999998</v>
      </c>
      <c r="AA1250" s="1">
        <v>1</v>
      </c>
    </row>
    <row r="1251" spans="1:27" ht="12.75">
      <c r="A1251" s="77" t="s">
        <v>1041</v>
      </c>
      <c r="B1251" s="89">
        <v>1.37</v>
      </c>
      <c r="C1251" s="90">
        <v>1.5331670000000002</v>
      </c>
      <c r="D1251" s="88">
        <v>0.11909999999999998</v>
      </c>
      <c r="AA1251" s="1">
        <v>1</v>
      </c>
    </row>
    <row r="1252" spans="1:27" ht="12.75">
      <c r="A1252" s="77" t="s">
        <v>1050</v>
      </c>
      <c r="B1252" s="89">
        <v>6136.59</v>
      </c>
      <c r="C1252" s="90">
        <v>6867.4578689999998</v>
      </c>
      <c r="D1252" s="88">
        <v>0.11909999999999998</v>
      </c>
      <c r="AA1252" s="1">
        <v>1</v>
      </c>
    </row>
    <row r="1253" spans="1:27" ht="12.75">
      <c r="A1253" s="77" t="s">
        <v>1041</v>
      </c>
      <c r="B1253" s="89">
        <v>1.56</v>
      </c>
      <c r="C1253" s="90">
        <v>1.7457960000000001</v>
      </c>
      <c r="D1253" s="88">
        <v>0.11909999999999998</v>
      </c>
      <c r="AA1253" s="1">
        <v>1</v>
      </c>
    </row>
    <row r="1254" spans="1:27" ht="12.75">
      <c r="A1254" s="77" t="s">
        <v>1051</v>
      </c>
      <c r="B1254" s="89">
        <v>10777.2</v>
      </c>
      <c r="C1254" s="90">
        <v>12060.764520000001</v>
      </c>
      <c r="D1254" s="88">
        <v>0.11909999999999998</v>
      </c>
      <c r="AA1254" s="1">
        <v>1</v>
      </c>
    </row>
    <row r="1255" spans="1:27" ht="12.75">
      <c r="A1255" s="77" t="s">
        <v>1041</v>
      </c>
      <c r="B1255" s="89">
        <v>1.92</v>
      </c>
      <c r="C1255" s="90">
        <v>2.1486719999999999</v>
      </c>
      <c r="D1255" s="88">
        <v>0.11909999999999998</v>
      </c>
      <c r="AA1255" s="1">
        <v>1</v>
      </c>
    </row>
    <row r="1256" spans="1:27" ht="12.75">
      <c r="A1256" s="77" t="s">
        <v>1052</v>
      </c>
      <c r="B1256" s="89">
        <v>11284</v>
      </c>
      <c r="C1256" s="90">
        <v>12627.9244</v>
      </c>
      <c r="D1256" s="88">
        <v>0.11909999999999998</v>
      </c>
      <c r="AA1256" s="1">
        <v>1</v>
      </c>
    </row>
    <row r="1257" spans="1:27" ht="12.75">
      <c r="A1257" s="77" t="s">
        <v>1041</v>
      </c>
      <c r="B1257" s="89">
        <v>1.92</v>
      </c>
      <c r="C1257" s="90">
        <v>2.1486719999999999</v>
      </c>
      <c r="D1257" s="88">
        <v>0.11909999999999998</v>
      </c>
      <c r="AA1257" s="1">
        <v>1</v>
      </c>
    </row>
    <row r="1258" spans="1:27" ht="12.75">
      <c r="A1258" s="77" t="s">
        <v>1053</v>
      </c>
      <c r="B1258" s="89">
        <v>23517.49</v>
      </c>
      <c r="C1258" s="90">
        <v>26318.423059000001</v>
      </c>
      <c r="D1258" s="88">
        <v>0.11909999999999998</v>
      </c>
      <c r="AA1258" s="1">
        <v>1</v>
      </c>
    </row>
    <row r="1259" spans="1:27" ht="12.75">
      <c r="A1259" s="77" t="s">
        <v>1041</v>
      </c>
      <c r="B1259" s="89">
        <v>1.92</v>
      </c>
      <c r="C1259" s="90">
        <v>2.1486719999999999</v>
      </c>
      <c r="D1259" s="88">
        <v>0.11909999999999998</v>
      </c>
      <c r="AA1259" s="1">
        <v>1</v>
      </c>
    </row>
    <row r="1260" spans="1:27" ht="12.75">
      <c r="A1260" s="77" t="s">
        <v>1054</v>
      </c>
      <c r="B1260" s="89">
        <v>27962.69</v>
      </c>
      <c r="C1260" s="90">
        <v>31293.046378999999</v>
      </c>
      <c r="D1260" s="88">
        <v>0.11909999999999998</v>
      </c>
      <c r="AA1260" s="1">
        <v>1</v>
      </c>
    </row>
    <row r="1261" spans="1:27" ht="12.75">
      <c r="A1261" s="77" t="s">
        <v>1041</v>
      </c>
      <c r="B1261" s="89">
        <v>1.92</v>
      </c>
      <c r="C1261" s="90">
        <v>2.1486719999999999</v>
      </c>
      <c r="D1261" s="88">
        <v>0.11909999999999998</v>
      </c>
      <c r="AA1261" s="1">
        <v>1</v>
      </c>
    </row>
    <row r="1262" spans="1:27" ht="12.75">
      <c r="A1262" s="77"/>
      <c r="B1262" s="89" t="s">
        <v>144</v>
      </c>
      <c r="C1262" s="90" t="str">
        <v/>
      </c>
      <c r="D1262" s="88" t="str">
        <v/>
      </c>
      <c r="AA1262" s="1">
        <v>1</v>
      </c>
    </row>
    <row r="1263" spans="1:27" ht="12.75">
      <c r="A1263" s="77" t="s">
        <v>1044</v>
      </c>
      <c r="B1263" s="89">
        <v>1.04</v>
      </c>
      <c r="C1263" s="90">
        <v>1.163864</v>
      </c>
      <c r="D1263" s="88">
        <v>0.11909999999999998</v>
      </c>
      <c r="AA1263" s="1">
        <v>1</v>
      </c>
    </row>
    <row r="1264" spans="1:27" ht="12.75">
      <c r="A1264" s="77"/>
      <c r="B1264" s="89" t="s">
        <v>144</v>
      </c>
      <c r="C1264" s="90" t="str">
        <v/>
      </c>
      <c r="D1264" s="88" t="str">
        <v/>
      </c>
      <c r="AA1264" s="1">
        <v>1</v>
      </c>
    </row>
    <row r="1265" spans="1:27" ht="12.75">
      <c r="A1265" s="77" t="s">
        <v>1045</v>
      </c>
      <c r="B1265" s="89" t="s">
        <v>144</v>
      </c>
      <c r="C1265" s="90" t="str">
        <v/>
      </c>
      <c r="D1265" s="88" t="str">
        <v/>
      </c>
      <c r="AA1265" s="1">
        <v>1</v>
      </c>
    </row>
    <row r="1266" spans="1:27" ht="12.75">
      <c r="A1266" s="77"/>
      <c r="B1266" s="90" t="s">
        <v>144</v>
      </c>
      <c r="C1266" s="90" t="str">
        <v/>
      </c>
      <c r="D1266" s="88" t="str">
        <v/>
      </c>
      <c r="AA1266" s="1">
        <v>1</v>
      </c>
    </row>
    <row r="1267" spans="1:27" ht="12.75">
      <c r="A1267" s="77" t="s">
        <v>1049</v>
      </c>
      <c r="B1267" s="89">
        <v>2330.98</v>
      </c>
      <c r="C1267" s="90">
        <v>2608.5997179999999</v>
      </c>
      <c r="D1267" s="88">
        <v>0.11909999999999998</v>
      </c>
      <c r="AA1267" s="1">
        <v>1</v>
      </c>
    </row>
    <row r="1268" spans="1:27" ht="12.75">
      <c r="A1268" s="77" t="s">
        <v>1041</v>
      </c>
      <c r="B1268" s="89">
        <v>0.46</v>
      </c>
      <c r="C1268" s="90">
        <v>0.51478599999999997</v>
      </c>
      <c r="D1268" s="88">
        <v>0.11909999999999998</v>
      </c>
      <c r="AA1268" s="1">
        <v>1</v>
      </c>
    </row>
    <row r="1269" spans="1:27" ht="12.75">
      <c r="A1269" s="77" t="s">
        <v>1050</v>
      </c>
      <c r="B1269" s="89">
        <v>3068.31</v>
      </c>
      <c r="C1269" s="90">
        <v>3433.7457209999998</v>
      </c>
      <c r="D1269" s="88">
        <v>0.11909999999999998</v>
      </c>
      <c r="AA1269" s="1">
        <v>1</v>
      </c>
    </row>
    <row r="1270" spans="1:27" ht="12.75">
      <c r="A1270" s="77" t="s">
        <v>1041</v>
      </c>
      <c r="B1270" s="89">
        <v>0.51</v>
      </c>
      <c r="C1270" s="90">
        <v>0.57074100000000005</v>
      </c>
      <c r="D1270" s="88">
        <v>0.11909999999999998</v>
      </c>
      <c r="AA1270" s="1">
        <v>1</v>
      </c>
    </row>
    <row r="1271" spans="1:27" ht="12.75">
      <c r="A1271" s="77" t="s">
        <v>1051</v>
      </c>
      <c r="B1271" s="89">
        <v>5388.6</v>
      </c>
      <c r="C1271" s="90">
        <v>6030.3822600000003</v>
      </c>
      <c r="D1271" s="88">
        <v>0.11909999999999998</v>
      </c>
      <c r="AA1271" s="1">
        <v>1</v>
      </c>
    </row>
    <row r="1272" spans="1:27" ht="12.75">
      <c r="A1272" s="77" t="s">
        <v>1041</v>
      </c>
      <c r="B1272" s="89">
        <v>0.75</v>
      </c>
      <c r="C1272" s="90">
        <v>0.83932499999999999</v>
      </c>
      <c r="D1272" s="88">
        <v>0.11909999999999998</v>
      </c>
      <c r="AA1272" s="1">
        <v>1</v>
      </c>
    </row>
    <row r="1273" spans="1:27" ht="12.75">
      <c r="A1273" s="77" t="s">
        <v>1052</v>
      </c>
      <c r="B1273" s="89">
        <v>5642</v>
      </c>
      <c r="C1273" s="90">
        <v>6313.9621999999999</v>
      </c>
      <c r="D1273" s="88">
        <v>0.11909999999999998</v>
      </c>
      <c r="AA1273" s="1">
        <v>1</v>
      </c>
    </row>
    <row r="1274" spans="1:27" ht="12.75">
      <c r="A1274" s="77" t="s">
        <v>1041</v>
      </c>
      <c r="B1274" s="89">
        <v>0.75</v>
      </c>
      <c r="C1274" s="90">
        <v>0.83932499999999999</v>
      </c>
      <c r="D1274" s="88">
        <v>0.11909999999999998</v>
      </c>
      <c r="AA1274" s="1">
        <v>1</v>
      </c>
    </row>
    <row r="1275" spans="1:27" ht="12.75">
      <c r="A1275" s="77" t="s">
        <v>1053</v>
      </c>
      <c r="B1275" s="89">
        <v>11758.76</v>
      </c>
      <c r="C1275" s="90">
        <v>13159.228316000001</v>
      </c>
      <c r="D1275" s="88">
        <v>0.11909999999999998</v>
      </c>
      <c r="AA1275" s="1">
        <v>1</v>
      </c>
    </row>
    <row r="1276" spans="1:27" ht="12.75">
      <c r="A1276" s="77" t="s">
        <v>1041</v>
      </c>
      <c r="B1276" s="89">
        <v>0.65</v>
      </c>
      <c r="C1276" s="90">
        <v>0.72741500000000003</v>
      </c>
      <c r="D1276" s="88">
        <v>0.11909999999999998</v>
      </c>
      <c r="AA1276" s="1">
        <v>1</v>
      </c>
    </row>
    <row r="1277" spans="1:27" ht="12.75">
      <c r="A1277" s="77" t="s">
        <v>1054</v>
      </c>
      <c r="B1277" s="89">
        <v>13981.36</v>
      </c>
      <c r="C1277" s="90">
        <v>15646.539976</v>
      </c>
      <c r="D1277" s="88">
        <v>0.11909999999999998</v>
      </c>
      <c r="AA1277" s="1">
        <v>1</v>
      </c>
    </row>
    <row r="1278" spans="1:27" ht="12.75">
      <c r="A1278" s="77" t="s">
        <v>196</v>
      </c>
      <c r="B1278" s="89" t="s">
        <v>144</v>
      </c>
      <c r="C1278" s="90" t="str">
        <v/>
      </c>
      <c r="D1278" s="88" t="str">
        <v/>
      </c>
      <c r="AA1278" s="1">
        <v>1</v>
      </c>
    </row>
    <row r="1279" spans="1:27" ht="12.75">
      <c r="A1279" s="77" t="s">
        <v>1131</v>
      </c>
      <c r="B1279" s="89">
        <v>1.04</v>
      </c>
      <c r="C1279" s="90">
        <v>1.163864</v>
      </c>
      <c r="D1279" s="88">
        <v>0.11909999999999998</v>
      </c>
      <c r="AA1279" s="1">
        <v>1</v>
      </c>
    </row>
    <row r="1280" spans="1:27" ht="12.75">
      <c r="A1280" s="77"/>
      <c r="B1280" s="89" t="s">
        <v>144</v>
      </c>
      <c r="C1280" s="90" t="str">
        <v/>
      </c>
      <c r="D1280" s="88" t="str">
        <v/>
      </c>
      <c r="AA1280" s="1">
        <v>1</v>
      </c>
    </row>
    <row r="1281" spans="1:27" ht="12.75">
      <c r="A1281" s="77"/>
      <c r="B1281" s="89" t="s">
        <v>144</v>
      </c>
      <c r="C1281" s="90" t="str">
        <v/>
      </c>
      <c r="D1281" s="88" t="str">
        <v/>
      </c>
      <c r="AA1281" s="1">
        <v>1</v>
      </c>
    </row>
    <row r="1282" spans="1:27" ht="12.75">
      <c r="A1282" s="74" t="s">
        <v>1055</v>
      </c>
      <c r="B1282" s="89" t="s">
        <v>144</v>
      </c>
      <c r="C1282" s="90" t="str">
        <v/>
      </c>
      <c r="D1282" s="88" t="str">
        <v/>
      </c>
      <c r="AA1282" s="1">
        <v>1</v>
      </c>
    </row>
    <row r="1283" spans="1:27" ht="12.75">
      <c r="A1283" s="77"/>
      <c r="B1283" s="89" t="s">
        <v>144</v>
      </c>
      <c r="C1283" s="90" t="str">
        <v/>
      </c>
      <c r="D1283" s="88" t="str">
        <v/>
      </c>
      <c r="AA1283" s="1">
        <v>1</v>
      </c>
    </row>
    <row r="1284" spans="1:27" ht="12.75">
      <c r="A1284" s="77" t="s">
        <v>1039</v>
      </c>
      <c r="B1284" s="89" t="s">
        <v>144</v>
      </c>
      <c r="C1284" s="90" t="str">
        <v/>
      </c>
      <c r="D1284" s="88" t="str">
        <v/>
      </c>
      <c r="AA1284" s="1">
        <v>1</v>
      </c>
    </row>
    <row r="1285" spans="1:27" ht="12.75">
      <c r="A1285" s="77"/>
      <c r="B1285" s="89" t="s">
        <v>144</v>
      </c>
      <c r="C1285" s="90" t="str">
        <v/>
      </c>
      <c r="D1285" s="88" t="str">
        <v/>
      </c>
      <c r="AA1285" s="1">
        <v>1</v>
      </c>
    </row>
    <row r="1286" spans="1:27" ht="12.75">
      <c r="A1286" s="77" t="s">
        <v>1049</v>
      </c>
      <c r="B1286" s="89">
        <v>4661.99</v>
      </c>
      <c r="C1286" s="90">
        <v>5217.2330089999996</v>
      </c>
      <c r="D1286" s="88">
        <v>0.11909999999999998</v>
      </c>
      <c r="AA1286" s="1">
        <v>1</v>
      </c>
    </row>
    <row r="1287" spans="1:27" ht="12.75">
      <c r="A1287" s="77" t="s">
        <v>1041</v>
      </c>
      <c r="B1287" s="89">
        <v>1.37</v>
      </c>
      <c r="C1287" s="90">
        <v>1.5331670000000002</v>
      </c>
      <c r="D1287" s="88">
        <v>0.11909999999999998</v>
      </c>
      <c r="AA1287" s="1">
        <v>1</v>
      </c>
    </row>
    <row r="1288" spans="1:27" ht="12.75">
      <c r="A1288" s="77" t="s">
        <v>1050</v>
      </c>
      <c r="B1288" s="89">
        <v>6136.59</v>
      </c>
      <c r="C1288" s="90">
        <v>6867.4578689999998</v>
      </c>
      <c r="D1288" s="88">
        <v>0.11909999999999998</v>
      </c>
      <c r="AA1288" s="1">
        <v>1</v>
      </c>
    </row>
    <row r="1289" spans="1:27" ht="12.75">
      <c r="A1289" s="77" t="s">
        <v>1041</v>
      </c>
      <c r="B1289" s="89">
        <v>1.56</v>
      </c>
      <c r="C1289" s="90">
        <v>1.7457960000000001</v>
      </c>
      <c r="D1289" s="88">
        <v>0.11909999999999998</v>
      </c>
      <c r="AA1289" s="1">
        <v>1</v>
      </c>
    </row>
    <row r="1290" spans="1:27" ht="12.75">
      <c r="A1290" s="77" t="s">
        <v>1051</v>
      </c>
      <c r="B1290" s="89">
        <v>10777.2</v>
      </c>
      <c r="C1290" s="90">
        <v>12060.764520000001</v>
      </c>
      <c r="D1290" s="88">
        <v>0.11909999999999998</v>
      </c>
      <c r="AA1290" s="1">
        <v>1</v>
      </c>
    </row>
    <row r="1291" spans="1:27" ht="12.75">
      <c r="A1291" s="77" t="s">
        <v>1041</v>
      </c>
      <c r="B1291" s="89">
        <v>1.92</v>
      </c>
      <c r="C1291" s="90">
        <v>2.1486719999999999</v>
      </c>
      <c r="D1291" s="88">
        <v>0.11909999999999998</v>
      </c>
      <c r="AA1291" s="1">
        <v>1</v>
      </c>
    </row>
    <row r="1292" spans="1:27" ht="12.75">
      <c r="A1292" s="77" t="s">
        <v>1052</v>
      </c>
      <c r="B1292" s="89">
        <v>11284</v>
      </c>
      <c r="C1292" s="90">
        <v>12627.9244</v>
      </c>
      <c r="D1292" s="88">
        <v>0.11909999999999998</v>
      </c>
      <c r="AA1292" s="1">
        <v>1</v>
      </c>
    </row>
    <row r="1293" spans="1:27" ht="12.75">
      <c r="A1293" s="77" t="s">
        <v>1041</v>
      </c>
      <c r="B1293" s="89">
        <v>1.92</v>
      </c>
      <c r="C1293" s="90">
        <v>2.1486719999999999</v>
      </c>
      <c r="D1293" s="88">
        <v>0.11909999999999998</v>
      </c>
      <c r="AA1293" s="1">
        <v>1</v>
      </c>
    </row>
    <row r="1294" spans="1:27" ht="12.75">
      <c r="A1294" s="77" t="s">
        <v>1053</v>
      </c>
      <c r="B1294" s="89">
        <v>23517.49</v>
      </c>
      <c r="C1294" s="90">
        <v>26318.423059000001</v>
      </c>
      <c r="D1294" s="88">
        <v>0.11909999999999998</v>
      </c>
      <c r="AA1294" s="1">
        <v>1</v>
      </c>
    </row>
    <row r="1295" spans="1:27" ht="12.75">
      <c r="A1295" s="77" t="s">
        <v>1041</v>
      </c>
      <c r="B1295" s="89">
        <v>1.92</v>
      </c>
      <c r="C1295" s="90">
        <v>2.1486719999999999</v>
      </c>
      <c r="D1295" s="88">
        <v>0.11909999999999998</v>
      </c>
      <c r="AA1295" s="1">
        <v>1</v>
      </c>
    </row>
    <row r="1296" spans="1:27" ht="12.75">
      <c r="A1296" s="77" t="s">
        <v>1054</v>
      </c>
      <c r="B1296" s="89">
        <v>27962.69</v>
      </c>
      <c r="C1296" s="90">
        <v>31293.046378999999</v>
      </c>
      <c r="D1296" s="88">
        <v>0.11909999999999998</v>
      </c>
      <c r="AA1296" s="1">
        <v>1</v>
      </c>
    </row>
    <row r="1297" spans="1:27" ht="12.75">
      <c r="A1297" s="77" t="s">
        <v>196</v>
      </c>
      <c r="B1297" s="89">
        <v>1.92</v>
      </c>
      <c r="C1297" s="90">
        <v>2.1486719999999999</v>
      </c>
      <c r="D1297" s="88">
        <v>0.11909999999999998</v>
      </c>
      <c r="AA1297" s="1">
        <v>1</v>
      </c>
    </row>
    <row r="1298" spans="1:27" ht="12.75">
      <c r="A1298" s="77" t="s">
        <v>1131</v>
      </c>
      <c r="B1298" s="89">
        <v>1.04</v>
      </c>
      <c r="C1298" s="90">
        <v>1.163864</v>
      </c>
      <c r="D1298" s="88">
        <v>0.11909999999999998</v>
      </c>
      <c r="AA1298" s="1">
        <v>1</v>
      </c>
    </row>
    <row r="1299" spans="1:27" ht="12.75">
      <c r="A1299" s="77"/>
      <c r="B1299" s="89" t="s">
        <v>144</v>
      </c>
      <c r="C1299" s="90" t="str">
        <v/>
      </c>
      <c r="D1299" s="88" t="str">
        <v/>
      </c>
      <c r="AA1299" s="1">
        <v>1</v>
      </c>
    </row>
    <row r="1300" spans="1:27" ht="12.75">
      <c r="A1300" s="77" t="s">
        <v>1045</v>
      </c>
      <c r="B1300" s="89" t="s">
        <v>144</v>
      </c>
      <c r="C1300" s="90" t="str">
        <v/>
      </c>
      <c r="D1300" s="88" t="str">
        <v/>
      </c>
      <c r="AA1300" s="1">
        <v>1</v>
      </c>
    </row>
    <row r="1301" spans="1:27" ht="12.75">
      <c r="A1301" s="77"/>
      <c r="B1301" s="89" t="s">
        <v>144</v>
      </c>
      <c r="C1301" s="90" t="str">
        <v/>
      </c>
      <c r="D1301" s="88" t="str">
        <v/>
      </c>
      <c r="AA1301" s="1">
        <v>1</v>
      </c>
    </row>
    <row r="1302" spans="1:27" ht="12.75">
      <c r="A1302" s="77" t="s">
        <v>1049</v>
      </c>
      <c r="B1302" s="89">
        <v>2330.98</v>
      </c>
      <c r="C1302" s="90">
        <v>2608.5997179999999</v>
      </c>
      <c r="D1302" s="88">
        <v>0.11909999999999998</v>
      </c>
      <c r="AA1302" s="1">
        <v>1</v>
      </c>
    </row>
    <row r="1303" spans="1:27" ht="12.75">
      <c r="A1303" s="77" t="s">
        <v>1041</v>
      </c>
      <c r="B1303" s="89">
        <v>0.46</v>
      </c>
      <c r="C1303" s="90">
        <v>0.51478599999999997</v>
      </c>
      <c r="D1303" s="88">
        <v>0.11909999999999998</v>
      </c>
      <c r="AA1303" s="1">
        <v>1</v>
      </c>
    </row>
    <row r="1304" spans="1:27" ht="12.75">
      <c r="A1304" s="77" t="s">
        <v>1050</v>
      </c>
      <c r="B1304" s="89">
        <v>3068.31</v>
      </c>
      <c r="C1304" s="90">
        <v>3433.7457209999998</v>
      </c>
      <c r="D1304" s="88">
        <v>0.11909999999999998</v>
      </c>
      <c r="AA1304" s="1">
        <v>1</v>
      </c>
    </row>
    <row r="1305" spans="1:27" ht="12.75">
      <c r="A1305" s="77" t="s">
        <v>1041</v>
      </c>
      <c r="B1305" s="89">
        <v>0.51</v>
      </c>
      <c r="C1305" s="90">
        <v>0.57074100000000005</v>
      </c>
      <c r="D1305" s="88">
        <v>0.11909999999999998</v>
      </c>
      <c r="AA1305" s="1">
        <v>1</v>
      </c>
    </row>
    <row r="1306" spans="1:27" ht="12.75">
      <c r="A1306" s="77" t="s">
        <v>1051</v>
      </c>
      <c r="B1306" s="89">
        <v>5388.6</v>
      </c>
      <c r="C1306" s="90">
        <v>6030.3822600000003</v>
      </c>
      <c r="D1306" s="88">
        <v>0.11909999999999998</v>
      </c>
      <c r="AA1306" s="1">
        <v>1</v>
      </c>
    </row>
    <row r="1307" spans="1:27" ht="12.75">
      <c r="A1307" s="77" t="s">
        <v>1041</v>
      </c>
      <c r="B1307" s="89">
        <v>0.75</v>
      </c>
      <c r="C1307" s="90">
        <v>0.83932499999999999</v>
      </c>
      <c r="D1307" s="88">
        <v>0.11909999999999998</v>
      </c>
      <c r="AA1307" s="1">
        <v>1</v>
      </c>
    </row>
    <row r="1308" spans="1:27" ht="12.75">
      <c r="A1308" s="77" t="s">
        <v>1052</v>
      </c>
      <c r="B1308" s="89">
        <v>5642</v>
      </c>
      <c r="C1308" s="90">
        <v>6313.9621999999999</v>
      </c>
      <c r="D1308" s="88">
        <v>0.11909999999999998</v>
      </c>
      <c r="AA1308" s="1">
        <v>1</v>
      </c>
    </row>
    <row r="1309" spans="1:27" ht="12.75">
      <c r="A1309" s="77" t="s">
        <v>1041</v>
      </c>
      <c r="B1309" s="89">
        <v>0.75</v>
      </c>
      <c r="C1309" s="90">
        <v>0.83932499999999999</v>
      </c>
      <c r="D1309" s="88">
        <v>0.11909999999999998</v>
      </c>
      <c r="AA1309" s="1">
        <v>1</v>
      </c>
    </row>
    <row r="1310" spans="1:27" ht="12.75">
      <c r="A1310" s="77" t="s">
        <v>1053</v>
      </c>
      <c r="B1310" s="89">
        <v>11758.76</v>
      </c>
      <c r="C1310" s="90">
        <v>13159.228316000001</v>
      </c>
      <c r="D1310" s="88">
        <v>0.11909999999999998</v>
      </c>
      <c r="AA1310" s="1">
        <v>1</v>
      </c>
    </row>
    <row r="1311" spans="1:27" ht="12.75">
      <c r="A1311" s="77" t="s">
        <v>1041</v>
      </c>
      <c r="B1311" s="89">
        <v>0.65</v>
      </c>
      <c r="C1311" s="90">
        <v>0.72741500000000003</v>
      </c>
      <c r="D1311" s="88">
        <v>0.11909999999999998</v>
      </c>
      <c r="AA1311" s="1">
        <v>1</v>
      </c>
    </row>
    <row r="1312" spans="1:27" ht="12.75">
      <c r="A1312" s="77" t="s">
        <v>1054</v>
      </c>
      <c r="B1312" s="89">
        <v>13981.36</v>
      </c>
      <c r="C1312" s="90">
        <v>15646.539976</v>
      </c>
      <c r="D1312" s="88">
        <v>0.11909999999999998</v>
      </c>
      <c r="AA1312" s="1">
        <v>1</v>
      </c>
    </row>
    <row r="1313" spans="1:27" ht="12.75">
      <c r="A1313" s="77" t="s">
        <v>196</v>
      </c>
      <c r="B1313" s="89">
        <v>0.51</v>
      </c>
      <c r="C1313" s="90">
        <v>0.57074100000000005</v>
      </c>
      <c r="D1313" s="88">
        <v>0.11909999999999998</v>
      </c>
      <c r="AA1313" s="1">
        <v>1</v>
      </c>
    </row>
    <row r="1314" spans="1:27" ht="12.75">
      <c r="A1314" s="77" t="s">
        <v>1131</v>
      </c>
      <c r="B1314" s="89" t="s">
        <v>144</v>
      </c>
      <c r="C1314" s="90" t="str">
        <v/>
      </c>
      <c r="D1314" s="88" t="str">
        <v/>
      </c>
      <c r="AA1314" s="1">
        <v>1</v>
      </c>
    </row>
    <row r="1315" spans="1:27" ht="12.75">
      <c r="A1315" s="77"/>
      <c r="B1315" s="89" t="s">
        <v>144</v>
      </c>
      <c r="C1315" s="90" t="str">
        <v/>
      </c>
      <c r="D1315" s="88" t="str">
        <v/>
      </c>
      <c r="AA1315" s="1">
        <v>1</v>
      </c>
    </row>
    <row r="1316" spans="1:27" ht="12.75">
      <c r="A1316" s="74" t="s">
        <v>1056</v>
      </c>
      <c r="B1316" s="89" t="s">
        <v>144</v>
      </c>
      <c r="C1316" s="90" t="str">
        <v/>
      </c>
      <c r="D1316" s="88" t="str">
        <v/>
      </c>
      <c r="AA1316" s="1">
        <v>1</v>
      </c>
    </row>
    <row r="1317" spans="1:27" ht="12.75">
      <c r="A1317" s="77"/>
      <c r="B1317" s="89" t="s">
        <v>144</v>
      </c>
      <c r="C1317" s="90" t="str">
        <v/>
      </c>
      <c r="D1317" s="88" t="str">
        <v/>
      </c>
      <c r="AA1317" s="1">
        <v>1</v>
      </c>
    </row>
    <row r="1318" spans="1:27" ht="12.75">
      <c r="A1318" s="77" t="s">
        <v>1039</v>
      </c>
      <c r="B1318" s="89" t="s">
        <v>144</v>
      </c>
      <c r="C1318" s="90" t="str">
        <v/>
      </c>
      <c r="D1318" s="88" t="str">
        <v/>
      </c>
      <c r="AA1318" s="1">
        <v>1</v>
      </c>
    </row>
    <row r="1319" spans="1:27" ht="12.75">
      <c r="A1319" s="77"/>
      <c r="B1319" s="89" t="s">
        <v>144</v>
      </c>
      <c r="C1319" s="90" t="str">
        <v/>
      </c>
      <c r="D1319" s="88" t="str">
        <v/>
      </c>
      <c r="AA1319" s="1">
        <v>1</v>
      </c>
    </row>
    <row r="1320" spans="1:27" ht="12.75">
      <c r="A1320" s="77" t="s">
        <v>1057</v>
      </c>
      <c r="B1320" s="89">
        <v>870.11</v>
      </c>
      <c r="C1320" s="90">
        <v>973.74010099999998</v>
      </c>
      <c r="D1320" s="88">
        <v>0.11909999999999998</v>
      </c>
      <c r="AA1320" s="1">
        <v>1</v>
      </c>
    </row>
    <row r="1321" spans="1:27" ht="12.75">
      <c r="A1321" s="77" t="s">
        <v>1041</v>
      </c>
      <c r="B1321" s="89">
        <v>1.92</v>
      </c>
      <c r="C1321" s="90">
        <v>2.1486719999999999</v>
      </c>
      <c r="D1321" s="88">
        <v>0.11909999999999998</v>
      </c>
      <c r="AA1321" s="1">
        <v>1</v>
      </c>
    </row>
    <row r="1322" spans="1:27" ht="12.75">
      <c r="A1322" s="77" t="s">
        <v>1058</v>
      </c>
      <c r="B1322" s="89">
        <v>1144.8900000000001</v>
      </c>
      <c r="C1322" s="90">
        <v>1281.2463990000001</v>
      </c>
      <c r="D1322" s="88">
        <v>0.11909999999999998</v>
      </c>
      <c r="AA1322" s="1">
        <v>1</v>
      </c>
    </row>
    <row r="1323" spans="1:27" ht="12.75">
      <c r="A1323" s="77" t="s">
        <v>1041</v>
      </c>
      <c r="B1323" s="89">
        <v>1.92</v>
      </c>
      <c r="C1323" s="90">
        <v>2.1486719999999999</v>
      </c>
      <c r="D1323" s="88">
        <v>0.11909999999999998</v>
      </c>
      <c r="AA1323" s="1">
        <v>1</v>
      </c>
    </row>
    <row r="1324" spans="1:27" ht="12.75">
      <c r="A1324" s="77"/>
      <c r="B1324" s="89" t="s">
        <v>144</v>
      </c>
      <c r="C1324" s="90" t="str">
        <v/>
      </c>
      <c r="D1324" s="88" t="str">
        <v/>
      </c>
      <c r="AA1324" s="1">
        <v>1</v>
      </c>
    </row>
    <row r="1325" spans="1:27" ht="12.75">
      <c r="A1325" s="77" t="s">
        <v>1045</v>
      </c>
      <c r="B1325" s="90" t="s">
        <v>144</v>
      </c>
      <c r="C1325" s="90" t="str">
        <v/>
      </c>
      <c r="D1325" s="88" t="str">
        <v/>
      </c>
      <c r="AA1325" s="1">
        <v>1</v>
      </c>
    </row>
    <row r="1326" spans="1:27" ht="12.75">
      <c r="A1326" s="77"/>
      <c r="B1326" s="90" t="s">
        <v>144</v>
      </c>
      <c r="C1326" s="90" t="str">
        <v/>
      </c>
      <c r="D1326" s="88" t="str">
        <v/>
      </c>
      <c r="AA1326" s="1">
        <v>1</v>
      </c>
    </row>
    <row r="1327" spans="1:27" ht="12.75">
      <c r="A1327" s="77" t="s">
        <v>1057</v>
      </c>
      <c r="B1327" s="89">
        <v>435.07</v>
      </c>
      <c r="C1327" s="90">
        <v>486.88683699999996</v>
      </c>
      <c r="D1327" s="88">
        <v>0.11909999999999998</v>
      </c>
      <c r="AA1327" s="1">
        <v>1</v>
      </c>
    </row>
    <row r="1328" spans="1:27" ht="12.75">
      <c r="A1328" s="77" t="s">
        <v>1041</v>
      </c>
      <c r="B1328" s="89">
        <v>0.79</v>
      </c>
      <c r="C1328" s="90">
        <v>0.88408900000000001</v>
      </c>
      <c r="D1328" s="88">
        <v>0.11909999999999998</v>
      </c>
      <c r="AA1328" s="1">
        <v>1</v>
      </c>
    </row>
    <row r="1329" spans="1:27" ht="12.75">
      <c r="A1329" s="77" t="s">
        <v>1058</v>
      </c>
      <c r="B1329" s="89">
        <v>572.44000000000005</v>
      </c>
      <c r="C1329" s="90">
        <v>640.61760400000003</v>
      </c>
      <c r="D1329" s="88">
        <v>0.11909999999999998</v>
      </c>
      <c r="AA1329" s="1">
        <v>1</v>
      </c>
    </row>
    <row r="1330" spans="1:27" ht="12.75">
      <c r="A1330" s="77" t="s">
        <v>1041</v>
      </c>
      <c r="B1330" s="89">
        <v>0.79</v>
      </c>
      <c r="C1330" s="90">
        <v>0.88408900000000001</v>
      </c>
      <c r="D1330" s="88">
        <v>0.11909999999999998</v>
      </c>
      <c r="AA1330" s="1">
        <v>1</v>
      </c>
    </row>
    <row r="1331" spans="1:27" ht="12.75">
      <c r="A1331" s="77"/>
      <c r="B1331" s="89" t="s">
        <v>144</v>
      </c>
      <c r="C1331" s="90" t="str">
        <v/>
      </c>
      <c r="D1331" s="88" t="str">
        <v/>
      </c>
      <c r="AA1331" s="1">
        <v>1</v>
      </c>
    </row>
    <row r="1332" spans="1:27" ht="12.75">
      <c r="A1332" s="74" t="s">
        <v>127</v>
      </c>
      <c r="B1332" s="89" t="s">
        <v>144</v>
      </c>
      <c r="C1332" s="90" t="str">
        <v/>
      </c>
      <c r="D1332" s="88" t="str">
        <v/>
      </c>
      <c r="AA1332" s="1">
        <v>1</v>
      </c>
    </row>
    <row r="1333" spans="1:27" ht="12.75">
      <c r="A1333" s="77"/>
      <c r="B1333" s="89" t="s">
        <v>144</v>
      </c>
      <c r="C1333" s="90" t="str">
        <v/>
      </c>
      <c r="D1333" s="88" t="str">
        <v/>
      </c>
      <c r="AA1333" s="1">
        <v>1</v>
      </c>
    </row>
    <row r="1334" spans="1:27" ht="12.75">
      <c r="A1334" s="77" t="s">
        <v>1039</v>
      </c>
      <c r="B1334" s="89" t="s">
        <v>144</v>
      </c>
      <c r="C1334" s="90" t="str">
        <v/>
      </c>
      <c r="D1334" s="88" t="str">
        <v/>
      </c>
      <c r="AA1334" s="1">
        <v>1</v>
      </c>
    </row>
    <row r="1335" spans="1:27" ht="12.75">
      <c r="A1335" s="77"/>
      <c r="B1335" s="89" t="s">
        <v>144</v>
      </c>
      <c r="C1335" s="90" t="str">
        <v/>
      </c>
      <c r="D1335" s="88" t="str">
        <v/>
      </c>
      <c r="AA1335" s="1">
        <v>1</v>
      </c>
    </row>
    <row r="1336" spans="1:27" ht="12.75">
      <c r="A1336" s="77" t="s">
        <v>1059</v>
      </c>
      <c r="B1336" s="89">
        <v>26375.119999999999</v>
      </c>
      <c r="C1336" s="90">
        <v>29516.396792</v>
      </c>
      <c r="D1336" s="88">
        <v>0.11909999999999998</v>
      </c>
      <c r="AA1336" s="1">
        <v>1</v>
      </c>
    </row>
    <row r="1337" spans="1:27" ht="12.75">
      <c r="A1337" s="77" t="s">
        <v>1060</v>
      </c>
      <c r="B1337" s="89">
        <v>10119.27</v>
      </c>
      <c r="C1337" s="90">
        <v>11324.475057</v>
      </c>
      <c r="D1337" s="88">
        <v>0.11909999999999998</v>
      </c>
      <c r="AA1337" s="1">
        <v>1</v>
      </c>
    </row>
    <row r="1338" spans="1:27" ht="12.75">
      <c r="A1338" s="77" t="s">
        <v>1061</v>
      </c>
      <c r="B1338" s="89">
        <v>11082.51</v>
      </c>
      <c r="C1338" s="90">
        <v>12402.436941</v>
      </c>
      <c r="D1338" s="88">
        <v>0.11909999999999998</v>
      </c>
      <c r="AA1338" s="1">
        <v>1</v>
      </c>
    </row>
    <row r="1339" spans="1:27" ht="12.75">
      <c r="A1339" s="77" t="s">
        <v>123</v>
      </c>
      <c r="B1339" s="89">
        <v>3598</v>
      </c>
      <c r="C1339" s="90">
        <v>4026.5218</v>
      </c>
      <c r="D1339" s="88">
        <v>0.11909999999999998</v>
      </c>
      <c r="AA1339" s="1">
        <v>1</v>
      </c>
    </row>
    <row r="1340" spans="1:27" ht="12.75">
      <c r="A1340" s="77"/>
      <c r="B1340" s="89" t="s">
        <v>144</v>
      </c>
      <c r="C1340" s="90" t="str">
        <v/>
      </c>
      <c r="D1340" s="88" t="str">
        <v/>
      </c>
      <c r="AA1340" s="1">
        <v>1</v>
      </c>
    </row>
    <row r="1341" spans="1:27" ht="12.75">
      <c r="A1341" s="77" t="s">
        <v>1045</v>
      </c>
      <c r="B1341" s="89" t="s">
        <v>144</v>
      </c>
      <c r="C1341" s="90" t="str">
        <v/>
      </c>
      <c r="D1341" s="88" t="str">
        <v/>
      </c>
      <c r="AA1341" s="1">
        <v>1</v>
      </c>
    </row>
    <row r="1342" spans="1:27" ht="12.75">
      <c r="A1342" s="77"/>
      <c r="B1342" s="89" t="s">
        <v>144</v>
      </c>
      <c r="C1342" s="90" t="str">
        <v/>
      </c>
      <c r="D1342" s="88" t="str">
        <v/>
      </c>
      <c r="AA1342" s="1">
        <v>1</v>
      </c>
    </row>
    <row r="1343" spans="1:27" ht="12.75">
      <c r="A1343" s="77" t="s">
        <v>1059</v>
      </c>
      <c r="B1343" s="89">
        <v>11071.82</v>
      </c>
      <c r="C1343" s="90">
        <v>12390.473762</v>
      </c>
      <c r="D1343" s="88">
        <v>0.11909999999999998</v>
      </c>
      <c r="AA1343" s="1">
        <v>1</v>
      </c>
    </row>
    <row r="1344" spans="1:27" ht="12.75">
      <c r="A1344" s="77" t="s">
        <v>1060</v>
      </c>
      <c r="B1344" s="89">
        <v>4523.0600000000004</v>
      </c>
      <c r="C1344" s="90">
        <v>5061.7564460000003</v>
      </c>
      <c r="D1344" s="88">
        <v>0.11909999999999998</v>
      </c>
      <c r="AA1344" s="1">
        <v>1</v>
      </c>
    </row>
    <row r="1345" spans="1:27" ht="12.75">
      <c r="A1345" s="77" t="s">
        <v>1061</v>
      </c>
      <c r="B1345" s="89">
        <v>5541.25</v>
      </c>
      <c r="C1345" s="90">
        <v>6201.2128750000002</v>
      </c>
      <c r="D1345" s="88">
        <v>0.11909999999999998</v>
      </c>
      <c r="AA1345" s="1">
        <v>1</v>
      </c>
    </row>
    <row r="1346" spans="1:27" ht="12.75">
      <c r="A1346" s="77" t="s">
        <v>123</v>
      </c>
      <c r="B1346" s="89">
        <v>1198.32</v>
      </c>
      <c r="C1346" s="90">
        <v>1341.039912</v>
      </c>
      <c r="D1346" s="88">
        <v>0.11909999999999998</v>
      </c>
      <c r="AA1346" s="1">
        <v>1</v>
      </c>
    </row>
    <row r="1347" spans="1:27" ht="12.75">
      <c r="A1347" s="77"/>
      <c r="B1347" s="89"/>
      <c r="C1347" s="90" t="str">
        <v/>
      </c>
      <c r="D1347" s="88" t="str">
        <v/>
      </c>
      <c r="AA1347" s="1">
        <v>1</v>
      </c>
    </row>
    <row r="1348" spans="1:27" ht="12.75">
      <c r="A1348" s="74" t="s">
        <v>1062</v>
      </c>
      <c r="B1348" s="89"/>
      <c r="C1348" s="90" t="str">
        <v/>
      </c>
      <c r="D1348" s="88" t="str">
        <v/>
      </c>
      <c r="AA1348" s="1">
        <v>1</v>
      </c>
    </row>
    <row r="1349" spans="1:27" ht="12.75">
      <c r="A1349" s="77"/>
      <c r="B1349" s="89"/>
      <c r="C1349" s="90" t="str">
        <v/>
      </c>
      <c r="D1349" s="88" t="str">
        <v/>
      </c>
      <c r="AA1349" s="1">
        <v>1</v>
      </c>
    </row>
    <row r="1350" spans="1:27" ht="12.75">
      <c r="A1350" s="77" t="s">
        <v>1063</v>
      </c>
      <c r="B1350" s="89"/>
      <c r="C1350" s="90" t="str">
        <v/>
      </c>
      <c r="D1350" s="88" t="str">
        <v/>
      </c>
      <c r="AA1350" s="1">
        <v>1</v>
      </c>
    </row>
    <row r="1351" spans="1:27" ht="12.75">
      <c r="A1351" s="77"/>
      <c r="B1351" s="89"/>
      <c r="C1351" s="90" t="str">
        <v/>
      </c>
      <c r="D1351" s="88" t="str">
        <v/>
      </c>
      <c r="AA1351" s="1">
        <v>1</v>
      </c>
    </row>
    <row r="1352" spans="1:27" ht="12.75">
      <c r="A1352" s="77" t="s">
        <v>1064</v>
      </c>
      <c r="B1352" s="89"/>
      <c r="C1352" s="90" t="str">
        <v/>
      </c>
      <c r="D1352" s="88" t="str">
        <v/>
      </c>
      <c r="AA1352" s="1">
        <v>1</v>
      </c>
    </row>
    <row r="1353" spans="1:27" ht="12.75">
      <c r="A1353" s="77" t="s">
        <v>197</v>
      </c>
      <c r="B1353" s="89"/>
      <c r="C1353" s="90" t="str">
        <v/>
      </c>
      <c r="D1353" s="88" t="str">
        <v/>
      </c>
      <c r="AA1353" s="1">
        <v>1</v>
      </c>
    </row>
    <row r="1354" spans="1:27" ht="12.75">
      <c r="A1354" s="77" t="s">
        <v>1065</v>
      </c>
      <c r="B1354" s="89"/>
      <c r="C1354" s="90" t="str">
        <v/>
      </c>
      <c r="D1354" s="88" t="str">
        <v/>
      </c>
      <c r="AA1354" s="1">
        <v>1</v>
      </c>
    </row>
    <row r="1355" spans="1:27" ht="12.75">
      <c r="A1355" s="77"/>
      <c r="B1355" s="89"/>
      <c r="C1355" s="90" t="str">
        <v/>
      </c>
      <c r="D1355" s="88" t="str">
        <v/>
      </c>
      <c r="AA1355" s="1">
        <v>1</v>
      </c>
    </row>
    <row r="1356" spans="1:27" ht="12.75">
      <c r="A1356" s="77" t="s">
        <v>1066</v>
      </c>
      <c r="B1356" s="89"/>
      <c r="C1356" s="90" t="str">
        <v/>
      </c>
      <c r="D1356" s="88" t="str">
        <v/>
      </c>
      <c r="AA1356" s="1">
        <v>1</v>
      </c>
    </row>
    <row r="1357" spans="1:27" ht="12.75">
      <c r="A1357" s="77" t="s">
        <v>1067</v>
      </c>
      <c r="B1357" s="89"/>
      <c r="C1357" s="90" t="str">
        <v/>
      </c>
      <c r="D1357" s="88" t="str">
        <v/>
      </c>
      <c r="AA1357" s="1">
        <v>1</v>
      </c>
    </row>
    <row r="1358" spans="1:27" ht="12.75">
      <c r="A1358" s="77" t="s">
        <v>1068</v>
      </c>
      <c r="B1358" s="89"/>
      <c r="C1358" s="90" t="str">
        <v/>
      </c>
      <c r="D1358" s="88" t="str">
        <v/>
      </c>
      <c r="AA1358" s="1">
        <v>1</v>
      </c>
    </row>
    <row r="1359" spans="1:27" ht="12.75">
      <c r="A1359" s="77" t="s">
        <v>1069</v>
      </c>
      <c r="B1359" s="89"/>
      <c r="C1359" s="90" t="str">
        <v/>
      </c>
      <c r="D1359" s="88" t="str">
        <v/>
      </c>
      <c r="AA1359" s="1">
        <v>1</v>
      </c>
    </row>
    <row r="1360" spans="1:27" ht="12.75">
      <c r="A1360" s="77" t="s">
        <v>553</v>
      </c>
      <c r="B1360" s="89"/>
      <c r="C1360" s="90" t="str">
        <v/>
      </c>
      <c r="D1360" s="88" t="str">
        <v/>
      </c>
      <c r="AA1360" s="1">
        <v>1</v>
      </c>
    </row>
    <row r="1361" spans="1:27" ht="12.75">
      <c r="A1361" s="77"/>
      <c r="B1361" s="89"/>
      <c r="C1361" s="90" t="str">
        <v/>
      </c>
      <c r="D1361" s="88" t="str">
        <v/>
      </c>
      <c r="AA1361" s="1">
        <v>1</v>
      </c>
    </row>
    <row r="1362" spans="1:27" ht="12.75">
      <c r="A1362" s="74" t="s">
        <v>1070</v>
      </c>
      <c r="B1362" s="89"/>
      <c r="C1362" s="90" t="str">
        <v/>
      </c>
      <c r="D1362" s="88" t="str">
        <v/>
      </c>
      <c r="AA1362" s="1">
        <v>1</v>
      </c>
    </row>
    <row r="1363" spans="1:27" ht="12.75">
      <c r="A1363" s="74"/>
      <c r="B1363" s="89"/>
      <c r="C1363" s="90" t="str">
        <v/>
      </c>
      <c r="D1363" s="88" t="str">
        <v/>
      </c>
      <c r="AA1363" s="1">
        <v>1</v>
      </c>
    </row>
    <row r="1364" spans="1:27" ht="12.75">
      <c r="A1364" s="77" t="s">
        <v>1071</v>
      </c>
      <c r="B1364" s="89"/>
      <c r="C1364" s="90" t="str">
        <v/>
      </c>
      <c r="D1364" s="88" t="str">
        <v/>
      </c>
      <c r="AA1364" s="1">
        <v>1</v>
      </c>
    </row>
    <row r="1365" spans="1:27" ht="12.75">
      <c r="A1365" s="77" t="s">
        <v>1022</v>
      </c>
      <c r="B1365" s="89"/>
      <c r="C1365" s="90" t="str">
        <v/>
      </c>
      <c r="D1365" s="88" t="str">
        <v/>
      </c>
      <c r="AA1365" s="1">
        <v>1</v>
      </c>
    </row>
    <row r="1366" spans="1:27" ht="12.75">
      <c r="A1366" s="74"/>
      <c r="B1366" s="89"/>
      <c r="C1366" s="90" t="str">
        <v/>
      </c>
      <c r="D1366" s="88" t="str">
        <v/>
      </c>
      <c r="AA1366" s="1">
        <v>1</v>
      </c>
    </row>
    <row r="1367" spans="1:27" ht="12.75">
      <c r="A1367" s="77" t="s">
        <v>1072</v>
      </c>
      <c r="B1367" s="89">
        <v>1170.83</v>
      </c>
      <c r="C1367" s="90">
        <v>1310.2758529999999</v>
      </c>
      <c r="D1367" s="88">
        <v>0.11909999999999998</v>
      </c>
      <c r="AA1367" s="1">
        <v>1</v>
      </c>
    </row>
    <row r="1368" spans="1:27" ht="12.75">
      <c r="A1368" s="77"/>
      <c r="B1368" s="89"/>
      <c r="C1368" s="90" t="str">
        <v/>
      </c>
      <c r="D1368" s="88" t="str">
        <v/>
      </c>
      <c r="AA1368" s="1">
        <v>1</v>
      </c>
    </row>
    <row r="1369" spans="1:27" ht="12.75">
      <c r="A1369" s="77" t="s">
        <v>133</v>
      </c>
      <c r="B1369" s="89">
        <v>1974.03</v>
      </c>
      <c r="C1369" s="90">
        <v>2209.1369730000001</v>
      </c>
      <c r="D1369" s="88">
        <v>0.11909999999999998</v>
      </c>
      <c r="AA1369" s="1">
        <v>1</v>
      </c>
    </row>
    <row r="1370" spans="1:27" ht="12.75">
      <c r="A1370" s="77"/>
      <c r="B1370" s="89"/>
      <c r="C1370" s="90" t="str">
        <v/>
      </c>
      <c r="D1370" s="88" t="str">
        <v/>
      </c>
      <c r="AA1370" s="1">
        <v>1</v>
      </c>
    </row>
    <row r="1371" spans="1:27" ht="12.75">
      <c r="A1371" s="77" t="s">
        <v>136</v>
      </c>
      <c r="B1371" s="89"/>
      <c r="C1371" s="90" t="str">
        <v/>
      </c>
      <c r="D1371" s="88" t="str">
        <v/>
      </c>
      <c r="AA1371" s="1">
        <v>1</v>
      </c>
    </row>
    <row r="1372" spans="1:27" ht="12.75">
      <c r="A1372" s="77"/>
      <c r="B1372" s="89"/>
      <c r="C1372" s="90" t="str">
        <v/>
      </c>
      <c r="D1372" s="88" t="str">
        <v/>
      </c>
      <c r="AA1372" s="1">
        <v>1</v>
      </c>
    </row>
    <row r="1373" spans="1:27" ht="12.75">
      <c r="A1373" s="77" t="s">
        <v>137</v>
      </c>
      <c r="B1373" s="89"/>
      <c r="C1373" s="90" t="str">
        <v/>
      </c>
      <c r="D1373" s="88" t="str">
        <v/>
      </c>
      <c r="AA1373" s="1">
        <v>1</v>
      </c>
    </row>
    <row r="1374" spans="1:27" ht="12.75">
      <c r="A1374" s="77" t="s">
        <v>138</v>
      </c>
      <c r="B1374" s="89"/>
      <c r="C1374" s="90" t="str">
        <v/>
      </c>
      <c r="D1374" s="88" t="str">
        <v/>
      </c>
      <c r="AA1374" s="1">
        <v>1</v>
      </c>
    </row>
    <row r="1375" spans="1:27" ht="12.75">
      <c r="A1375" s="77" t="s">
        <v>139</v>
      </c>
      <c r="B1375" s="89"/>
      <c r="C1375" s="90" t="str">
        <v/>
      </c>
      <c r="D1375" s="88" t="str">
        <v/>
      </c>
      <c r="AA1375" s="1">
        <v>1</v>
      </c>
    </row>
    <row r="1376" spans="1:27" ht="12.75">
      <c r="A1376" s="77" t="s">
        <v>140</v>
      </c>
      <c r="B1376" s="89"/>
      <c r="C1376" s="90" t="str">
        <v/>
      </c>
      <c r="D1376" s="88" t="str">
        <v/>
      </c>
      <c r="AA1376" s="1">
        <v>1</v>
      </c>
    </row>
    <row r="1377" spans="1:27" ht="12.75">
      <c r="A1377" s="77"/>
      <c r="B1377" s="89"/>
      <c r="C1377" s="90" t="str">
        <v/>
      </c>
      <c r="D1377" s="88" t="str">
        <v/>
      </c>
      <c r="AA1377" s="1">
        <v>1</v>
      </c>
    </row>
    <row r="1378" spans="1:27" ht="12.75">
      <c r="A1378" s="74" t="s">
        <v>1073</v>
      </c>
      <c r="B1378" s="89"/>
      <c r="C1378" s="90" t="str">
        <v/>
      </c>
      <c r="D1378" s="88" t="str">
        <v/>
      </c>
      <c r="AA1378" s="1">
        <v>1</v>
      </c>
    </row>
    <row r="1379" spans="1:27" ht="12.75">
      <c r="A1379" s="74"/>
      <c r="B1379" s="89"/>
      <c r="C1379" s="90" t="str">
        <v/>
      </c>
      <c r="D1379" s="88" t="str">
        <v/>
      </c>
      <c r="AA1379" s="1">
        <v>1</v>
      </c>
    </row>
    <row r="1380" spans="1:27" ht="12.75">
      <c r="A1380" s="77" t="s">
        <v>1027</v>
      </c>
      <c r="B1380" s="89"/>
      <c r="C1380" s="90" t="str">
        <v/>
      </c>
      <c r="D1380" s="88" t="str">
        <v/>
      </c>
      <c r="AA1380" s="1">
        <v>1</v>
      </c>
    </row>
    <row r="1381" spans="1:27" ht="12.75">
      <c r="A1381" s="77" t="s">
        <v>1028</v>
      </c>
      <c r="B1381" s="89"/>
      <c r="C1381" s="90" t="str">
        <v/>
      </c>
      <c r="D1381" s="88" t="str">
        <v/>
      </c>
      <c r="AA1381" s="1">
        <v>1</v>
      </c>
    </row>
    <row r="1382" spans="1:27" ht="12.75">
      <c r="A1382" s="77" t="s">
        <v>1029</v>
      </c>
      <c r="B1382" s="89"/>
      <c r="C1382" s="90" t="str">
        <v/>
      </c>
      <c r="D1382" s="88" t="str">
        <v/>
      </c>
      <c r="AA1382" s="1">
        <v>1</v>
      </c>
    </row>
    <row r="1383" spans="1:27" ht="12.75">
      <c r="A1383" s="74"/>
      <c r="B1383" s="89"/>
      <c r="C1383" s="90" t="str">
        <v/>
      </c>
      <c r="D1383" s="88" t="str">
        <v/>
      </c>
      <c r="AA1383" s="1">
        <v>1</v>
      </c>
    </row>
    <row r="1384" spans="1:27" ht="12.75">
      <c r="A1384" s="77" t="s">
        <v>1074</v>
      </c>
      <c r="B1384" s="89">
        <v>613.66999999999996</v>
      </c>
      <c r="C1384" s="90">
        <v>686.75809699999991</v>
      </c>
      <c r="D1384" s="88">
        <v>0.11909999999999998</v>
      </c>
      <c r="AA1384" s="1">
        <v>1</v>
      </c>
    </row>
    <row r="1385" spans="1:27" ht="12.75">
      <c r="A1385" s="77"/>
      <c r="B1385" s="89"/>
      <c r="C1385" s="90" t="str">
        <v/>
      </c>
      <c r="D1385" s="88" t="str">
        <v/>
      </c>
      <c r="AA1385" s="1">
        <v>1</v>
      </c>
    </row>
    <row r="1386" spans="1:27" ht="12.75">
      <c r="A1386" s="77" t="s">
        <v>1075</v>
      </c>
      <c r="B1386" s="89"/>
      <c r="C1386" s="90" t="str">
        <v/>
      </c>
      <c r="D1386" s="88" t="str">
        <v/>
      </c>
      <c r="AA1386" s="1">
        <v>1</v>
      </c>
    </row>
    <row r="1387" spans="1:27" ht="12.75">
      <c r="A1387" s="77"/>
      <c r="B1387" s="89"/>
      <c r="C1387" s="90" t="str">
        <v/>
      </c>
      <c r="D1387" s="88" t="str">
        <v/>
      </c>
      <c r="AA1387" s="1">
        <v>1</v>
      </c>
    </row>
    <row r="1388" spans="1:27" ht="12.75">
      <c r="A1388" s="77" t="s">
        <v>1039</v>
      </c>
      <c r="B1388" s="90"/>
      <c r="C1388" s="90" t="str">
        <v/>
      </c>
      <c r="D1388" s="88" t="str">
        <v/>
      </c>
      <c r="AA1388" s="1">
        <v>1</v>
      </c>
    </row>
    <row r="1389" spans="1:27" ht="12.75">
      <c r="A1389" s="77"/>
      <c r="B1389" s="90"/>
      <c r="C1389" s="90" t="str">
        <v/>
      </c>
      <c r="D1389" s="88" t="str">
        <v/>
      </c>
      <c r="AA1389" s="1">
        <v>1</v>
      </c>
    </row>
    <row r="1390" spans="1:27" ht="12.75">
      <c r="A1390" s="77" t="s">
        <v>1076</v>
      </c>
      <c r="B1390" s="89">
        <v>870.11</v>
      </c>
      <c r="C1390" s="90">
        <v>973.74010099999998</v>
      </c>
      <c r="D1390" s="88">
        <v>0.11909999999999998</v>
      </c>
      <c r="AA1390" s="1">
        <v>1</v>
      </c>
    </row>
    <row r="1391" spans="1:27" ht="12.75">
      <c r="A1391" s="77" t="s">
        <v>1077</v>
      </c>
      <c r="B1391" s="89">
        <v>1.92</v>
      </c>
      <c r="C1391" s="90">
        <v>2.1486719999999999</v>
      </c>
      <c r="D1391" s="88">
        <v>0.11909999999999998</v>
      </c>
      <c r="AA1391" s="1">
        <v>1</v>
      </c>
    </row>
    <row r="1392" spans="1:27" ht="12.75">
      <c r="A1392" s="77" t="s">
        <v>1078</v>
      </c>
      <c r="B1392" s="89">
        <v>1144.8900000000001</v>
      </c>
      <c r="C1392" s="90">
        <v>1281.2463990000001</v>
      </c>
      <c r="D1392" s="88">
        <v>0.11909999999999998</v>
      </c>
      <c r="AA1392" s="1">
        <v>1</v>
      </c>
    </row>
    <row r="1393" spans="1:27" ht="12.75">
      <c r="A1393" s="77" t="s">
        <v>1077</v>
      </c>
      <c r="B1393" s="89">
        <v>1.92</v>
      </c>
      <c r="C1393" s="90">
        <v>2.1486719999999999</v>
      </c>
      <c r="D1393" s="88">
        <v>0.11909999999999998</v>
      </c>
      <c r="AA1393" s="1">
        <v>1</v>
      </c>
    </row>
    <row r="1394" spans="1:27" ht="12.75">
      <c r="A1394" s="77"/>
      <c r="B1394" s="89"/>
      <c r="C1394" s="90" t="str">
        <v/>
      </c>
      <c r="D1394" s="88" t="str">
        <v/>
      </c>
      <c r="AA1394" s="1">
        <v>1</v>
      </c>
    </row>
    <row r="1395" spans="1:27" ht="12.75">
      <c r="A1395" s="77" t="s">
        <v>1045</v>
      </c>
      <c r="B1395" s="89"/>
      <c r="C1395" s="90" t="str">
        <v/>
      </c>
      <c r="D1395" s="88" t="str">
        <v/>
      </c>
      <c r="AA1395" s="1">
        <v>1</v>
      </c>
    </row>
    <row r="1396" spans="1:27" ht="12.75">
      <c r="A1396" s="77"/>
      <c r="B1396" s="89"/>
      <c r="C1396" s="90" t="str">
        <v/>
      </c>
      <c r="D1396" s="88" t="str">
        <v/>
      </c>
      <c r="AA1396" s="1">
        <v>1</v>
      </c>
    </row>
    <row r="1397" spans="1:27" ht="12.75">
      <c r="A1397" s="77" t="s">
        <v>1076</v>
      </c>
      <c r="B1397" s="89">
        <v>435.07</v>
      </c>
      <c r="C1397" s="90">
        <v>486.88683699999996</v>
      </c>
      <c r="D1397" s="88">
        <v>0.11909999999999998</v>
      </c>
      <c r="AA1397" s="1">
        <v>1</v>
      </c>
    </row>
    <row r="1398" spans="1:27" ht="12.75">
      <c r="A1398" s="77" t="s">
        <v>1077</v>
      </c>
      <c r="B1398" s="89">
        <v>0.79</v>
      </c>
      <c r="C1398" s="90">
        <v>0.88408900000000001</v>
      </c>
      <c r="D1398" s="88">
        <v>0.11909999999999998</v>
      </c>
      <c r="AA1398" s="1">
        <v>1</v>
      </c>
    </row>
    <row r="1399" spans="1:27" ht="12.75">
      <c r="A1399" s="77" t="s">
        <v>1078</v>
      </c>
      <c r="B1399" s="89">
        <v>477.04</v>
      </c>
      <c r="C1399" s="90">
        <v>533.85546399999998</v>
      </c>
      <c r="D1399" s="88">
        <v>0.11909999999999998</v>
      </c>
      <c r="AA1399" s="1">
        <v>1</v>
      </c>
    </row>
    <row r="1400" spans="1:27" ht="12.75">
      <c r="A1400" s="77" t="s">
        <v>1077</v>
      </c>
      <c r="B1400" s="89">
        <v>0.79</v>
      </c>
      <c r="C1400" s="90">
        <v>0.88408900000000001</v>
      </c>
      <c r="D1400" s="88">
        <v>0.11909999999999998</v>
      </c>
      <c r="AA1400" s="1">
        <v>1</v>
      </c>
    </row>
    <row r="1401" spans="1:27" ht="12.75">
      <c r="A1401" s="77"/>
      <c r="B1401" s="89"/>
      <c r="C1401" s="90" t="str">
        <v/>
      </c>
      <c r="D1401" s="88" t="str">
        <v/>
      </c>
      <c r="AA1401" s="1">
        <v>1</v>
      </c>
    </row>
    <row r="1402" spans="1:27" ht="12.75">
      <c r="A1402" s="74" t="s">
        <v>1080</v>
      </c>
      <c r="B1402" s="89"/>
      <c r="C1402" s="90" t="str">
        <v/>
      </c>
      <c r="D1402" s="88" t="str">
        <v/>
      </c>
      <c r="AA1402" s="1">
        <v>1</v>
      </c>
    </row>
    <row r="1403" spans="1:27" ht="12.75">
      <c r="A1403" s="74" t="s">
        <v>1079</v>
      </c>
      <c r="B1403" s="89"/>
      <c r="C1403" s="90" t="str">
        <v/>
      </c>
      <c r="D1403" s="88" t="str">
        <v/>
      </c>
      <c r="AA1403" s="1">
        <v>1</v>
      </c>
    </row>
    <row r="1404" spans="1:27" ht="12.75">
      <c r="A1404" s="77"/>
      <c r="B1404" s="89"/>
      <c r="C1404" s="90" t="str">
        <v/>
      </c>
      <c r="D1404" s="88" t="str">
        <v/>
      </c>
      <c r="AA1404" s="1">
        <v>1</v>
      </c>
    </row>
    <row r="1405" spans="1:27" ht="12.75">
      <c r="A1405" s="77" t="s">
        <v>1081</v>
      </c>
      <c r="B1405" s="89"/>
      <c r="C1405" s="90" t="str">
        <v/>
      </c>
      <c r="D1405" s="88" t="str">
        <v/>
      </c>
      <c r="AA1405" s="1">
        <v>1</v>
      </c>
    </row>
    <row r="1406" spans="1:27" ht="12.75">
      <c r="A1406" s="77"/>
      <c r="B1406" s="89"/>
      <c r="C1406" s="90" t="str">
        <v/>
      </c>
      <c r="D1406" s="88" t="str">
        <v/>
      </c>
      <c r="AA1406" s="1">
        <v>1</v>
      </c>
    </row>
    <row r="1407" spans="1:27" ht="12.75">
      <c r="A1407" s="77" t="s">
        <v>198</v>
      </c>
      <c r="B1407" s="89">
        <v>686.93</v>
      </c>
      <c r="C1407" s="90">
        <v>768.74336299999993</v>
      </c>
      <c r="D1407" s="88">
        <v>0.11909999999999998</v>
      </c>
      <c r="AA1407" s="1">
        <v>1</v>
      </c>
    </row>
    <row r="1408" spans="1:27" ht="12.75">
      <c r="A1408" s="77" t="s">
        <v>1082</v>
      </c>
      <c r="B1408" s="89">
        <v>686.93</v>
      </c>
      <c r="C1408" s="90">
        <v>768.74336299999993</v>
      </c>
      <c r="D1408" s="88">
        <v>0.11909999999999998</v>
      </c>
      <c r="AA1408" s="1">
        <v>1</v>
      </c>
    </row>
    <row r="1409" spans="1:27" ht="12.75">
      <c r="A1409" s="77" t="s">
        <v>1083</v>
      </c>
      <c r="B1409" s="89">
        <v>686.93</v>
      </c>
      <c r="C1409" s="90">
        <v>768.74336299999993</v>
      </c>
      <c r="D1409" s="88">
        <v>0.11909999999999998</v>
      </c>
      <c r="AA1409" s="1">
        <v>1</v>
      </c>
    </row>
    <row r="1410" spans="1:27" ht="12.75">
      <c r="A1410" s="77"/>
      <c r="B1410" s="89"/>
      <c r="C1410" s="90" t="str">
        <v/>
      </c>
      <c r="D1410" s="88" t="str">
        <v/>
      </c>
      <c r="AA1410" s="1">
        <v>1</v>
      </c>
    </row>
    <row r="1411" spans="1:27" ht="12.75">
      <c r="A1411" s="74" t="s">
        <v>1080</v>
      </c>
      <c r="B1411" s="89"/>
      <c r="C1411" s="90" t="str">
        <v/>
      </c>
      <c r="D1411" s="88" t="str">
        <v/>
      </c>
      <c r="AA1411" s="1">
        <v>1</v>
      </c>
    </row>
    <row r="1412" spans="1:27" ht="12.75">
      <c r="A1412" s="74" t="s">
        <v>1034</v>
      </c>
      <c r="B1412" s="89"/>
      <c r="C1412" s="90" t="str">
        <v/>
      </c>
      <c r="D1412" s="88" t="str">
        <v/>
      </c>
      <c r="AA1412" s="1">
        <v>1</v>
      </c>
    </row>
    <row r="1413" spans="1:27" ht="12.75">
      <c r="A1413" s="77"/>
      <c r="B1413" s="89"/>
      <c r="C1413" s="90" t="str">
        <v/>
      </c>
      <c r="D1413" s="88" t="str">
        <v/>
      </c>
      <c r="AA1413" s="1">
        <v>1</v>
      </c>
    </row>
    <row r="1414" spans="1:27" ht="12.75">
      <c r="A1414" s="77" t="s">
        <v>1084</v>
      </c>
      <c r="B1414" s="89">
        <v>686.93</v>
      </c>
      <c r="C1414" s="90">
        <v>768.74336299999993</v>
      </c>
      <c r="D1414" s="88">
        <v>0.11909999999999998</v>
      </c>
      <c r="AA1414" s="1">
        <v>1</v>
      </c>
    </row>
    <row r="1415" spans="1:27" ht="12.75">
      <c r="A1415" s="77" t="s">
        <v>1085</v>
      </c>
      <c r="B1415" s="89">
        <v>686.93</v>
      </c>
      <c r="C1415" s="90">
        <v>768.74336299999993</v>
      </c>
      <c r="D1415" s="88">
        <v>0.11909999999999998</v>
      </c>
      <c r="AA1415" s="1">
        <v>1</v>
      </c>
    </row>
    <row r="1416" spans="1:27" ht="12.75">
      <c r="A1416" s="77" t="s">
        <v>1086</v>
      </c>
      <c r="B1416" s="89">
        <v>686.93</v>
      </c>
      <c r="C1416" s="90">
        <v>768.74336299999993</v>
      </c>
      <c r="D1416" s="88">
        <v>0.11909999999999998</v>
      </c>
      <c r="AA1416" s="1">
        <v>1</v>
      </c>
    </row>
    <row r="1417" spans="1:27" ht="12.75">
      <c r="A1417" s="77"/>
      <c r="B1417" s="89"/>
      <c r="C1417" s="90" t="str">
        <v/>
      </c>
      <c r="D1417" s="88" t="str">
        <v/>
      </c>
      <c r="AA1417" s="1">
        <v>1</v>
      </c>
    </row>
    <row r="1418" spans="1:27" ht="12.75">
      <c r="A1418" s="77" t="s">
        <v>1087</v>
      </c>
      <c r="B1418" s="89"/>
      <c r="C1418" s="90" t="str">
        <v/>
      </c>
      <c r="D1418" s="88" t="str">
        <v/>
      </c>
      <c r="AA1418" s="1">
        <v>1</v>
      </c>
    </row>
    <row r="1419" spans="1:27" ht="12.75">
      <c r="A1419" s="77" t="s">
        <v>1088</v>
      </c>
      <c r="B1419" s="89"/>
      <c r="C1419" s="90" t="str">
        <v/>
      </c>
      <c r="D1419" s="88" t="str">
        <v/>
      </c>
      <c r="AA1419" s="1">
        <v>1</v>
      </c>
    </row>
    <row r="1420" spans="1:27" ht="12.75">
      <c r="A1420" s="77" t="s">
        <v>1089</v>
      </c>
      <c r="B1420" s="89"/>
      <c r="C1420" s="90" t="str">
        <v/>
      </c>
      <c r="D1420" s="88" t="str">
        <v/>
      </c>
      <c r="AA1420" s="1">
        <v>1</v>
      </c>
    </row>
    <row r="1421" spans="1:27" ht="12.75">
      <c r="A1421" s="77"/>
      <c r="B1421" s="89"/>
      <c r="C1421" s="90" t="str">
        <v/>
      </c>
      <c r="D1421" s="88" t="str">
        <v/>
      </c>
      <c r="AA1421" s="1">
        <v>1</v>
      </c>
    </row>
    <row r="1422" spans="1:27" ht="12.75">
      <c r="A1422" s="77" t="s">
        <v>1090</v>
      </c>
      <c r="B1422" s="89"/>
      <c r="C1422" s="90" t="str">
        <v/>
      </c>
      <c r="D1422" s="88" t="str">
        <v/>
      </c>
      <c r="AA1422" s="1">
        <v>1</v>
      </c>
    </row>
    <row r="1423" spans="1:27" ht="12.75">
      <c r="A1423" s="77"/>
      <c r="B1423" s="89"/>
      <c r="C1423" s="90" t="str">
        <v/>
      </c>
      <c r="D1423" s="88" t="str">
        <v/>
      </c>
      <c r="AA1423" s="1">
        <v>1</v>
      </c>
    </row>
    <row r="1424" spans="1:27" ht="12.75">
      <c r="A1424" s="77" t="s">
        <v>1091</v>
      </c>
      <c r="B1424" s="89">
        <v>1410.01</v>
      </c>
      <c r="C1424" s="90">
        <v>1577.9421909999999</v>
      </c>
      <c r="D1424" s="88">
        <v>0.11909999999999998</v>
      </c>
      <c r="AA1424" s="1">
        <v>1</v>
      </c>
    </row>
    <row r="1425" spans="1:27" ht="12.75">
      <c r="A1425" s="77" t="s">
        <v>1092</v>
      </c>
      <c r="B1425" s="89">
        <v>1692.02</v>
      </c>
      <c r="C1425" s="90">
        <v>1893.5395819999999</v>
      </c>
      <c r="D1425" s="88">
        <v>0.11909999999999998</v>
      </c>
      <c r="AA1425" s="1">
        <v>1</v>
      </c>
    </row>
    <row r="1426" spans="1:27" ht="12.75">
      <c r="A1426" s="77" t="s">
        <v>1093</v>
      </c>
      <c r="B1426" s="89">
        <v>1974.03</v>
      </c>
      <c r="C1426" s="90">
        <v>2209.1369730000001</v>
      </c>
      <c r="D1426" s="88">
        <v>0.11909999999999998</v>
      </c>
      <c r="AA1426" s="1">
        <v>1</v>
      </c>
    </row>
    <row r="1427" spans="1:27" ht="12.75">
      <c r="A1427" s="77"/>
      <c r="B1427" s="89"/>
      <c r="C1427" s="90" t="str">
        <v/>
      </c>
      <c r="D1427" s="88" t="str">
        <v/>
      </c>
      <c r="AA1427" s="1">
        <v>1</v>
      </c>
    </row>
    <row r="1428" spans="1:27" ht="12.75">
      <c r="A1428" s="74" t="s">
        <v>1094</v>
      </c>
      <c r="B1428" s="89"/>
      <c r="C1428" s="90" t="str">
        <v/>
      </c>
      <c r="D1428" s="88" t="str">
        <v/>
      </c>
      <c r="AA1428" s="1">
        <v>1</v>
      </c>
    </row>
    <row r="1429" spans="1:27" ht="12.75">
      <c r="A1429" s="77"/>
      <c r="B1429" s="89"/>
      <c r="C1429" s="90" t="str">
        <v/>
      </c>
      <c r="D1429" s="88" t="str">
        <v/>
      </c>
      <c r="AA1429" s="1">
        <v>1</v>
      </c>
    </row>
    <row r="1430" spans="1:27" ht="12.75">
      <c r="A1430" s="74" t="s">
        <v>1095</v>
      </c>
      <c r="B1430" s="89"/>
      <c r="C1430" s="90" t="str">
        <v/>
      </c>
      <c r="D1430" s="88" t="str">
        <v/>
      </c>
      <c r="AA1430" s="1">
        <v>1</v>
      </c>
    </row>
    <row r="1431" spans="1:27" ht="12.75">
      <c r="A1431" s="74"/>
      <c r="B1431" s="89"/>
      <c r="C1431" s="90" t="str">
        <v/>
      </c>
      <c r="D1431" s="88" t="str">
        <v/>
      </c>
      <c r="AA1431" s="1">
        <v>1</v>
      </c>
    </row>
    <row r="1432" spans="1:27" ht="12.75">
      <c r="A1432" s="77" t="s">
        <v>1096</v>
      </c>
      <c r="B1432" s="89"/>
      <c r="C1432" s="90" t="str">
        <v/>
      </c>
      <c r="D1432" s="88" t="str">
        <v/>
      </c>
      <c r="AA1432" s="1">
        <v>1</v>
      </c>
    </row>
    <row r="1433" spans="1:27" ht="12.75">
      <c r="A1433" s="77" t="s">
        <v>1097</v>
      </c>
      <c r="B1433" s="89"/>
      <c r="C1433" s="90" t="str">
        <v/>
      </c>
      <c r="D1433" s="88" t="str">
        <v/>
      </c>
      <c r="AA1433" s="1">
        <v>1</v>
      </c>
    </row>
    <row r="1434" spans="1:27" ht="12.75">
      <c r="A1434" s="77"/>
      <c r="B1434" s="89"/>
      <c r="C1434" s="90" t="str">
        <v/>
      </c>
      <c r="D1434" s="88" t="str">
        <v/>
      </c>
      <c r="AA1434" s="1">
        <v>1</v>
      </c>
    </row>
    <row r="1435" spans="1:27" ht="12.75">
      <c r="A1435" s="74" t="s">
        <v>1098</v>
      </c>
      <c r="B1435" s="89"/>
      <c r="C1435" s="90" t="str">
        <v/>
      </c>
      <c r="D1435" s="88" t="str">
        <v/>
      </c>
      <c r="AA1435" s="1">
        <v>1</v>
      </c>
    </row>
    <row r="1436" spans="1:27" ht="12.75">
      <c r="A1436" s="77" t="s">
        <v>1044</v>
      </c>
      <c r="B1436" s="89">
        <v>1.04</v>
      </c>
      <c r="C1436" s="90">
        <v>1.163864</v>
      </c>
      <c r="D1436" s="88">
        <v>0.11909999999999998</v>
      </c>
      <c r="AA1436" s="1">
        <v>1</v>
      </c>
    </row>
    <row r="1437" spans="1:27" ht="12.75">
      <c r="A1437" s="74" t="s">
        <v>1099</v>
      </c>
      <c r="B1437" s="89"/>
      <c r="C1437" s="90" t="str">
        <v/>
      </c>
      <c r="D1437" s="88" t="str">
        <v/>
      </c>
      <c r="AA1437" s="1">
        <v>1</v>
      </c>
    </row>
    <row r="1438" spans="1:27" ht="12.75">
      <c r="A1438" s="77" t="s">
        <v>1044</v>
      </c>
      <c r="B1438" s="89">
        <v>1.04</v>
      </c>
      <c r="C1438" s="90">
        <v>1.163864</v>
      </c>
      <c r="D1438" s="88">
        <v>0.11909999999999998</v>
      </c>
      <c r="AA1438" s="1">
        <v>1</v>
      </c>
    </row>
    <row r="1439" spans="1:27" ht="12.75">
      <c r="A1439" s="74" t="s">
        <v>1100</v>
      </c>
      <c r="B1439" s="89"/>
      <c r="C1439" s="90" t="str">
        <v/>
      </c>
      <c r="D1439" s="88" t="str">
        <v/>
      </c>
      <c r="AA1439" s="1">
        <v>1</v>
      </c>
    </row>
    <row r="1440" spans="1:27" ht="12.75">
      <c r="A1440" s="77" t="s">
        <v>1044</v>
      </c>
      <c r="B1440" s="89">
        <v>1.04</v>
      </c>
      <c r="C1440" s="90">
        <v>1.163864</v>
      </c>
      <c r="D1440" s="88">
        <v>0.11909999999999998</v>
      </c>
      <c r="AA1440" s="1">
        <v>1</v>
      </c>
    </row>
    <row r="1441" spans="1:27" ht="12.75">
      <c r="A1441" s="74" t="s">
        <v>1101</v>
      </c>
      <c r="B1441" s="89"/>
      <c r="C1441" s="90" t="str">
        <v/>
      </c>
      <c r="D1441" s="88" t="str">
        <v/>
      </c>
      <c r="AA1441" s="1">
        <v>1</v>
      </c>
    </row>
    <row r="1442" spans="1:27" ht="12.75">
      <c r="A1442" s="77" t="s">
        <v>1044</v>
      </c>
      <c r="B1442" s="89">
        <v>1.04</v>
      </c>
      <c r="C1442" s="90">
        <v>1.163864</v>
      </c>
      <c r="D1442" s="88">
        <v>0.11909999999999998</v>
      </c>
      <c r="AA1442" s="1">
        <v>1</v>
      </c>
    </row>
    <row r="1443" spans="1:27" ht="12.75">
      <c r="A1443" s="74" t="s">
        <v>1102</v>
      </c>
      <c r="B1443" s="89"/>
      <c r="C1443" s="90" t="str">
        <v/>
      </c>
      <c r="D1443" s="88" t="str">
        <v/>
      </c>
      <c r="AA1443" s="1">
        <v>1</v>
      </c>
    </row>
    <row r="1444" spans="1:27" ht="12.75">
      <c r="A1444" s="77" t="s">
        <v>1044</v>
      </c>
      <c r="B1444" s="89">
        <v>1.04</v>
      </c>
      <c r="C1444" s="90">
        <v>1.163864</v>
      </c>
      <c r="D1444" s="88">
        <v>0.11909999999999998</v>
      </c>
      <c r="AA1444" s="1">
        <v>1</v>
      </c>
    </row>
    <row r="1445" spans="1:27" ht="12.75">
      <c r="A1445" s="74" t="s">
        <v>1103</v>
      </c>
      <c r="B1445" s="89"/>
      <c r="C1445" s="90" t="str">
        <v/>
      </c>
      <c r="D1445" s="88" t="str">
        <v/>
      </c>
      <c r="AA1445" s="1">
        <v>1</v>
      </c>
    </row>
    <row r="1446" spans="1:27" ht="12.75">
      <c r="A1446" s="77" t="s">
        <v>1044</v>
      </c>
      <c r="B1446" s="89">
        <v>1.04</v>
      </c>
      <c r="C1446" s="90">
        <v>1.163864</v>
      </c>
      <c r="D1446" s="88">
        <v>0.11909999999999998</v>
      </c>
      <c r="AA1446" s="1">
        <v>1</v>
      </c>
    </row>
    <row r="1447" spans="1:27" ht="12.75">
      <c r="A1447" s="74" t="s">
        <v>1104</v>
      </c>
      <c r="B1447" s="89"/>
      <c r="C1447" s="90" t="str">
        <v/>
      </c>
      <c r="D1447" s="88" t="str">
        <v/>
      </c>
      <c r="AA1447" s="1">
        <v>1</v>
      </c>
    </row>
    <row r="1448" spans="1:27" ht="12.75">
      <c r="A1448" s="77" t="s">
        <v>1044</v>
      </c>
      <c r="B1448" s="89">
        <v>1.04</v>
      </c>
      <c r="C1448" s="90">
        <v>1.163864</v>
      </c>
      <c r="D1448" s="88">
        <v>0.11909999999999998</v>
      </c>
      <c r="AA1448" s="1">
        <v>1</v>
      </c>
    </row>
    <row r="1449" spans="1:27" ht="12.75">
      <c r="A1449" s="77"/>
      <c r="B1449" s="89"/>
      <c r="C1449" s="90" t="str">
        <v/>
      </c>
      <c r="D1449" s="88" t="str">
        <v/>
      </c>
      <c r="AA1449" s="1">
        <v>1</v>
      </c>
    </row>
    <row r="1450" spans="1:27" ht="12.75">
      <c r="A1450" s="74" t="s">
        <v>1105</v>
      </c>
      <c r="B1450" s="89"/>
      <c r="C1450" s="90" t="str">
        <v/>
      </c>
      <c r="D1450" s="88" t="str">
        <v/>
      </c>
      <c r="AA1450" s="1">
        <v>1</v>
      </c>
    </row>
    <row r="1451" spans="1:27" ht="12.75">
      <c r="A1451" s="74" t="s">
        <v>1106</v>
      </c>
      <c r="B1451" s="89"/>
      <c r="C1451" s="90" t="str">
        <v/>
      </c>
      <c r="D1451" s="88" t="str">
        <v/>
      </c>
      <c r="AA1451" s="1">
        <v>1</v>
      </c>
    </row>
    <row r="1452" spans="1:27" ht="12.75">
      <c r="A1452" s="77"/>
      <c r="B1452" s="89"/>
      <c r="C1452" s="90" t="str">
        <v/>
      </c>
      <c r="D1452" s="88" t="str">
        <v/>
      </c>
      <c r="AA1452" s="1">
        <v>1</v>
      </c>
    </row>
    <row r="1453" spans="1:27" ht="12.75">
      <c r="A1453" s="77" t="s">
        <v>1139</v>
      </c>
      <c r="B1453" s="89"/>
      <c r="C1453" s="90" t="str">
        <v/>
      </c>
      <c r="D1453" s="88" t="str">
        <v/>
      </c>
      <c r="AA1453" s="1">
        <v>1</v>
      </c>
    </row>
    <row r="1454" spans="1:27" ht="12.75">
      <c r="A1454" s="77" t="s">
        <v>1107</v>
      </c>
      <c r="B1454" s="89"/>
      <c r="C1454" s="90" t="str">
        <v/>
      </c>
      <c r="D1454" s="88" t="str">
        <v/>
      </c>
      <c r="AA1454" s="1">
        <v>1</v>
      </c>
    </row>
    <row r="1455" spans="1:27" ht="12.75">
      <c r="A1455" s="77"/>
      <c r="B1455" s="89"/>
      <c r="C1455" s="90" t="str">
        <v/>
      </c>
      <c r="D1455" s="88" t="str">
        <v/>
      </c>
      <c r="AA1455" s="1">
        <v>1</v>
      </c>
    </row>
    <row r="1456" spans="1:27" ht="12.75">
      <c r="A1456" s="77" t="s">
        <v>1110</v>
      </c>
      <c r="B1456" s="89">
        <v>1.04</v>
      </c>
      <c r="C1456" s="90">
        <v>1.163864</v>
      </c>
      <c r="D1456" s="88">
        <v>0.11909999999999998</v>
      </c>
      <c r="AA1456" s="1">
        <v>1</v>
      </c>
    </row>
    <row r="1457" spans="1:27" ht="12.75">
      <c r="A1457" s="77" t="s">
        <v>199</v>
      </c>
      <c r="B1457" s="89">
        <v>1.04</v>
      </c>
      <c r="C1457" s="90">
        <v>1.163864</v>
      </c>
      <c r="D1457" s="88">
        <v>0.11909999999999998</v>
      </c>
      <c r="AA1457" s="1">
        <v>1</v>
      </c>
    </row>
    <row r="1458" spans="1:27" ht="12.75">
      <c r="A1458" s="77" t="s">
        <v>1108</v>
      </c>
      <c r="B1458" s="89">
        <v>253.4</v>
      </c>
      <c r="C1458" s="90">
        <v>283.57994000000002</v>
      </c>
      <c r="D1458" s="88">
        <v>0.11909999999999998</v>
      </c>
      <c r="AA1458" s="1">
        <v>1</v>
      </c>
    </row>
    <row r="1459" spans="1:27" ht="12.75">
      <c r="A1459" s="77" t="s">
        <v>1109</v>
      </c>
      <c r="B1459" s="89">
        <v>18.13</v>
      </c>
      <c r="C1459" s="90">
        <v>20.289282999999998</v>
      </c>
      <c r="D1459" s="88">
        <v>0.11909999999999998</v>
      </c>
      <c r="AA1459" s="1">
        <v>1</v>
      </c>
    </row>
    <row r="1460" spans="1:27" ht="12.75">
      <c r="A1460" s="77"/>
      <c r="B1460" s="89"/>
      <c r="C1460" s="90" t="str">
        <v/>
      </c>
      <c r="D1460" s="88" t="str">
        <v/>
      </c>
      <c r="AA1460" s="1">
        <v>1</v>
      </c>
    </row>
    <row r="1461" spans="1:27" ht="12.75">
      <c r="A1461" s="74" t="s">
        <v>1111</v>
      </c>
      <c r="B1461" s="89"/>
      <c r="C1461" s="90" t="str">
        <v/>
      </c>
      <c r="D1461" s="88" t="str">
        <v/>
      </c>
      <c r="AA1461" s="1">
        <v>1</v>
      </c>
    </row>
    <row r="1462" spans="1:27" ht="12.75">
      <c r="A1462" s="74" t="s">
        <v>1112</v>
      </c>
      <c r="B1462" s="89"/>
      <c r="C1462" s="90" t="str">
        <v/>
      </c>
      <c r="D1462" s="88" t="str">
        <v/>
      </c>
      <c r="AA1462" s="1">
        <v>1</v>
      </c>
    </row>
    <row r="1463" spans="1:27" ht="12.75">
      <c r="A1463" s="77"/>
      <c r="B1463" s="89"/>
      <c r="C1463" s="90" t="str">
        <v/>
      </c>
      <c r="D1463" s="88" t="str">
        <v/>
      </c>
      <c r="AA1463" s="1">
        <v>1</v>
      </c>
    </row>
    <row r="1464" spans="1:27" ht="12.75">
      <c r="A1464" s="77" t="s">
        <v>1139</v>
      </c>
      <c r="B1464" s="89"/>
      <c r="C1464" s="90" t="str">
        <v/>
      </c>
      <c r="D1464" s="88" t="str">
        <v/>
      </c>
      <c r="AA1464" s="1">
        <v>1</v>
      </c>
    </row>
    <row r="1465" spans="1:27" ht="12.75">
      <c r="A1465" s="77" t="s">
        <v>1107</v>
      </c>
      <c r="B1465" s="89"/>
      <c r="C1465" s="90" t="str">
        <v/>
      </c>
      <c r="D1465" s="88" t="str">
        <v/>
      </c>
      <c r="AA1465" s="1">
        <v>1</v>
      </c>
    </row>
    <row r="1466" spans="1:27" ht="12.75">
      <c r="A1466" s="77"/>
      <c r="B1466" s="89"/>
      <c r="C1466" s="90" t="str">
        <v/>
      </c>
      <c r="D1466" s="88" t="str">
        <v/>
      </c>
      <c r="AA1466" s="1">
        <v>1</v>
      </c>
    </row>
    <row r="1467" spans="1:27" ht="12.75">
      <c r="A1467" s="77" t="s">
        <v>1110</v>
      </c>
      <c r="B1467" s="89">
        <v>1.04</v>
      </c>
      <c r="C1467" s="90">
        <v>1.163864</v>
      </c>
      <c r="D1467" s="88">
        <v>0.11909999999999998</v>
      </c>
      <c r="AA1467" s="1">
        <v>1</v>
      </c>
    </row>
    <row r="1468" spans="1:27" ht="12.75">
      <c r="A1468" s="77" t="s">
        <v>199</v>
      </c>
      <c r="B1468" s="89">
        <v>1.04</v>
      </c>
      <c r="C1468" s="90">
        <v>1.163864</v>
      </c>
      <c r="D1468" s="88">
        <v>0.11909999999999998</v>
      </c>
      <c r="AA1468" s="1">
        <v>1</v>
      </c>
    </row>
    <row r="1469" spans="1:27" ht="12.75">
      <c r="A1469" s="77" t="s">
        <v>1108</v>
      </c>
      <c r="B1469" s="89">
        <v>253.4</v>
      </c>
      <c r="C1469" s="90">
        <v>283.57994000000002</v>
      </c>
      <c r="D1469" s="88">
        <v>0.11909999999999998</v>
      </c>
      <c r="AA1469" s="1">
        <v>1</v>
      </c>
    </row>
    <row r="1470" spans="1:27" ht="12.75">
      <c r="A1470" s="77" t="s">
        <v>1109</v>
      </c>
      <c r="B1470" s="89">
        <v>18.13</v>
      </c>
      <c r="C1470" s="90">
        <v>20.289282999999998</v>
      </c>
      <c r="D1470" s="88">
        <v>0.11909999999999998</v>
      </c>
      <c r="AA1470" s="1">
        <v>1</v>
      </c>
    </row>
    <row r="1471" spans="1:27" ht="12.75">
      <c r="A1471" s="77"/>
      <c r="B1471" s="89"/>
      <c r="C1471" s="90" t="str">
        <v/>
      </c>
      <c r="D1471" s="88" t="str">
        <v/>
      </c>
      <c r="AA1471" s="1">
        <v>1</v>
      </c>
    </row>
    <row r="1472" spans="1:27" ht="12.75">
      <c r="A1472" s="74" t="s">
        <v>1113</v>
      </c>
      <c r="B1472" s="89"/>
      <c r="C1472" s="90" t="str">
        <v/>
      </c>
      <c r="D1472" s="88" t="str">
        <v/>
      </c>
      <c r="AA1472" s="1">
        <v>1</v>
      </c>
    </row>
    <row r="1473" spans="1:27" ht="12.75">
      <c r="A1473" s="77"/>
      <c r="B1473" s="89"/>
      <c r="C1473" s="90" t="str">
        <v/>
      </c>
      <c r="D1473" s="88" t="str">
        <v/>
      </c>
      <c r="AA1473" s="1">
        <v>1</v>
      </c>
    </row>
    <row r="1474" spans="1:27" ht="12.75">
      <c r="A1474" s="77" t="s">
        <v>1139</v>
      </c>
      <c r="B1474" s="89"/>
      <c r="C1474" s="90" t="str">
        <v/>
      </c>
      <c r="D1474" s="88" t="str">
        <v/>
      </c>
      <c r="AA1474" s="1">
        <v>1</v>
      </c>
    </row>
    <row r="1475" spans="1:27" ht="12.75">
      <c r="A1475" s="77" t="s">
        <v>1107</v>
      </c>
      <c r="B1475" s="89"/>
      <c r="C1475" s="90" t="str">
        <v/>
      </c>
      <c r="D1475" s="88" t="str">
        <v/>
      </c>
      <c r="AA1475" s="1">
        <v>1</v>
      </c>
    </row>
    <row r="1476" spans="1:27" ht="12.75">
      <c r="A1476" s="77"/>
      <c r="B1476" s="89"/>
      <c r="C1476" s="90" t="str">
        <v/>
      </c>
      <c r="D1476" s="88" t="str">
        <v/>
      </c>
      <c r="AA1476" s="1">
        <v>1</v>
      </c>
    </row>
    <row r="1477" spans="1:27" ht="12.75">
      <c r="A1477" s="77" t="s">
        <v>1114</v>
      </c>
      <c r="B1477" s="89">
        <v>1.04</v>
      </c>
      <c r="C1477" s="90">
        <v>1.163864</v>
      </c>
      <c r="D1477" s="88">
        <v>0.11909999999999998</v>
      </c>
      <c r="AA1477" s="1">
        <v>1</v>
      </c>
    </row>
    <row r="1478" spans="1:27" ht="12.75">
      <c r="A1478" s="77" t="s">
        <v>1108</v>
      </c>
      <c r="B1478" s="89">
        <v>253.4</v>
      </c>
      <c r="C1478" s="90">
        <v>283.57994000000002</v>
      </c>
      <c r="D1478" s="88">
        <v>0.11909999999999998</v>
      </c>
      <c r="AA1478" s="1">
        <v>1</v>
      </c>
    </row>
    <row r="1479" spans="1:27" ht="12.75">
      <c r="A1479" s="77" t="s">
        <v>1109</v>
      </c>
      <c r="B1479" s="89">
        <v>18.13</v>
      </c>
      <c r="C1479" s="90">
        <v>20.289282999999998</v>
      </c>
      <c r="D1479" s="88">
        <v>0.11909999999999998</v>
      </c>
      <c r="AA1479" s="1">
        <v>1</v>
      </c>
    </row>
    <row r="1480" spans="1:27" ht="12.75">
      <c r="A1480" s="77"/>
      <c r="B1480" s="89"/>
      <c r="C1480" s="90" t="str">
        <v/>
      </c>
      <c r="D1480" s="88" t="str">
        <v/>
      </c>
      <c r="AA1480" s="1">
        <v>1</v>
      </c>
    </row>
    <row r="1481" spans="1:27" ht="12.75">
      <c r="A1481" s="74" t="s">
        <v>1116</v>
      </c>
      <c r="B1481" s="89"/>
      <c r="C1481" s="90" t="str">
        <v/>
      </c>
      <c r="D1481" s="88" t="str">
        <v/>
      </c>
      <c r="AA1481" s="1">
        <v>1</v>
      </c>
    </row>
    <row r="1482" spans="1:27" ht="12.75">
      <c r="A1482" s="74"/>
      <c r="B1482" s="89"/>
      <c r="C1482" s="90" t="str">
        <v/>
      </c>
      <c r="D1482" s="88" t="str">
        <v/>
      </c>
      <c r="AA1482" s="1">
        <v>1</v>
      </c>
    </row>
    <row r="1483" spans="1:27" ht="12.75">
      <c r="A1483" s="77" t="s">
        <v>1139</v>
      </c>
      <c r="B1483" s="89"/>
      <c r="C1483" s="90" t="str">
        <v/>
      </c>
      <c r="D1483" s="88" t="str">
        <v/>
      </c>
      <c r="AA1483" s="1">
        <v>1</v>
      </c>
    </row>
    <row r="1484" spans="1:27" ht="12.75">
      <c r="A1484" s="77" t="s">
        <v>1107</v>
      </c>
      <c r="B1484" s="89"/>
      <c r="C1484" s="90" t="str">
        <v/>
      </c>
      <c r="D1484" s="88" t="str">
        <v/>
      </c>
      <c r="AA1484" s="1">
        <v>1</v>
      </c>
    </row>
    <row r="1485" spans="1:27" ht="12.75">
      <c r="A1485" s="77"/>
      <c r="B1485" s="89"/>
      <c r="C1485" s="90" t="str">
        <v/>
      </c>
      <c r="D1485" s="88" t="str">
        <v/>
      </c>
      <c r="AA1485" s="1">
        <v>1</v>
      </c>
    </row>
    <row r="1486" spans="1:27" ht="12.75">
      <c r="A1486" s="77" t="s">
        <v>1114</v>
      </c>
      <c r="B1486" s="89">
        <v>1.04</v>
      </c>
      <c r="C1486" s="90">
        <v>1.163864</v>
      </c>
      <c r="D1486" s="88">
        <v>0.11909999999999998</v>
      </c>
      <c r="AA1486" s="1">
        <v>1</v>
      </c>
    </row>
    <row r="1487" spans="1:27" ht="12.75">
      <c r="A1487" s="77" t="s">
        <v>1108</v>
      </c>
      <c r="B1487" s="89">
        <v>253.4</v>
      </c>
      <c r="C1487" s="90">
        <v>283.57994000000002</v>
      </c>
      <c r="D1487" s="88">
        <v>0.11909999999999998</v>
      </c>
      <c r="AA1487" s="1">
        <v>1</v>
      </c>
    </row>
    <row r="1488" spans="1:27" ht="12.75">
      <c r="A1488" s="77" t="s">
        <v>1109</v>
      </c>
      <c r="B1488" s="89">
        <v>18.13</v>
      </c>
      <c r="C1488" s="90">
        <v>20.289282999999998</v>
      </c>
      <c r="D1488" s="88">
        <v>0.11909999999999998</v>
      </c>
      <c r="AA1488" s="1">
        <v>1</v>
      </c>
    </row>
    <row r="1489" spans="1:27" ht="12.75">
      <c r="A1489" s="77"/>
      <c r="B1489" s="89"/>
      <c r="C1489" s="90" t="str">
        <v/>
      </c>
      <c r="D1489" s="88" t="str">
        <v/>
      </c>
      <c r="AA1489" s="1">
        <v>1</v>
      </c>
    </row>
    <row r="1490" spans="1:27" ht="12.75">
      <c r="A1490" s="74" t="s">
        <v>1115</v>
      </c>
      <c r="B1490" s="89"/>
      <c r="C1490" s="90" t="str">
        <v/>
      </c>
      <c r="D1490" s="88" t="str">
        <v/>
      </c>
      <c r="AA1490" s="1">
        <v>1</v>
      </c>
    </row>
    <row r="1491" spans="1:27" ht="12.75">
      <c r="A1491" s="77" t="s">
        <v>1114</v>
      </c>
      <c r="B1491" s="89">
        <v>1.04</v>
      </c>
      <c r="C1491" s="90">
        <v>1.163864</v>
      </c>
      <c r="D1491" s="88">
        <v>0.11909999999999998</v>
      </c>
      <c r="AA1491" s="1">
        <v>1</v>
      </c>
    </row>
    <row r="1492" spans="1:27" ht="12.75">
      <c r="A1492" s="77" t="s">
        <v>1108</v>
      </c>
      <c r="B1492" s="89">
        <v>253.4</v>
      </c>
      <c r="C1492" s="90">
        <v>283.57994000000002</v>
      </c>
      <c r="D1492" s="88">
        <v>0.11909999999999998</v>
      </c>
      <c r="AA1492" s="1">
        <v>1</v>
      </c>
    </row>
    <row r="1493" spans="1:27" ht="12.75">
      <c r="A1493" s="77" t="s">
        <v>1109</v>
      </c>
      <c r="B1493" s="89">
        <v>18.13</v>
      </c>
      <c r="C1493" s="90">
        <v>20.289282999999998</v>
      </c>
      <c r="D1493" s="88">
        <v>0.11909999999999998</v>
      </c>
      <c r="AA1493" s="1">
        <v>1</v>
      </c>
    </row>
    <row r="1494" spans="1:27" ht="12.75">
      <c r="A1494" s="77"/>
      <c r="B1494" s="89"/>
      <c r="C1494" s="90" t="str">
        <v/>
      </c>
      <c r="D1494" s="88" t="str">
        <v/>
      </c>
      <c r="AA1494" s="1">
        <v>1</v>
      </c>
    </row>
    <row r="1495" spans="1:27" ht="12.75">
      <c r="A1495" s="74" t="s">
        <v>662</v>
      </c>
      <c r="B1495" s="89"/>
      <c r="C1495" s="90" t="str">
        <v/>
      </c>
      <c r="D1495" s="88" t="str">
        <v/>
      </c>
      <c r="AA1495" s="1">
        <v>1</v>
      </c>
    </row>
    <row r="1496" spans="1:27" ht="12.75">
      <c r="A1496" s="74" t="s">
        <v>661</v>
      </c>
      <c r="B1496" s="89"/>
      <c r="C1496" s="90" t="str">
        <v/>
      </c>
      <c r="D1496" s="88" t="str">
        <v/>
      </c>
      <c r="AA1496" s="1">
        <v>1</v>
      </c>
    </row>
    <row r="1497" spans="1:27" ht="12.75">
      <c r="A1497" s="77"/>
      <c r="B1497" s="89"/>
      <c r="C1497" s="90" t="str">
        <v/>
      </c>
      <c r="D1497" s="88" t="str">
        <v/>
      </c>
      <c r="AA1497" s="1">
        <v>1</v>
      </c>
    </row>
    <row r="1498" spans="1:27" ht="12.75">
      <c r="A1498" s="77" t="s">
        <v>657</v>
      </c>
      <c r="B1498" s="89"/>
      <c r="C1498" s="90" t="str">
        <v/>
      </c>
      <c r="D1498" s="88" t="str">
        <v/>
      </c>
      <c r="AA1498" s="1">
        <v>1</v>
      </c>
    </row>
    <row r="1499" spans="1:27" ht="12.75">
      <c r="A1499" s="77" t="s">
        <v>1107</v>
      </c>
      <c r="B1499" s="89"/>
      <c r="C1499" s="90" t="str">
        <v/>
      </c>
      <c r="D1499" s="88" t="str">
        <v/>
      </c>
      <c r="AA1499" s="1">
        <v>1</v>
      </c>
    </row>
    <row r="1500" spans="1:27" ht="12.75">
      <c r="A1500" s="77"/>
      <c r="B1500" s="89"/>
      <c r="C1500" s="90" t="str">
        <v/>
      </c>
      <c r="D1500" s="88" t="str">
        <v/>
      </c>
      <c r="AA1500" s="1">
        <v>1</v>
      </c>
    </row>
    <row r="1501" spans="1:27" ht="12.75">
      <c r="A1501" s="77" t="s">
        <v>658</v>
      </c>
      <c r="B1501" s="89">
        <v>1.04</v>
      </c>
      <c r="C1501" s="90">
        <v>1.163864</v>
      </c>
      <c r="D1501" s="88">
        <v>0.11909999999999998</v>
      </c>
      <c r="AA1501" s="1">
        <v>1</v>
      </c>
    </row>
    <row r="1502" spans="1:27" ht="12.75">
      <c r="A1502" s="77" t="s">
        <v>659</v>
      </c>
      <c r="B1502" s="89">
        <v>1.04</v>
      </c>
      <c r="C1502" s="90">
        <v>1.163864</v>
      </c>
      <c r="D1502" s="88">
        <v>0.11909999999999998</v>
      </c>
      <c r="AA1502" s="1">
        <v>1</v>
      </c>
    </row>
    <row r="1503" spans="1:27" ht="12.75">
      <c r="A1503" s="77" t="s">
        <v>1108</v>
      </c>
      <c r="B1503" s="89">
        <v>253.4</v>
      </c>
      <c r="C1503" s="90">
        <v>283.57994000000002</v>
      </c>
      <c r="D1503" s="88">
        <v>0.11909999999999998</v>
      </c>
      <c r="AA1503" s="1">
        <v>1</v>
      </c>
    </row>
    <row r="1504" spans="1:27" ht="12.75">
      <c r="A1504" s="77" t="s">
        <v>660</v>
      </c>
      <c r="B1504" s="89">
        <v>96.24</v>
      </c>
      <c r="C1504" s="90">
        <v>107.70218399999999</v>
      </c>
      <c r="D1504" s="88">
        <v>0.11909999999999998</v>
      </c>
      <c r="AA1504" s="1">
        <v>1</v>
      </c>
    </row>
    <row r="1505" spans="1:27" ht="12.75">
      <c r="A1505" s="77" t="s">
        <v>1109</v>
      </c>
      <c r="B1505" s="89">
        <v>18.13</v>
      </c>
      <c r="C1505" s="90">
        <v>20.289282999999998</v>
      </c>
      <c r="D1505" s="88">
        <v>0.11909999999999998</v>
      </c>
      <c r="AA1505" s="1">
        <v>1</v>
      </c>
    </row>
    <row r="1506" spans="1:27" ht="12.75">
      <c r="A1506" s="77"/>
      <c r="B1506" s="89"/>
      <c r="C1506" s="90" t="str">
        <v/>
      </c>
      <c r="D1506" s="88" t="str">
        <v/>
      </c>
      <c r="AA1506" s="1">
        <v>1</v>
      </c>
    </row>
    <row r="1507" spans="1:27" ht="12.75">
      <c r="A1507" s="74" t="s">
        <v>663</v>
      </c>
      <c r="B1507" s="89"/>
      <c r="C1507" s="90" t="str">
        <v/>
      </c>
      <c r="D1507" s="88" t="str">
        <v/>
      </c>
      <c r="AA1507" s="1">
        <v>1</v>
      </c>
    </row>
    <row r="1508" spans="1:27" ht="12.75">
      <c r="A1508" s="77"/>
      <c r="B1508" s="89"/>
      <c r="C1508" s="90" t="str">
        <v/>
      </c>
      <c r="D1508" s="88" t="str">
        <v/>
      </c>
      <c r="AA1508" s="1">
        <v>1</v>
      </c>
    </row>
    <row r="1509" spans="1:27" ht="12.75">
      <c r="A1509" s="77" t="s">
        <v>657</v>
      </c>
      <c r="B1509" s="89"/>
      <c r="C1509" s="90" t="str">
        <v/>
      </c>
      <c r="D1509" s="88" t="str">
        <v/>
      </c>
      <c r="AA1509" s="1">
        <v>1</v>
      </c>
    </row>
    <row r="1510" spans="1:27" ht="12.75">
      <c r="A1510" s="77" t="s">
        <v>1107</v>
      </c>
      <c r="B1510" s="89"/>
      <c r="C1510" s="90" t="str">
        <v/>
      </c>
      <c r="D1510" s="88" t="str">
        <v/>
      </c>
      <c r="AA1510" s="1">
        <v>1</v>
      </c>
    </row>
    <row r="1511" spans="1:27" ht="12.75">
      <c r="A1511" s="77"/>
      <c r="B1511" s="89"/>
      <c r="C1511" s="90" t="str">
        <v/>
      </c>
      <c r="D1511" s="88" t="str">
        <v/>
      </c>
      <c r="AA1511" s="1">
        <v>1</v>
      </c>
    </row>
    <row r="1512" spans="1:27" ht="12.75">
      <c r="A1512" s="77" t="s">
        <v>664</v>
      </c>
      <c r="B1512" s="89">
        <v>120.03</v>
      </c>
      <c r="C1512" s="90">
        <v>134.32557299999999</v>
      </c>
      <c r="D1512" s="88">
        <v>0.11909999999999998</v>
      </c>
      <c r="AA1512" s="1">
        <v>1</v>
      </c>
    </row>
    <row r="1513" spans="1:27" ht="12.75">
      <c r="A1513" s="77" t="s">
        <v>76</v>
      </c>
      <c r="B1513" s="89">
        <v>358.6</v>
      </c>
      <c r="C1513" s="90">
        <v>401.30925999999999</v>
      </c>
      <c r="D1513" s="88">
        <v>0.11909999999999998</v>
      </c>
      <c r="AA1513" s="1">
        <v>1</v>
      </c>
    </row>
    <row r="1514" spans="1:27" ht="12.75">
      <c r="A1514" s="77" t="s">
        <v>665</v>
      </c>
      <c r="B1514" s="89">
        <v>236.62</v>
      </c>
      <c r="C1514" s="90">
        <v>264.80144200000001</v>
      </c>
      <c r="D1514" s="88">
        <v>0.11909999999999998</v>
      </c>
      <c r="AA1514" s="1">
        <v>1</v>
      </c>
    </row>
    <row r="1515" spans="1:27" ht="12.75">
      <c r="A1515" s="77" t="s">
        <v>76</v>
      </c>
      <c r="B1515" s="89">
        <v>355.69</v>
      </c>
      <c r="C1515" s="90">
        <v>398.05267900000001</v>
      </c>
      <c r="D1515" s="88">
        <v>0.11909999999999998</v>
      </c>
      <c r="AA1515" s="1">
        <v>1</v>
      </c>
    </row>
    <row r="1516" spans="1:27" ht="12.75">
      <c r="A1516" s="77"/>
      <c r="B1516" s="89"/>
      <c r="C1516" s="90" t="str">
        <v/>
      </c>
      <c r="D1516" s="88" t="str">
        <v/>
      </c>
      <c r="AA1516" s="1">
        <v>1</v>
      </c>
    </row>
    <row r="1517" spans="1:27" ht="12.75">
      <c r="A1517" s="74" t="s">
        <v>666</v>
      </c>
      <c r="B1517" s="89"/>
      <c r="C1517" s="90" t="str">
        <v/>
      </c>
      <c r="D1517" s="88" t="str">
        <v/>
      </c>
      <c r="AA1517" s="1">
        <v>1</v>
      </c>
    </row>
    <row r="1518" spans="1:27" ht="12.75">
      <c r="A1518" s="77"/>
      <c r="B1518" s="89"/>
      <c r="C1518" s="90" t="str">
        <v/>
      </c>
      <c r="D1518" s="88" t="str">
        <v/>
      </c>
      <c r="AA1518" s="1">
        <v>1</v>
      </c>
    </row>
    <row r="1519" spans="1:27" ht="12.75">
      <c r="A1519" s="77" t="s">
        <v>657</v>
      </c>
      <c r="B1519" s="89"/>
      <c r="C1519" s="90" t="str">
        <v/>
      </c>
      <c r="D1519" s="88" t="str">
        <v/>
      </c>
      <c r="AA1519" s="1">
        <v>1</v>
      </c>
    </row>
    <row r="1520" spans="1:27" ht="12.75">
      <c r="A1520" s="77" t="s">
        <v>1107</v>
      </c>
      <c r="B1520" s="89"/>
      <c r="C1520" s="90" t="str">
        <v/>
      </c>
      <c r="D1520" s="88" t="str">
        <v/>
      </c>
      <c r="AA1520" s="1">
        <v>1</v>
      </c>
    </row>
    <row r="1521" spans="1:27" ht="12.75">
      <c r="A1521" s="77"/>
      <c r="B1521" s="89"/>
      <c r="C1521" s="90" t="str">
        <v/>
      </c>
      <c r="D1521" s="88" t="str">
        <v/>
      </c>
      <c r="AA1521" s="1">
        <v>1</v>
      </c>
    </row>
    <row r="1522" spans="1:27" ht="12.75">
      <c r="A1522" s="77" t="s">
        <v>664</v>
      </c>
      <c r="B1522" s="89">
        <v>120.03</v>
      </c>
      <c r="C1522" s="90">
        <v>134.32557299999999</v>
      </c>
      <c r="D1522" s="88">
        <v>0.11909999999999998</v>
      </c>
      <c r="AA1522" s="1">
        <v>1</v>
      </c>
    </row>
    <row r="1523" spans="1:27" ht="12.75">
      <c r="A1523" s="77" t="s">
        <v>76</v>
      </c>
      <c r="B1523" s="89">
        <v>358.6</v>
      </c>
      <c r="C1523" s="90">
        <v>401.30925999999999</v>
      </c>
      <c r="D1523" s="88">
        <v>0.11909999999999998</v>
      </c>
      <c r="AA1523" s="1">
        <v>1</v>
      </c>
    </row>
    <row r="1524" spans="1:27" ht="12.75">
      <c r="A1524" s="77" t="s">
        <v>665</v>
      </c>
      <c r="B1524" s="89">
        <v>236.62</v>
      </c>
      <c r="C1524" s="90">
        <v>264.80144200000001</v>
      </c>
      <c r="D1524" s="88">
        <v>0.11909999999999998</v>
      </c>
      <c r="AA1524" s="1">
        <v>1</v>
      </c>
    </row>
    <row r="1525" spans="1:27" ht="12.75">
      <c r="A1525" s="77" t="s">
        <v>76</v>
      </c>
      <c r="B1525" s="89">
        <v>355.69</v>
      </c>
      <c r="C1525" s="90">
        <v>398.05267900000001</v>
      </c>
      <c r="D1525" s="88">
        <v>0.11909999999999998</v>
      </c>
      <c r="AA1525" s="1">
        <v>1</v>
      </c>
    </row>
    <row r="1526" spans="1:27" ht="12.75">
      <c r="A1526" s="77"/>
      <c r="B1526" s="89"/>
      <c r="C1526" s="90" t="str">
        <v/>
      </c>
      <c r="D1526" s="88" t="str">
        <v/>
      </c>
      <c r="AA1526" s="1">
        <v>1</v>
      </c>
    </row>
    <row r="1527" spans="1:27" ht="12.75">
      <c r="A1527" s="74" t="s">
        <v>667</v>
      </c>
      <c r="B1527" s="89"/>
      <c r="C1527" s="90" t="str">
        <v/>
      </c>
      <c r="D1527" s="88" t="str">
        <v/>
      </c>
      <c r="AA1527" s="1">
        <v>1</v>
      </c>
    </row>
    <row r="1528" spans="1:27" ht="12.75">
      <c r="A1528" s="77"/>
      <c r="B1528" s="89"/>
      <c r="C1528" s="90" t="str">
        <v/>
      </c>
      <c r="D1528" s="88" t="str">
        <v/>
      </c>
      <c r="AA1528" s="1">
        <v>1</v>
      </c>
    </row>
    <row r="1529" spans="1:27" ht="12.75">
      <c r="A1529" s="77" t="s">
        <v>657</v>
      </c>
      <c r="B1529" s="89"/>
      <c r="C1529" s="90" t="str">
        <v/>
      </c>
      <c r="D1529" s="88" t="str">
        <v/>
      </c>
      <c r="AA1529" s="1">
        <v>1</v>
      </c>
    </row>
    <row r="1530" spans="1:27" ht="12.75">
      <c r="A1530" s="77" t="s">
        <v>1107</v>
      </c>
      <c r="B1530" s="89"/>
      <c r="C1530" s="90" t="str">
        <v/>
      </c>
      <c r="D1530" s="88" t="str">
        <v/>
      </c>
      <c r="AA1530" s="1">
        <v>1</v>
      </c>
    </row>
    <row r="1531" spans="1:27" ht="12.75">
      <c r="A1531" s="77"/>
      <c r="B1531" s="89"/>
      <c r="C1531" s="90" t="str">
        <v/>
      </c>
      <c r="D1531" s="88" t="str">
        <v/>
      </c>
      <c r="AA1531" s="1">
        <v>1</v>
      </c>
    </row>
    <row r="1532" spans="1:27" ht="12.75">
      <c r="A1532" s="77" t="s">
        <v>664</v>
      </c>
      <c r="B1532" s="89">
        <v>120.03</v>
      </c>
      <c r="C1532" s="90">
        <v>134.32557299999999</v>
      </c>
      <c r="D1532" s="88">
        <v>0.11909999999999998</v>
      </c>
      <c r="AA1532" s="1">
        <v>1</v>
      </c>
    </row>
    <row r="1533" spans="1:27" ht="12.75">
      <c r="A1533" s="77" t="s">
        <v>76</v>
      </c>
      <c r="B1533" s="89">
        <v>358.6</v>
      </c>
      <c r="C1533" s="90">
        <v>358.6</v>
      </c>
      <c r="D1533" s="88">
        <v>0</v>
      </c>
    </row>
    <row r="1534" spans="1:27" ht="12.75">
      <c r="A1534" s="77" t="s">
        <v>665</v>
      </c>
      <c r="B1534" s="89">
        <v>236.62</v>
      </c>
      <c r="C1534" s="90">
        <v>236.62</v>
      </c>
      <c r="D1534" s="88">
        <v>0</v>
      </c>
    </row>
    <row r="1535" spans="1:27" ht="12.75">
      <c r="A1535" s="77" t="s">
        <v>76</v>
      </c>
      <c r="B1535" s="89">
        <v>355.69</v>
      </c>
      <c r="C1535" s="90">
        <v>355.69</v>
      </c>
      <c r="D1535" s="88">
        <v>0</v>
      </c>
    </row>
    <row r="1536" spans="1:27" ht="12.75">
      <c r="A1536" s="77"/>
      <c r="B1536" s="89"/>
      <c r="C1536" s="90" t="str">
        <v/>
      </c>
      <c r="D1536" s="88" t="str">
        <v/>
      </c>
    </row>
    <row r="1537" spans="1:4" ht="12.75">
      <c r="A1537" s="74" t="s">
        <v>668</v>
      </c>
      <c r="B1537" s="89"/>
      <c r="C1537" s="90" t="str">
        <v/>
      </c>
      <c r="D1537" s="88" t="str">
        <v/>
      </c>
    </row>
    <row r="1538" spans="1:4" ht="12.75">
      <c r="A1538" s="74"/>
      <c r="B1538" s="89"/>
      <c r="C1538" s="90" t="str">
        <v/>
      </c>
      <c r="D1538" s="88" t="str">
        <v/>
      </c>
    </row>
    <row r="1539" spans="1:4" ht="12.75">
      <c r="A1539" s="77" t="s">
        <v>657</v>
      </c>
      <c r="B1539" s="89"/>
      <c r="C1539" s="90" t="str">
        <v/>
      </c>
      <c r="D1539" s="88" t="str">
        <v/>
      </c>
    </row>
    <row r="1540" spans="1:4" ht="12.75">
      <c r="A1540" s="77" t="s">
        <v>1107</v>
      </c>
      <c r="B1540" s="89"/>
      <c r="C1540" s="90" t="str">
        <v/>
      </c>
      <c r="D1540" s="88" t="str">
        <v/>
      </c>
    </row>
    <row r="1541" spans="1:4" ht="12.75">
      <c r="A1541" s="77"/>
      <c r="B1541" s="89"/>
      <c r="C1541" s="90" t="str">
        <v/>
      </c>
      <c r="D1541" s="88" t="str">
        <v/>
      </c>
    </row>
    <row r="1542" spans="1:4" ht="12.75">
      <c r="A1542" s="77" t="s">
        <v>664</v>
      </c>
      <c r="B1542" s="89">
        <v>120.03</v>
      </c>
      <c r="C1542" s="90">
        <v>120.03</v>
      </c>
      <c r="D1542" s="88">
        <v>0</v>
      </c>
    </row>
    <row r="1543" spans="1:4" ht="12.75">
      <c r="A1543" s="77" t="s">
        <v>76</v>
      </c>
      <c r="B1543" s="89">
        <v>358.6</v>
      </c>
      <c r="C1543" s="90">
        <v>358.6</v>
      </c>
      <c r="D1543" s="88">
        <v>0</v>
      </c>
    </row>
    <row r="1544" spans="1:4" ht="12.75">
      <c r="A1544" s="77" t="s">
        <v>665</v>
      </c>
      <c r="B1544" s="89">
        <v>236.62</v>
      </c>
      <c r="C1544" s="90">
        <v>236.62</v>
      </c>
      <c r="D1544" s="88">
        <v>0</v>
      </c>
    </row>
    <row r="1545" spans="1:4" ht="12.75">
      <c r="A1545" s="77" t="s">
        <v>76</v>
      </c>
      <c r="B1545" s="89">
        <v>355.69</v>
      </c>
      <c r="C1545" s="90">
        <v>355.69</v>
      </c>
      <c r="D1545" s="88">
        <v>0</v>
      </c>
    </row>
    <row r="1546" spans="1:4" ht="12.75">
      <c r="A1546" s="77"/>
      <c r="B1546" s="89"/>
      <c r="C1546" s="90" t="str">
        <v/>
      </c>
      <c r="D1546" s="88" t="str">
        <v/>
      </c>
    </row>
    <row r="1547" spans="1:4" ht="12.75">
      <c r="A1547" s="74" t="s">
        <v>670</v>
      </c>
      <c r="B1547" s="89"/>
      <c r="C1547" s="90" t="str">
        <v/>
      </c>
      <c r="D1547" s="88" t="str">
        <v/>
      </c>
    </row>
    <row r="1548" spans="1:4" ht="12.75">
      <c r="A1548" s="74" t="s">
        <v>669</v>
      </c>
      <c r="B1548" s="89"/>
      <c r="C1548" s="90" t="str">
        <v/>
      </c>
      <c r="D1548" s="88" t="str">
        <v/>
      </c>
    </row>
    <row r="1549" spans="1:4" ht="12.75">
      <c r="A1549" s="77"/>
      <c r="B1549" s="89"/>
      <c r="C1549" s="90" t="str">
        <v/>
      </c>
      <c r="D1549" s="88" t="str">
        <v/>
      </c>
    </row>
    <row r="1550" spans="1:4" ht="12.75">
      <c r="A1550" s="77" t="s">
        <v>657</v>
      </c>
      <c r="B1550" s="89"/>
      <c r="C1550" s="90" t="str">
        <v/>
      </c>
      <c r="D1550" s="88" t="str">
        <v/>
      </c>
    </row>
    <row r="1551" spans="1:4" ht="12.75">
      <c r="A1551" s="77" t="s">
        <v>1107</v>
      </c>
      <c r="B1551" s="89"/>
      <c r="C1551" s="90" t="str">
        <v/>
      </c>
      <c r="D1551" s="88" t="str">
        <v/>
      </c>
    </row>
    <row r="1552" spans="1:4" ht="12.75">
      <c r="A1552" s="77"/>
      <c r="B1552" s="89"/>
      <c r="C1552" s="90" t="str">
        <v/>
      </c>
      <c r="D1552" s="88" t="str">
        <v/>
      </c>
    </row>
    <row r="1553" spans="1:27" ht="12.75">
      <c r="A1553" s="77" t="s">
        <v>664</v>
      </c>
      <c r="B1553" s="89">
        <v>120.03</v>
      </c>
      <c r="C1553" s="90">
        <v>120.03</v>
      </c>
      <c r="D1553" s="88">
        <v>0</v>
      </c>
    </row>
    <row r="1554" spans="1:27" ht="12.75">
      <c r="A1554" s="77" t="s">
        <v>76</v>
      </c>
      <c r="B1554" s="89">
        <v>358.6</v>
      </c>
      <c r="C1554" s="90">
        <v>401.30925999999999</v>
      </c>
      <c r="D1554" s="88">
        <v>0.11909999999999998</v>
      </c>
      <c r="AA1554" s="1">
        <v>1</v>
      </c>
    </row>
    <row r="1555" spans="1:27" ht="12.75">
      <c r="A1555" s="77" t="s">
        <v>665</v>
      </c>
      <c r="B1555" s="89">
        <v>236.62</v>
      </c>
      <c r="C1555" s="90">
        <v>264.80144200000001</v>
      </c>
      <c r="D1555" s="88">
        <v>0.11909999999999998</v>
      </c>
      <c r="AA1555" s="1">
        <v>1</v>
      </c>
    </row>
    <row r="1556" spans="1:27" ht="12.75">
      <c r="A1556" s="77" t="s">
        <v>76</v>
      </c>
      <c r="B1556" s="89">
        <v>355.69</v>
      </c>
      <c r="C1556" s="90">
        <v>398.05267900000001</v>
      </c>
      <c r="D1556" s="88">
        <v>0.11909999999999998</v>
      </c>
      <c r="AA1556" s="1">
        <v>1</v>
      </c>
    </row>
    <row r="1557" spans="1:27" ht="12.75">
      <c r="A1557" s="77"/>
      <c r="B1557" s="89"/>
      <c r="C1557" s="90" t="str">
        <v/>
      </c>
      <c r="D1557" s="88" t="str">
        <v/>
      </c>
      <c r="AA1557" s="1">
        <v>1</v>
      </c>
    </row>
    <row r="1558" spans="1:27" ht="12.75">
      <c r="A1558" s="74" t="s">
        <v>671</v>
      </c>
      <c r="B1558" s="89"/>
      <c r="C1558" s="90" t="str">
        <v/>
      </c>
      <c r="D1558" s="88" t="str">
        <v/>
      </c>
      <c r="AA1558" s="1">
        <v>1</v>
      </c>
    </row>
    <row r="1559" spans="1:27" ht="12.75">
      <c r="A1559" s="77"/>
      <c r="B1559" s="89"/>
      <c r="C1559" s="90" t="str">
        <v/>
      </c>
      <c r="D1559" s="88" t="str">
        <v/>
      </c>
      <c r="AA1559" s="1">
        <v>1</v>
      </c>
    </row>
    <row r="1560" spans="1:27" ht="12.75">
      <c r="A1560" s="77" t="s">
        <v>672</v>
      </c>
      <c r="B1560" s="89"/>
      <c r="C1560" s="90" t="str">
        <v/>
      </c>
      <c r="D1560" s="88" t="str">
        <v/>
      </c>
      <c r="AA1560" s="1">
        <v>1</v>
      </c>
    </row>
    <row r="1561" spans="1:27" ht="12.75">
      <c r="A1561" s="77" t="s">
        <v>673</v>
      </c>
      <c r="B1561" s="89"/>
      <c r="C1561" s="90" t="str">
        <v/>
      </c>
      <c r="D1561" s="88" t="str">
        <v/>
      </c>
      <c r="AA1561" s="1">
        <v>1</v>
      </c>
    </row>
    <row r="1562" spans="1:27" ht="12.75">
      <c r="A1562" s="77"/>
      <c r="B1562" s="89"/>
      <c r="C1562" s="90" t="str">
        <v/>
      </c>
      <c r="D1562" s="88" t="str">
        <v/>
      </c>
      <c r="AA1562" s="1">
        <v>1</v>
      </c>
    </row>
    <row r="1563" spans="1:27" ht="12.75">
      <c r="A1563" s="77" t="s">
        <v>674</v>
      </c>
      <c r="B1563" s="89">
        <v>693.86</v>
      </c>
      <c r="C1563" s="90">
        <v>776.49872600000003</v>
      </c>
      <c r="D1563" s="88">
        <v>0.11909999999999998</v>
      </c>
      <c r="AA1563" s="1">
        <v>1</v>
      </c>
    </row>
    <row r="1564" spans="1:27" ht="12.75">
      <c r="A1564" s="77" t="s">
        <v>675</v>
      </c>
      <c r="B1564" s="89">
        <v>138.76</v>
      </c>
      <c r="C1564" s="90">
        <v>155.286316</v>
      </c>
      <c r="D1564" s="88">
        <v>0.11909999999999998</v>
      </c>
      <c r="AA1564" s="1">
        <v>1</v>
      </c>
    </row>
    <row r="1565" spans="1:27" ht="12.75">
      <c r="A1565" s="77" t="s">
        <v>676</v>
      </c>
      <c r="B1565" s="89">
        <v>173.47</v>
      </c>
      <c r="C1565" s="90">
        <v>194.13027700000001</v>
      </c>
      <c r="D1565" s="88">
        <v>0.11909999999999998</v>
      </c>
      <c r="AA1565" s="1">
        <v>1</v>
      </c>
    </row>
    <row r="1566" spans="1:27" ht="12.75">
      <c r="A1566" s="77"/>
      <c r="B1566" s="89"/>
      <c r="C1566" s="90" t="str">
        <v/>
      </c>
      <c r="D1566" s="88" t="str">
        <v/>
      </c>
      <c r="AA1566" s="1">
        <v>1</v>
      </c>
    </row>
    <row r="1567" spans="1:27" ht="12.75">
      <c r="A1567" s="6" t="s">
        <v>457</v>
      </c>
      <c r="B1567" s="89"/>
      <c r="C1567" s="90" t="str">
        <v/>
      </c>
      <c r="D1567" s="88" t="str">
        <v/>
      </c>
      <c r="AA1567" s="1">
        <v>1</v>
      </c>
    </row>
    <row r="1568" spans="1:27" ht="12.75">
      <c r="A1568" s="52" t="s">
        <v>141</v>
      </c>
      <c r="B1568" s="89"/>
      <c r="C1568" s="90" t="str">
        <v/>
      </c>
      <c r="D1568" s="88" t="str">
        <v/>
      </c>
      <c r="AA1568" s="1">
        <v>1</v>
      </c>
    </row>
    <row r="1569" spans="1:27" ht="12.75">
      <c r="A1569" s="52" t="s">
        <v>142</v>
      </c>
      <c r="B1569" s="89"/>
      <c r="C1569" s="90" t="str">
        <v/>
      </c>
      <c r="D1569" s="88" t="str">
        <v/>
      </c>
      <c r="AA1569" s="1">
        <v>1</v>
      </c>
    </row>
    <row r="1570" spans="1:27" ht="12.75">
      <c r="A1570" s="77"/>
      <c r="B1570" s="89"/>
      <c r="C1570" s="90" t="str">
        <v/>
      </c>
      <c r="D1570" s="88" t="str">
        <v/>
      </c>
      <c r="AA1570" s="1">
        <v>1</v>
      </c>
    </row>
    <row r="1571" spans="1:27" ht="12.75">
      <c r="A1571" s="77" t="s">
        <v>677</v>
      </c>
      <c r="B1571" s="89"/>
      <c r="C1571" s="90" t="str">
        <v/>
      </c>
      <c r="D1571" s="88" t="str">
        <v/>
      </c>
      <c r="AA1571" s="1">
        <v>1</v>
      </c>
    </row>
    <row r="1572" spans="1:27" ht="12.75">
      <c r="A1572" s="77" t="s">
        <v>678</v>
      </c>
      <c r="B1572" s="89"/>
      <c r="C1572" s="90" t="str">
        <v/>
      </c>
      <c r="D1572" s="88" t="str">
        <v/>
      </c>
      <c r="AA1572" s="1">
        <v>1</v>
      </c>
    </row>
    <row r="1573" spans="1:27" ht="12.75">
      <c r="A1573" s="77"/>
      <c r="B1573" s="89"/>
      <c r="C1573" s="90" t="str">
        <v/>
      </c>
      <c r="D1573" s="88" t="str">
        <v/>
      </c>
      <c r="AA1573" s="1">
        <v>1</v>
      </c>
    </row>
    <row r="1574" spans="1:27" ht="12.75">
      <c r="A1574" s="77" t="s">
        <v>679</v>
      </c>
      <c r="B1574" s="89"/>
      <c r="C1574" s="90" t="str">
        <v/>
      </c>
      <c r="D1574" s="88" t="str">
        <v/>
      </c>
      <c r="AA1574" s="1">
        <v>1</v>
      </c>
    </row>
    <row r="1575" spans="1:27" ht="12.75">
      <c r="A1575" s="77" t="s">
        <v>680</v>
      </c>
      <c r="B1575" s="89"/>
      <c r="C1575" s="90" t="str">
        <v/>
      </c>
      <c r="D1575" s="88" t="str">
        <v/>
      </c>
      <c r="AA1575" s="1">
        <v>1</v>
      </c>
    </row>
    <row r="1576" spans="1:27" ht="12.75">
      <c r="A1576" s="77" t="s">
        <v>681</v>
      </c>
      <c r="B1576" s="89"/>
      <c r="C1576" s="90" t="str">
        <v/>
      </c>
      <c r="D1576" s="88" t="str">
        <v/>
      </c>
      <c r="AA1576" s="1">
        <v>1</v>
      </c>
    </row>
    <row r="1577" spans="1:27" ht="12.75">
      <c r="A1577" s="77"/>
      <c r="B1577" s="89"/>
      <c r="C1577" s="90" t="str">
        <v/>
      </c>
      <c r="D1577" s="88" t="str">
        <v/>
      </c>
      <c r="AA1577" s="1">
        <v>1</v>
      </c>
    </row>
    <row r="1578" spans="1:27" ht="12.75">
      <c r="A1578" s="77" t="s">
        <v>682</v>
      </c>
      <c r="B1578" s="89"/>
      <c r="C1578" s="90" t="str">
        <v/>
      </c>
      <c r="D1578" s="88" t="str">
        <v/>
      </c>
      <c r="AA1578" s="1">
        <v>1</v>
      </c>
    </row>
    <row r="1579" spans="1:27" ht="12.75">
      <c r="A1579" s="77" t="s">
        <v>683</v>
      </c>
      <c r="B1579" s="89"/>
      <c r="C1579" s="90" t="str">
        <v/>
      </c>
      <c r="D1579" s="88" t="str">
        <v/>
      </c>
      <c r="AA1579" s="1">
        <v>1</v>
      </c>
    </row>
    <row r="1580" spans="1:27" ht="12.75">
      <c r="A1580" s="77" t="s">
        <v>684</v>
      </c>
      <c r="B1580" s="89"/>
      <c r="C1580" s="90" t="str">
        <v/>
      </c>
      <c r="D1580" s="88" t="str">
        <v/>
      </c>
      <c r="AA1580" s="1">
        <v>1</v>
      </c>
    </row>
    <row r="1581" spans="1:27" ht="12.75">
      <c r="A1581" s="77"/>
      <c r="B1581" s="89"/>
      <c r="C1581" s="90" t="str">
        <v/>
      </c>
      <c r="D1581" s="88" t="str">
        <v/>
      </c>
      <c r="AA1581" s="1">
        <v>1</v>
      </c>
    </row>
    <row r="1582" spans="1:27" ht="12.75">
      <c r="A1582" s="77" t="s">
        <v>685</v>
      </c>
      <c r="B1582" s="89"/>
      <c r="C1582" s="90" t="str">
        <v/>
      </c>
      <c r="D1582" s="88" t="str">
        <v/>
      </c>
      <c r="AA1582" s="1">
        <v>1</v>
      </c>
    </row>
    <row r="1583" spans="1:27" ht="12.75">
      <c r="A1583" s="77" t="s">
        <v>686</v>
      </c>
      <c r="B1583" s="89"/>
      <c r="C1583" s="90" t="str">
        <v/>
      </c>
      <c r="D1583" s="88" t="str">
        <v/>
      </c>
      <c r="AA1583" s="1">
        <v>1</v>
      </c>
    </row>
    <row r="1584" spans="1:27" ht="12.75">
      <c r="A1584" s="77"/>
      <c r="B1584" s="89"/>
      <c r="C1584" s="90" t="str">
        <v/>
      </c>
      <c r="D1584" s="88" t="str">
        <v/>
      </c>
      <c r="AA1584" s="1">
        <v>1</v>
      </c>
    </row>
    <row r="1585" spans="1:27" ht="12.75">
      <c r="A1585" s="77" t="s">
        <v>688</v>
      </c>
      <c r="B1585" s="89"/>
      <c r="C1585" s="90" t="str">
        <v/>
      </c>
      <c r="D1585" s="88" t="str">
        <v/>
      </c>
      <c r="AA1585" s="1">
        <v>1</v>
      </c>
    </row>
    <row r="1586" spans="1:27" ht="12.75">
      <c r="A1586" s="77" t="s">
        <v>687</v>
      </c>
      <c r="B1586" s="89"/>
      <c r="C1586" s="90" t="str">
        <v/>
      </c>
      <c r="D1586" s="88" t="str">
        <v/>
      </c>
      <c r="AA1586" s="1">
        <v>1</v>
      </c>
    </row>
    <row r="1587" spans="1:27" ht="12.75">
      <c r="A1587" s="77"/>
      <c r="B1587" s="89"/>
      <c r="C1587" s="90" t="str">
        <v/>
      </c>
      <c r="D1587" s="88" t="str">
        <v/>
      </c>
      <c r="AA1587" s="1">
        <v>1</v>
      </c>
    </row>
    <row r="1588" spans="1:27" ht="12.75">
      <c r="A1588" s="74" t="s">
        <v>689</v>
      </c>
      <c r="B1588" s="89"/>
      <c r="C1588" s="90" t="str">
        <v/>
      </c>
      <c r="D1588" s="88" t="str">
        <v/>
      </c>
      <c r="AA1588" s="1">
        <v>1</v>
      </c>
    </row>
    <row r="1589" spans="1:27" ht="12.75">
      <c r="A1589" s="77"/>
      <c r="B1589" s="89"/>
      <c r="C1589" s="90" t="str">
        <v/>
      </c>
      <c r="D1589" s="88" t="str">
        <v/>
      </c>
      <c r="AA1589" s="1">
        <v>1</v>
      </c>
    </row>
    <row r="1590" spans="1:27" ht="12.75">
      <c r="A1590" s="77" t="s">
        <v>690</v>
      </c>
      <c r="B1590" s="89"/>
      <c r="C1590" s="90" t="str">
        <v/>
      </c>
      <c r="D1590" s="88" t="str">
        <v/>
      </c>
      <c r="AA1590" s="1">
        <v>1</v>
      </c>
    </row>
    <row r="1591" spans="1:27" ht="12.75">
      <c r="A1591" s="77" t="s">
        <v>691</v>
      </c>
      <c r="B1591" s="89">
        <v>116.44</v>
      </c>
      <c r="C1591" s="90">
        <v>130.30800399999998</v>
      </c>
      <c r="D1591" s="88">
        <v>0.11909999999999998</v>
      </c>
      <c r="AA1591" s="1">
        <v>1</v>
      </c>
    </row>
    <row r="1592" spans="1:27" ht="12.75">
      <c r="A1592" s="77" t="s">
        <v>692</v>
      </c>
      <c r="B1592" s="89"/>
      <c r="C1592" s="90" t="str">
        <v/>
      </c>
      <c r="D1592" s="88" t="str">
        <v/>
      </c>
      <c r="AA1592" s="1">
        <v>1</v>
      </c>
    </row>
    <row r="1593" spans="1:27" ht="12.75">
      <c r="A1593" s="77" t="s">
        <v>691</v>
      </c>
      <c r="B1593" s="89">
        <v>3.42</v>
      </c>
      <c r="C1593" s="90">
        <v>3.8273219999999997</v>
      </c>
      <c r="D1593" s="88">
        <v>0.11909999999999998</v>
      </c>
      <c r="AA1593" s="1">
        <v>1</v>
      </c>
    </row>
    <row r="1594" spans="1:27" ht="12.75">
      <c r="A1594" s="77" t="s">
        <v>695</v>
      </c>
      <c r="B1594" s="90"/>
      <c r="C1594" s="90" t="str">
        <v/>
      </c>
      <c r="D1594" s="88" t="str">
        <v/>
      </c>
      <c r="AA1594" s="1">
        <v>1</v>
      </c>
    </row>
    <row r="1595" spans="1:27" ht="12.75">
      <c r="A1595" s="77" t="s">
        <v>691</v>
      </c>
      <c r="B1595" s="89">
        <v>54.81</v>
      </c>
      <c r="C1595" s="90">
        <v>61.337871</v>
      </c>
      <c r="D1595" s="88">
        <v>0.11909999999999998</v>
      </c>
      <c r="AA1595" s="1">
        <v>1</v>
      </c>
    </row>
    <row r="1596" spans="1:27" ht="12.75">
      <c r="A1596" s="77" t="s">
        <v>693</v>
      </c>
      <c r="B1596" s="89"/>
      <c r="C1596" s="90" t="str">
        <v/>
      </c>
      <c r="D1596" s="88" t="str">
        <v/>
      </c>
      <c r="AA1596" s="1">
        <v>1</v>
      </c>
    </row>
    <row r="1597" spans="1:27" ht="12.75">
      <c r="A1597" s="77" t="s">
        <v>691</v>
      </c>
      <c r="B1597" s="89">
        <v>191.8</v>
      </c>
      <c r="C1597" s="90">
        <v>214.64338000000001</v>
      </c>
      <c r="D1597" s="88">
        <v>0.11909999999999998</v>
      </c>
      <c r="AA1597" s="1">
        <v>1</v>
      </c>
    </row>
    <row r="1598" spans="1:27" ht="12.75">
      <c r="A1598" s="77" t="s">
        <v>694</v>
      </c>
      <c r="B1598" s="89"/>
      <c r="C1598" s="90" t="str">
        <v/>
      </c>
      <c r="D1598" s="88" t="str">
        <v/>
      </c>
      <c r="AA1598" s="1">
        <v>1</v>
      </c>
    </row>
    <row r="1599" spans="1:27" ht="12.75">
      <c r="A1599" s="77"/>
      <c r="B1599" s="89"/>
      <c r="C1599" s="90" t="str">
        <v/>
      </c>
      <c r="D1599" s="88" t="str">
        <v/>
      </c>
      <c r="AA1599" s="1">
        <v>1</v>
      </c>
    </row>
    <row r="1600" spans="1:27" ht="12.75">
      <c r="A1600" s="74" t="s">
        <v>696</v>
      </c>
      <c r="B1600" s="89"/>
      <c r="C1600" s="90" t="str">
        <v/>
      </c>
      <c r="D1600" s="88" t="str">
        <v/>
      </c>
      <c r="AA1600" s="1">
        <v>1</v>
      </c>
    </row>
    <row r="1601" spans="1:27" ht="12.75">
      <c r="A1601" s="77"/>
      <c r="B1601" s="89"/>
      <c r="C1601" s="90" t="str">
        <v/>
      </c>
      <c r="D1601" s="88" t="str">
        <v/>
      </c>
      <c r="AA1601" s="1">
        <v>1</v>
      </c>
    </row>
    <row r="1602" spans="1:27" ht="12.75">
      <c r="A1602" s="77" t="s">
        <v>697</v>
      </c>
      <c r="B1602" s="89">
        <v>2028.08</v>
      </c>
      <c r="C1602" s="90">
        <v>2269.6243279999999</v>
      </c>
      <c r="D1602" s="88">
        <v>0.11909999999999998</v>
      </c>
      <c r="AA1602" s="1">
        <v>1</v>
      </c>
    </row>
    <row r="1603" spans="1:27" ht="12.75">
      <c r="A1603" s="77" t="s">
        <v>698</v>
      </c>
      <c r="B1603" s="89">
        <v>4056.13</v>
      </c>
      <c r="C1603" s="90">
        <v>4539.215083</v>
      </c>
      <c r="D1603" s="88">
        <v>0.11909999999999998</v>
      </c>
      <c r="AA1603" s="1">
        <v>1</v>
      </c>
    </row>
    <row r="1604" spans="1:27" ht="12.75">
      <c r="A1604" s="77" t="s">
        <v>143</v>
      </c>
      <c r="B1604" s="89">
        <v>67.150000000000006</v>
      </c>
      <c r="C1604" s="90">
        <v>75.147565</v>
      </c>
      <c r="D1604" s="88">
        <v>0.11909999999999998</v>
      </c>
      <c r="AA1604" s="1">
        <v>1</v>
      </c>
    </row>
    <row r="1605" spans="1:27" ht="12.75">
      <c r="A1605" s="77"/>
      <c r="B1605" s="89"/>
      <c r="C1605" s="90" t="str">
        <v/>
      </c>
      <c r="D1605" s="88" t="str">
        <v/>
      </c>
      <c r="AA1605" s="1">
        <v>1</v>
      </c>
    </row>
    <row r="1606" spans="1:27" ht="12.75">
      <c r="A1606" s="74" t="s">
        <v>699</v>
      </c>
      <c r="B1606" s="89"/>
      <c r="C1606" s="90" t="str">
        <v/>
      </c>
      <c r="D1606" s="88" t="str">
        <v/>
      </c>
      <c r="AA1606" s="1">
        <v>1</v>
      </c>
    </row>
    <row r="1607" spans="1:27" ht="12.75">
      <c r="A1607" s="74"/>
      <c r="B1607" s="89"/>
      <c r="C1607" s="90" t="str">
        <v/>
      </c>
      <c r="D1607" s="88" t="str">
        <v/>
      </c>
      <c r="AA1607" s="1">
        <v>1</v>
      </c>
    </row>
    <row r="1608" spans="1:27" ht="12.75">
      <c r="A1608" s="74" t="s">
        <v>700</v>
      </c>
      <c r="B1608" s="89"/>
      <c r="C1608" s="90" t="str">
        <v/>
      </c>
      <c r="D1608" s="88" t="str">
        <v/>
      </c>
      <c r="AA1608" s="1">
        <v>1</v>
      </c>
    </row>
    <row r="1609" spans="1:27" ht="12.75">
      <c r="A1609" s="74"/>
      <c r="B1609" s="89"/>
      <c r="C1609" s="90" t="str">
        <v/>
      </c>
      <c r="D1609" s="88" t="str">
        <v/>
      </c>
      <c r="AA1609" s="1">
        <v>1</v>
      </c>
    </row>
    <row r="1610" spans="1:27" ht="12.75">
      <c r="A1610" s="77" t="s">
        <v>701</v>
      </c>
      <c r="B1610" s="89"/>
      <c r="C1610" s="90" t="str">
        <v/>
      </c>
      <c r="D1610" s="88" t="str">
        <v/>
      </c>
      <c r="AA1610" s="1">
        <v>1</v>
      </c>
    </row>
    <row r="1611" spans="1:27" ht="12.75">
      <c r="A1611" s="77" t="s">
        <v>702</v>
      </c>
      <c r="B1611" s="89">
        <v>95.9</v>
      </c>
      <c r="C1611" s="90">
        <v>107.32169</v>
      </c>
      <c r="D1611" s="88">
        <v>0.11909999999999998</v>
      </c>
      <c r="AA1611" s="1">
        <v>1</v>
      </c>
    </row>
    <row r="1612" spans="1:27" ht="12.75">
      <c r="A1612" s="77" t="s">
        <v>703</v>
      </c>
      <c r="B1612" s="89"/>
      <c r="C1612" s="90" t="str">
        <v/>
      </c>
      <c r="D1612" s="88" t="str">
        <v/>
      </c>
      <c r="AA1612" s="1">
        <v>1</v>
      </c>
    </row>
    <row r="1613" spans="1:27" ht="12.75">
      <c r="A1613" s="77" t="s">
        <v>691</v>
      </c>
      <c r="B1613" s="89">
        <v>3.42</v>
      </c>
      <c r="C1613" s="90">
        <v>3.8273219999999997</v>
      </c>
      <c r="D1613" s="88">
        <v>0.11909999999999998</v>
      </c>
      <c r="AA1613" s="1">
        <v>1</v>
      </c>
    </row>
    <row r="1614" spans="1:27" ht="12.75">
      <c r="A1614" s="77" t="s">
        <v>704</v>
      </c>
      <c r="B1614" s="89"/>
      <c r="C1614" s="90" t="str">
        <v/>
      </c>
      <c r="D1614" s="88" t="str">
        <v/>
      </c>
      <c r="AA1614" s="1">
        <v>1</v>
      </c>
    </row>
    <row r="1615" spans="1:27" ht="12.75">
      <c r="A1615" s="77" t="s">
        <v>702</v>
      </c>
      <c r="B1615" s="89">
        <v>41.09</v>
      </c>
      <c r="C1615" s="90">
        <v>45.983819000000004</v>
      </c>
      <c r="D1615" s="88">
        <v>0.11909999999999998</v>
      </c>
      <c r="AA1615" s="1">
        <v>1</v>
      </c>
    </row>
    <row r="1616" spans="1:27" ht="12.75">
      <c r="A1616" s="77" t="s">
        <v>705</v>
      </c>
      <c r="B1616" s="89"/>
      <c r="C1616" s="90" t="str">
        <v/>
      </c>
      <c r="D1616" s="88" t="str">
        <v/>
      </c>
      <c r="AA1616" s="1">
        <v>1</v>
      </c>
    </row>
    <row r="1617" spans="1:27" ht="12.75">
      <c r="A1617" s="77" t="s">
        <v>702</v>
      </c>
      <c r="B1617" s="89">
        <v>95.9</v>
      </c>
      <c r="C1617" s="90">
        <v>107.32169</v>
      </c>
      <c r="D1617" s="88">
        <v>0.11909999999999998</v>
      </c>
      <c r="AA1617" s="1">
        <v>1</v>
      </c>
    </row>
    <row r="1618" spans="1:27" ht="12.75">
      <c r="A1618" s="77"/>
      <c r="B1618" s="89"/>
      <c r="C1618" s="90" t="str">
        <v/>
      </c>
      <c r="D1618" s="88" t="str">
        <v/>
      </c>
      <c r="AA1618" s="1">
        <v>1</v>
      </c>
    </row>
    <row r="1619" spans="1:27" ht="12.75">
      <c r="A1619" s="74" t="s">
        <v>706</v>
      </c>
      <c r="B1619" s="89"/>
      <c r="C1619" s="90" t="str">
        <v/>
      </c>
      <c r="D1619" s="88" t="str">
        <v/>
      </c>
      <c r="AA1619" s="1">
        <v>1</v>
      </c>
    </row>
    <row r="1620" spans="1:27" ht="12.75">
      <c r="A1620" s="74"/>
      <c r="B1620" s="89"/>
      <c r="C1620" s="90" t="str">
        <v/>
      </c>
      <c r="D1620" s="88" t="str">
        <v/>
      </c>
      <c r="AA1620" s="1">
        <v>1</v>
      </c>
    </row>
    <row r="1621" spans="1:27" ht="12.75">
      <c r="A1621" s="77" t="s">
        <v>697</v>
      </c>
      <c r="B1621" s="89">
        <v>1007.32</v>
      </c>
      <c r="C1621" s="90">
        <v>1127.2918119999999</v>
      </c>
      <c r="D1621" s="88">
        <v>0.11909999999999998</v>
      </c>
      <c r="AA1621" s="1">
        <v>1</v>
      </c>
    </row>
    <row r="1622" spans="1:27" ht="12.75">
      <c r="A1622" s="77" t="s">
        <v>698</v>
      </c>
      <c r="B1622" s="89">
        <v>2014.65</v>
      </c>
      <c r="C1622" s="90">
        <v>2254.5948149999999</v>
      </c>
      <c r="D1622" s="88">
        <v>0.11909999999999998</v>
      </c>
      <c r="AA1622" s="1">
        <v>1</v>
      </c>
    </row>
    <row r="1623" spans="1:27" ht="12.75">
      <c r="A1623" s="77" t="s">
        <v>143</v>
      </c>
      <c r="B1623" s="89">
        <v>67.150000000000006</v>
      </c>
      <c r="C1623" s="90">
        <v>75.147565</v>
      </c>
      <c r="D1623" s="88">
        <v>0.11909999999999998</v>
      </c>
      <c r="AA1623" s="1">
        <v>1</v>
      </c>
    </row>
    <row r="1624" spans="1:27" ht="12.75">
      <c r="A1624" s="77"/>
      <c r="B1624" s="89"/>
      <c r="C1624" s="90" t="str">
        <v/>
      </c>
      <c r="D1624" s="88" t="str">
        <v/>
      </c>
      <c r="AA1624" s="1">
        <v>1</v>
      </c>
    </row>
    <row r="1625" spans="1:27" ht="12.75">
      <c r="A1625" s="74" t="s">
        <v>707</v>
      </c>
      <c r="B1625" s="89"/>
      <c r="C1625" s="90" t="str">
        <v/>
      </c>
      <c r="D1625" s="88" t="str">
        <v/>
      </c>
      <c r="AA1625" s="1">
        <v>1</v>
      </c>
    </row>
    <row r="1626" spans="1:27" ht="12.75">
      <c r="A1626" s="74"/>
      <c r="B1626" s="89"/>
      <c r="C1626" s="90" t="str">
        <v/>
      </c>
      <c r="D1626" s="88" t="str">
        <v/>
      </c>
      <c r="AA1626" s="1">
        <v>1</v>
      </c>
    </row>
    <row r="1627" spans="1:27" ht="12.75">
      <c r="A1627" s="74" t="s">
        <v>708</v>
      </c>
      <c r="B1627" s="89"/>
      <c r="C1627" s="90" t="str">
        <v/>
      </c>
      <c r="D1627" s="88" t="str">
        <v/>
      </c>
      <c r="AA1627" s="1">
        <v>1</v>
      </c>
    </row>
    <row r="1628" spans="1:27" ht="12.75">
      <c r="A1628" s="74"/>
      <c r="B1628" s="89"/>
      <c r="C1628" s="90" t="str">
        <v/>
      </c>
      <c r="D1628" s="88" t="str">
        <v/>
      </c>
      <c r="AA1628" s="1">
        <v>1</v>
      </c>
    </row>
    <row r="1629" spans="1:27" ht="12.75">
      <c r="A1629" s="77" t="s">
        <v>709</v>
      </c>
      <c r="B1629" s="89"/>
      <c r="C1629" s="90" t="str">
        <v/>
      </c>
      <c r="D1629" s="88" t="str">
        <v/>
      </c>
      <c r="AA1629" s="1">
        <v>1</v>
      </c>
    </row>
    <row r="1630" spans="1:27" ht="12.75">
      <c r="A1630" s="77" t="s">
        <v>710</v>
      </c>
      <c r="B1630" s="89">
        <v>12.63</v>
      </c>
      <c r="C1630" s="90">
        <v>14.134233</v>
      </c>
      <c r="D1630" s="88">
        <v>0.11909999999999998</v>
      </c>
      <c r="AA1630" s="1">
        <v>1</v>
      </c>
    </row>
    <row r="1631" spans="1:27" ht="12.75">
      <c r="A1631" s="77" t="s">
        <v>711</v>
      </c>
      <c r="B1631" s="89">
        <v>12.63</v>
      </c>
      <c r="C1631" s="90">
        <v>14.134233</v>
      </c>
      <c r="D1631" s="88">
        <v>0.11909999999999998</v>
      </c>
      <c r="AA1631" s="1">
        <v>1</v>
      </c>
    </row>
    <row r="1632" spans="1:27" ht="12.75">
      <c r="A1632" s="77" t="s">
        <v>712</v>
      </c>
      <c r="B1632" s="89">
        <v>3.42</v>
      </c>
      <c r="C1632" s="90">
        <v>3.8273219999999997</v>
      </c>
      <c r="D1632" s="88">
        <v>0.11909999999999998</v>
      </c>
      <c r="AA1632" s="1">
        <v>1</v>
      </c>
    </row>
    <row r="1633" spans="1:27" ht="12.75">
      <c r="A1633" s="77" t="s">
        <v>713</v>
      </c>
      <c r="B1633" s="89">
        <v>3.42</v>
      </c>
      <c r="C1633" s="90">
        <v>3.8273219999999997</v>
      </c>
      <c r="D1633" s="88">
        <v>0.11909999999999998</v>
      </c>
      <c r="AA1633" s="1">
        <v>1</v>
      </c>
    </row>
    <row r="1634" spans="1:27" ht="12.75">
      <c r="A1634" s="77"/>
      <c r="B1634" s="89"/>
      <c r="C1634" s="90" t="str">
        <v/>
      </c>
      <c r="D1634" s="88" t="str">
        <v/>
      </c>
      <c r="AA1634" s="1">
        <v>1</v>
      </c>
    </row>
    <row r="1635" spans="1:27" ht="12.75">
      <c r="A1635" s="74" t="s">
        <v>714</v>
      </c>
      <c r="B1635" s="89"/>
      <c r="C1635" s="90" t="str">
        <v/>
      </c>
      <c r="D1635" s="88" t="str">
        <v/>
      </c>
      <c r="AA1635" s="1">
        <v>1</v>
      </c>
    </row>
    <row r="1636" spans="1:27" ht="12.75">
      <c r="A1636" s="77"/>
      <c r="B1636" s="89"/>
      <c r="C1636" s="90" t="str">
        <v/>
      </c>
      <c r="D1636" s="88" t="str">
        <v/>
      </c>
      <c r="AA1636" s="1">
        <v>1</v>
      </c>
    </row>
    <row r="1637" spans="1:27" ht="12.75">
      <c r="A1637" s="77" t="s">
        <v>715</v>
      </c>
      <c r="B1637" s="89"/>
      <c r="C1637" s="90" t="str">
        <v/>
      </c>
      <c r="D1637" s="88" t="str">
        <v/>
      </c>
      <c r="AA1637" s="1">
        <v>1</v>
      </c>
    </row>
    <row r="1638" spans="1:27" ht="12.75">
      <c r="A1638" s="77" t="s">
        <v>716</v>
      </c>
      <c r="B1638" s="89"/>
      <c r="C1638" s="90" t="str">
        <v/>
      </c>
      <c r="D1638" s="88" t="str">
        <v/>
      </c>
      <c r="AA1638" s="1">
        <v>1</v>
      </c>
    </row>
    <row r="1639" spans="1:27" ht="12.75">
      <c r="A1639" s="77"/>
      <c r="B1639" s="89"/>
      <c r="C1639" s="90" t="str">
        <v/>
      </c>
      <c r="D1639" s="88" t="str">
        <v/>
      </c>
      <c r="AA1639" s="1">
        <v>1</v>
      </c>
    </row>
    <row r="1640" spans="1:27" ht="12.75">
      <c r="A1640" s="74" t="s">
        <v>717</v>
      </c>
      <c r="B1640" s="89"/>
      <c r="C1640" s="90" t="str">
        <v/>
      </c>
      <c r="D1640" s="88" t="str">
        <v/>
      </c>
      <c r="AA1640" s="1">
        <v>1</v>
      </c>
    </row>
    <row r="1641" spans="1:27" ht="12.75">
      <c r="A1641" s="77"/>
      <c r="B1641" s="89"/>
      <c r="C1641" s="90" t="str">
        <v/>
      </c>
      <c r="D1641" s="88" t="str">
        <v/>
      </c>
      <c r="AA1641" s="1">
        <v>1</v>
      </c>
    </row>
    <row r="1642" spans="1:27" ht="12.75">
      <c r="A1642" s="77" t="s">
        <v>718</v>
      </c>
      <c r="B1642" s="89">
        <v>68.510000000000005</v>
      </c>
      <c r="C1642" s="90">
        <v>76.669541000000009</v>
      </c>
      <c r="D1642" s="88">
        <v>0.11909999999999998</v>
      </c>
      <c r="AA1642" s="1">
        <v>1</v>
      </c>
    </row>
    <row r="1643" spans="1:27" ht="12.75">
      <c r="A1643" s="77" t="s">
        <v>719</v>
      </c>
      <c r="B1643" s="89">
        <v>136.99</v>
      </c>
      <c r="C1643" s="90">
        <v>153.305509</v>
      </c>
      <c r="D1643" s="88">
        <v>0.11909999999999998</v>
      </c>
      <c r="AA1643" s="1">
        <v>1</v>
      </c>
    </row>
    <row r="1644" spans="1:27" ht="12.75">
      <c r="A1644" s="77" t="s">
        <v>143</v>
      </c>
      <c r="B1644" s="89">
        <v>68.510000000000005</v>
      </c>
      <c r="C1644" s="90">
        <v>76.669541000000009</v>
      </c>
      <c r="D1644" s="88">
        <v>0.11909999999999998</v>
      </c>
      <c r="AA1644" s="1">
        <v>1</v>
      </c>
    </row>
    <row r="1645" spans="1:27" ht="12.75">
      <c r="A1645" s="77"/>
      <c r="B1645" s="89"/>
      <c r="C1645" s="90" t="str">
        <v/>
      </c>
      <c r="D1645" s="88" t="str">
        <v/>
      </c>
      <c r="AA1645" s="1">
        <v>1</v>
      </c>
    </row>
    <row r="1646" spans="1:27" ht="12.75">
      <c r="A1646" s="74" t="s">
        <v>257</v>
      </c>
      <c r="B1646" s="89"/>
      <c r="C1646" s="90" t="str">
        <v/>
      </c>
      <c r="D1646" s="88" t="str">
        <v/>
      </c>
      <c r="AA1646" s="1">
        <v>1</v>
      </c>
    </row>
    <row r="1647" spans="1:27" ht="12.75">
      <c r="A1647" s="77"/>
      <c r="B1647" s="89"/>
      <c r="C1647" s="90" t="str">
        <v/>
      </c>
      <c r="D1647" s="88" t="str">
        <v/>
      </c>
      <c r="AA1647" s="1">
        <v>1</v>
      </c>
    </row>
    <row r="1648" spans="1:27" ht="12.75">
      <c r="A1648" s="77" t="s">
        <v>718</v>
      </c>
      <c r="B1648" s="89">
        <v>68.510000000000005</v>
      </c>
      <c r="C1648" s="90">
        <v>76.669541000000009</v>
      </c>
      <c r="D1648" s="88">
        <v>0.11909999999999998</v>
      </c>
      <c r="AA1648" s="1">
        <v>1</v>
      </c>
    </row>
    <row r="1649" spans="1:27" ht="12.75">
      <c r="A1649" s="77" t="s">
        <v>719</v>
      </c>
      <c r="B1649" s="89">
        <v>136.99</v>
      </c>
      <c r="C1649" s="90">
        <v>153.305509</v>
      </c>
      <c r="D1649" s="88">
        <v>0.11909999999999998</v>
      </c>
      <c r="AA1649" s="1">
        <v>1</v>
      </c>
    </row>
    <row r="1650" spans="1:27" ht="12.75">
      <c r="A1650" s="77" t="s">
        <v>143</v>
      </c>
      <c r="B1650" s="89">
        <v>68.510000000000005</v>
      </c>
      <c r="C1650" s="90">
        <v>76.669541000000009</v>
      </c>
      <c r="D1650" s="88">
        <v>0.11909999999999998</v>
      </c>
      <c r="AA1650" s="1">
        <v>1</v>
      </c>
    </row>
    <row r="1651" spans="1:27" ht="12.75">
      <c r="A1651" s="77"/>
      <c r="B1651" s="89"/>
      <c r="C1651" s="90" t="str">
        <v/>
      </c>
      <c r="D1651" s="88" t="str">
        <v/>
      </c>
      <c r="AA1651" s="1">
        <v>1</v>
      </c>
    </row>
    <row r="1652" spans="1:27" ht="12.75">
      <c r="A1652" s="74" t="s">
        <v>720</v>
      </c>
      <c r="B1652" s="89"/>
      <c r="C1652" s="90" t="str">
        <v/>
      </c>
      <c r="D1652" s="88" t="str">
        <v/>
      </c>
      <c r="AA1652" s="1">
        <v>1</v>
      </c>
    </row>
    <row r="1653" spans="1:27" ht="12.75">
      <c r="A1653" s="77"/>
      <c r="B1653" s="89"/>
      <c r="C1653" s="90" t="str">
        <v/>
      </c>
      <c r="D1653" s="88" t="str">
        <v/>
      </c>
      <c r="AA1653" s="1">
        <v>1</v>
      </c>
    </row>
    <row r="1654" spans="1:27" ht="12.75">
      <c r="A1654" s="77" t="s">
        <v>721</v>
      </c>
      <c r="B1654" s="89"/>
      <c r="C1654" s="90" t="str">
        <v/>
      </c>
      <c r="D1654" s="88" t="str">
        <v/>
      </c>
      <c r="AA1654" s="1">
        <v>1</v>
      </c>
    </row>
    <row r="1655" spans="1:27" ht="12.75">
      <c r="A1655" s="77" t="s">
        <v>722</v>
      </c>
      <c r="B1655" s="89"/>
      <c r="C1655" s="90" t="str">
        <v/>
      </c>
      <c r="D1655" s="88" t="str">
        <v/>
      </c>
      <c r="AA1655" s="1">
        <v>1</v>
      </c>
    </row>
    <row r="1656" spans="1:27" ht="12.75">
      <c r="A1656" s="77"/>
      <c r="B1656" s="89"/>
      <c r="C1656" s="90" t="str">
        <v/>
      </c>
      <c r="D1656" s="88" t="str">
        <v/>
      </c>
      <c r="AA1656" s="1">
        <v>1</v>
      </c>
    </row>
    <row r="1657" spans="1:27" ht="12.75">
      <c r="A1657" s="77" t="s">
        <v>200</v>
      </c>
      <c r="B1657" s="89"/>
      <c r="C1657" s="90" t="str">
        <v/>
      </c>
      <c r="D1657" s="88" t="str">
        <v/>
      </c>
      <c r="AA1657" s="1">
        <v>1</v>
      </c>
    </row>
    <row r="1658" spans="1:27" ht="12.75">
      <c r="A1658" s="77"/>
      <c r="B1658" s="89"/>
      <c r="C1658" s="90" t="str">
        <v/>
      </c>
      <c r="D1658" s="88" t="str">
        <v/>
      </c>
      <c r="AA1658" s="1">
        <v>1</v>
      </c>
    </row>
    <row r="1659" spans="1:27" ht="12.75">
      <c r="A1659" s="77" t="s">
        <v>723</v>
      </c>
      <c r="B1659" s="89"/>
      <c r="C1659" s="90" t="str">
        <v/>
      </c>
      <c r="D1659" s="88" t="str">
        <v/>
      </c>
      <c r="AA1659" s="1">
        <v>1</v>
      </c>
    </row>
    <row r="1660" spans="1:27" ht="12.75">
      <c r="A1660" s="77" t="s">
        <v>201</v>
      </c>
      <c r="B1660" s="89"/>
      <c r="C1660" s="90" t="str">
        <v/>
      </c>
      <c r="D1660" s="88" t="str">
        <v/>
      </c>
      <c r="AA1660" s="1">
        <v>1</v>
      </c>
    </row>
    <row r="1661" spans="1:27" ht="12.75">
      <c r="A1661" s="77" t="s">
        <v>724</v>
      </c>
      <c r="B1661" s="89"/>
      <c r="C1661" s="90" t="str">
        <v/>
      </c>
      <c r="D1661" s="88" t="str">
        <v/>
      </c>
      <c r="AA1661" s="1">
        <v>1</v>
      </c>
    </row>
    <row r="1662" spans="1:27" ht="12.75">
      <c r="A1662" s="77"/>
      <c r="B1662" s="89"/>
      <c r="C1662" s="90" t="str">
        <v/>
      </c>
      <c r="D1662" s="88" t="str">
        <v/>
      </c>
      <c r="AA1662" s="1">
        <v>1</v>
      </c>
    </row>
    <row r="1663" spans="1:27" ht="12.75">
      <c r="A1663" s="77" t="s">
        <v>725</v>
      </c>
      <c r="B1663" s="89"/>
      <c r="C1663" s="90" t="str">
        <v/>
      </c>
      <c r="D1663" s="88" t="str">
        <v/>
      </c>
      <c r="AA1663" s="1">
        <v>1</v>
      </c>
    </row>
    <row r="1664" spans="1:27" ht="12.75">
      <c r="A1664" s="77" t="s">
        <v>726</v>
      </c>
      <c r="B1664" s="89"/>
      <c r="C1664" s="90" t="str">
        <v/>
      </c>
      <c r="D1664" s="88" t="str">
        <v/>
      </c>
      <c r="AA1664" s="1">
        <v>1</v>
      </c>
    </row>
    <row r="1665" spans="1:27" ht="12.75">
      <c r="A1665" s="77" t="s">
        <v>727</v>
      </c>
      <c r="B1665" s="89"/>
      <c r="C1665" s="90" t="str">
        <v/>
      </c>
      <c r="D1665" s="88" t="str">
        <v/>
      </c>
      <c r="AA1665" s="1">
        <v>1</v>
      </c>
    </row>
    <row r="1666" spans="1:27" ht="12.75">
      <c r="A1666" s="77"/>
      <c r="B1666" s="89"/>
      <c r="C1666" s="90" t="str">
        <v/>
      </c>
      <c r="D1666" s="88" t="str">
        <v/>
      </c>
      <c r="AA1666" s="1">
        <v>1</v>
      </c>
    </row>
    <row r="1667" spans="1:27" ht="12.75">
      <c r="A1667" s="77" t="s">
        <v>202</v>
      </c>
      <c r="B1667" s="89"/>
      <c r="C1667" s="90" t="str">
        <v/>
      </c>
      <c r="D1667" s="88" t="str">
        <v/>
      </c>
      <c r="AA1667" s="1">
        <v>1</v>
      </c>
    </row>
    <row r="1668" spans="1:27" ht="12.75">
      <c r="A1668" s="77"/>
      <c r="B1668" s="89"/>
      <c r="C1668" s="90" t="str">
        <v/>
      </c>
      <c r="D1668" s="88" t="str">
        <v/>
      </c>
      <c r="AA1668" s="1">
        <v>1</v>
      </c>
    </row>
    <row r="1669" spans="1:27" ht="12.75">
      <c r="A1669" s="77" t="s">
        <v>728</v>
      </c>
      <c r="B1669" s="89"/>
      <c r="C1669" s="90" t="str">
        <v/>
      </c>
      <c r="D1669" s="88" t="str">
        <v/>
      </c>
      <c r="AA1669" s="1">
        <v>1</v>
      </c>
    </row>
    <row r="1670" spans="1:27" ht="12.75">
      <c r="A1670" s="77"/>
      <c r="B1670" s="89"/>
      <c r="C1670" s="90" t="str">
        <v/>
      </c>
      <c r="D1670" s="88" t="str">
        <v/>
      </c>
      <c r="AA1670" s="1">
        <v>1</v>
      </c>
    </row>
    <row r="1671" spans="1:27" ht="12.75">
      <c r="A1671" s="77" t="s">
        <v>729</v>
      </c>
      <c r="B1671" s="89"/>
      <c r="C1671" s="90" t="str">
        <v/>
      </c>
      <c r="D1671" s="88" t="str">
        <v/>
      </c>
      <c r="AA1671" s="1">
        <v>1</v>
      </c>
    </row>
    <row r="1672" spans="1:27" ht="12.75">
      <c r="A1672" s="77" t="s">
        <v>730</v>
      </c>
      <c r="B1672" s="89"/>
      <c r="C1672" s="90" t="str">
        <v/>
      </c>
      <c r="D1672" s="88" t="str">
        <v/>
      </c>
      <c r="AA1672" s="1">
        <v>1</v>
      </c>
    </row>
    <row r="1673" spans="1:27" ht="12.75">
      <c r="A1673" s="77" t="s">
        <v>731</v>
      </c>
      <c r="B1673" s="89"/>
      <c r="C1673" s="90" t="str">
        <v/>
      </c>
      <c r="D1673" s="88" t="str">
        <v/>
      </c>
      <c r="AA1673" s="1">
        <v>1</v>
      </c>
    </row>
    <row r="1674" spans="1:27" ht="12.75">
      <c r="A1674" s="77"/>
      <c r="B1674" s="89"/>
      <c r="C1674" s="90" t="str">
        <v/>
      </c>
      <c r="D1674" s="88" t="str">
        <v/>
      </c>
      <c r="AA1674" s="1">
        <v>1</v>
      </c>
    </row>
    <row r="1675" spans="1:27" ht="12.75">
      <c r="A1675" s="77" t="s">
        <v>732</v>
      </c>
      <c r="B1675" s="89"/>
      <c r="C1675" s="90" t="str">
        <v/>
      </c>
      <c r="D1675" s="88" t="str">
        <v/>
      </c>
      <c r="AA1675" s="1">
        <v>1</v>
      </c>
    </row>
    <row r="1676" spans="1:27" ht="12.75">
      <c r="A1676" s="77" t="s">
        <v>733</v>
      </c>
      <c r="B1676" s="89"/>
      <c r="C1676" s="90" t="str">
        <v/>
      </c>
      <c r="D1676" s="88" t="str">
        <v/>
      </c>
      <c r="AA1676" s="1">
        <v>1</v>
      </c>
    </row>
    <row r="1677" spans="1:27" ht="12.75">
      <c r="A1677" s="77" t="s">
        <v>734</v>
      </c>
      <c r="B1677" s="89"/>
      <c r="C1677" s="90" t="str">
        <v/>
      </c>
      <c r="D1677" s="88" t="str">
        <v/>
      </c>
      <c r="AA1677" s="1">
        <v>1</v>
      </c>
    </row>
    <row r="1678" spans="1:27" ht="12.75">
      <c r="A1678" s="77"/>
      <c r="B1678" s="89"/>
      <c r="C1678" s="90" t="str">
        <v/>
      </c>
      <c r="D1678" s="88" t="str">
        <v/>
      </c>
      <c r="AA1678" s="1">
        <v>1</v>
      </c>
    </row>
    <row r="1679" spans="1:27" ht="12.75">
      <c r="A1679" s="77" t="s">
        <v>735</v>
      </c>
      <c r="B1679" s="89"/>
      <c r="C1679" s="90" t="str">
        <v/>
      </c>
      <c r="D1679" s="88" t="str">
        <v/>
      </c>
      <c r="AA1679" s="1">
        <v>1</v>
      </c>
    </row>
    <row r="1680" spans="1:27" ht="12.75">
      <c r="A1680" s="77" t="s">
        <v>736</v>
      </c>
      <c r="B1680" s="89"/>
      <c r="C1680" s="90" t="str">
        <v/>
      </c>
      <c r="D1680" s="88" t="str">
        <v/>
      </c>
      <c r="AA1680" s="1">
        <v>1</v>
      </c>
    </row>
    <row r="1681" spans="1:27" ht="12.75">
      <c r="A1681" s="77" t="s">
        <v>737</v>
      </c>
      <c r="B1681" s="89"/>
      <c r="C1681" s="90" t="str">
        <v/>
      </c>
      <c r="D1681" s="88" t="str">
        <v/>
      </c>
      <c r="AA1681" s="1">
        <v>1</v>
      </c>
    </row>
    <row r="1682" spans="1:27" ht="12.75">
      <c r="A1682" s="77" t="s">
        <v>738</v>
      </c>
      <c r="B1682" s="89"/>
      <c r="C1682" s="90" t="str">
        <v/>
      </c>
      <c r="D1682" s="88" t="str">
        <v/>
      </c>
      <c r="AA1682" s="1">
        <v>1</v>
      </c>
    </row>
    <row r="1683" spans="1:27" ht="12.75">
      <c r="A1683" s="77" t="s">
        <v>739</v>
      </c>
      <c r="B1683" s="89"/>
      <c r="C1683" s="90" t="str">
        <v/>
      </c>
      <c r="D1683" s="88" t="str">
        <v/>
      </c>
      <c r="AA1683" s="1">
        <v>1</v>
      </c>
    </row>
    <row r="1684" spans="1:27" ht="12.75">
      <c r="A1684" s="77" t="s">
        <v>740</v>
      </c>
      <c r="B1684" s="89"/>
      <c r="C1684" s="90" t="str">
        <v/>
      </c>
      <c r="D1684" s="88" t="str">
        <v/>
      </c>
      <c r="AA1684" s="1">
        <v>1</v>
      </c>
    </row>
    <row r="1685" spans="1:27" ht="12.75">
      <c r="A1685" s="77" t="s">
        <v>741</v>
      </c>
      <c r="B1685" s="89"/>
      <c r="C1685" s="90" t="str">
        <v/>
      </c>
      <c r="D1685" s="88" t="str">
        <v/>
      </c>
      <c r="AA1685" s="1">
        <v>1</v>
      </c>
    </row>
    <row r="1686" spans="1:27" ht="12.75">
      <c r="A1686" s="77" t="s">
        <v>742</v>
      </c>
      <c r="B1686" s="89"/>
      <c r="C1686" s="90" t="str">
        <v/>
      </c>
      <c r="D1686" s="88" t="str">
        <v/>
      </c>
      <c r="AA1686" s="1">
        <v>1</v>
      </c>
    </row>
    <row r="1687" spans="1:27" ht="12.75">
      <c r="A1687" s="77" t="s">
        <v>743</v>
      </c>
      <c r="B1687" s="89"/>
      <c r="C1687" s="90" t="str">
        <v/>
      </c>
      <c r="D1687" s="88" t="str">
        <v/>
      </c>
      <c r="AA1687" s="1">
        <v>1</v>
      </c>
    </row>
    <row r="1688" spans="1:27" ht="12.75">
      <c r="A1688" s="77"/>
      <c r="B1688" s="89"/>
      <c r="C1688" s="90" t="str">
        <v/>
      </c>
      <c r="D1688" s="88" t="str">
        <v/>
      </c>
      <c r="AA1688" s="1">
        <v>1</v>
      </c>
    </row>
    <row r="1689" spans="1:27" ht="12.75">
      <c r="A1689" s="77" t="s">
        <v>744</v>
      </c>
      <c r="B1689" s="89"/>
      <c r="C1689" s="90" t="str">
        <v/>
      </c>
      <c r="D1689" s="88" t="str">
        <v/>
      </c>
      <c r="AA1689" s="1">
        <v>1</v>
      </c>
    </row>
    <row r="1690" spans="1:27" ht="12.75">
      <c r="A1690" s="77" t="s">
        <v>745</v>
      </c>
      <c r="B1690" s="89"/>
      <c r="C1690" s="90" t="str">
        <v/>
      </c>
      <c r="D1690" s="88" t="str">
        <v/>
      </c>
      <c r="AA1690" s="1">
        <v>1</v>
      </c>
    </row>
    <row r="1691" spans="1:27" ht="12.75">
      <c r="A1691" s="77" t="s">
        <v>203</v>
      </c>
      <c r="B1691" s="89"/>
      <c r="C1691" s="90" t="str">
        <v/>
      </c>
      <c r="D1691" s="88" t="str">
        <v/>
      </c>
      <c r="AA1691" s="1">
        <v>1</v>
      </c>
    </row>
    <row r="1692" spans="1:27" ht="12.75">
      <c r="A1692" s="77" t="s">
        <v>746</v>
      </c>
      <c r="B1692" s="89"/>
      <c r="C1692" s="90" t="str">
        <v/>
      </c>
      <c r="D1692" s="88" t="str">
        <v/>
      </c>
      <c r="AA1692" s="1">
        <v>1</v>
      </c>
    </row>
    <row r="1693" spans="1:27" ht="12.75">
      <c r="A1693" s="77"/>
      <c r="B1693" s="89"/>
      <c r="C1693" s="90" t="str">
        <v/>
      </c>
      <c r="D1693" s="88" t="str">
        <v/>
      </c>
      <c r="AA1693" s="1">
        <v>1</v>
      </c>
    </row>
    <row r="1694" spans="1:27" ht="12.75">
      <c r="A1694" s="77" t="s">
        <v>747</v>
      </c>
      <c r="B1694" s="89"/>
      <c r="C1694" s="90" t="str">
        <v/>
      </c>
      <c r="D1694" s="88" t="str">
        <v/>
      </c>
      <c r="AA1694" s="1">
        <v>1</v>
      </c>
    </row>
    <row r="1695" spans="1:27" ht="12.75">
      <c r="A1695" s="77" t="s">
        <v>748</v>
      </c>
      <c r="B1695" s="89"/>
      <c r="C1695" s="90" t="str">
        <v/>
      </c>
      <c r="D1695" s="88" t="str">
        <v/>
      </c>
      <c r="AA1695" s="1">
        <v>1</v>
      </c>
    </row>
    <row r="1696" spans="1:27" ht="12.75">
      <c r="A1696" s="77" t="s">
        <v>749</v>
      </c>
      <c r="B1696" s="89"/>
      <c r="C1696" s="90" t="str">
        <v/>
      </c>
      <c r="D1696" s="88" t="str">
        <v/>
      </c>
      <c r="AA1696" s="1">
        <v>1</v>
      </c>
    </row>
    <row r="1697" spans="1:27" ht="12.75">
      <c r="A1697" s="77"/>
      <c r="B1697" s="89"/>
      <c r="C1697" s="90" t="str">
        <v/>
      </c>
      <c r="D1697" s="88" t="str">
        <v/>
      </c>
      <c r="AA1697" s="1">
        <v>1</v>
      </c>
    </row>
    <row r="1698" spans="1:27" ht="12.75">
      <c r="A1698" s="77" t="s">
        <v>750</v>
      </c>
      <c r="B1698" s="89"/>
      <c r="C1698" s="90" t="str">
        <v/>
      </c>
      <c r="D1698" s="88" t="str">
        <v/>
      </c>
      <c r="AA1698" s="1">
        <v>1</v>
      </c>
    </row>
    <row r="1699" spans="1:27" ht="12.75">
      <c r="A1699" s="77" t="s">
        <v>751</v>
      </c>
      <c r="B1699" s="90"/>
      <c r="C1699" s="90" t="str">
        <v/>
      </c>
      <c r="D1699" s="88" t="str">
        <v/>
      </c>
      <c r="AA1699" s="1">
        <v>1</v>
      </c>
    </row>
    <row r="1700" spans="1:27" ht="12.75">
      <c r="A1700" s="77" t="s">
        <v>752</v>
      </c>
      <c r="B1700" s="89"/>
      <c r="C1700" s="90" t="str">
        <v/>
      </c>
      <c r="D1700" s="88" t="str">
        <v/>
      </c>
      <c r="AA1700" s="1">
        <v>1</v>
      </c>
    </row>
    <row r="1701" spans="1:27" ht="12.75">
      <c r="A1701" s="77" t="s">
        <v>753</v>
      </c>
      <c r="B1701" s="89"/>
      <c r="C1701" s="90" t="str">
        <v/>
      </c>
      <c r="D1701" s="88" t="str">
        <v/>
      </c>
      <c r="AA1701" s="1">
        <v>1</v>
      </c>
    </row>
    <row r="1702" spans="1:27" ht="12.75">
      <c r="A1702" s="77" t="s">
        <v>754</v>
      </c>
      <c r="B1702" s="89"/>
      <c r="C1702" s="90" t="str">
        <v/>
      </c>
      <c r="D1702" s="88" t="str">
        <v/>
      </c>
      <c r="AA1702" s="1">
        <v>1</v>
      </c>
    </row>
    <row r="1703" spans="1:27" ht="12.75">
      <c r="A1703" s="77" t="s">
        <v>755</v>
      </c>
      <c r="B1703" s="89"/>
      <c r="C1703" s="90" t="str">
        <v/>
      </c>
      <c r="D1703" s="88" t="str">
        <v/>
      </c>
      <c r="AA1703" s="1">
        <v>1</v>
      </c>
    </row>
    <row r="1704" spans="1:27" ht="12.75">
      <c r="A1704" s="77"/>
      <c r="B1704" s="90"/>
      <c r="C1704" s="90" t="str">
        <v/>
      </c>
      <c r="D1704" s="88" t="str">
        <v/>
      </c>
      <c r="AA1704" s="1">
        <v>1</v>
      </c>
    </row>
    <row r="1705" spans="1:27" ht="12.75">
      <c r="A1705" s="77" t="s">
        <v>756</v>
      </c>
      <c r="B1705" s="90"/>
      <c r="C1705" s="90" t="str">
        <v/>
      </c>
      <c r="D1705" s="88" t="str">
        <v/>
      </c>
      <c r="AA1705" s="1">
        <v>1</v>
      </c>
    </row>
    <row r="1706" spans="1:27" ht="12.75">
      <c r="A1706" s="77" t="s">
        <v>757</v>
      </c>
      <c r="B1706" s="100"/>
      <c r="C1706" s="90" t="str">
        <v/>
      </c>
      <c r="D1706" s="88" t="str">
        <v/>
      </c>
      <c r="AA1706" s="1">
        <v>1</v>
      </c>
    </row>
    <row r="1707" spans="1:27" ht="12.75">
      <c r="A1707" s="77" t="s">
        <v>758</v>
      </c>
      <c r="B1707" s="100"/>
      <c r="C1707" s="90" t="str">
        <v/>
      </c>
      <c r="D1707" s="88" t="str">
        <v/>
      </c>
      <c r="AA1707" s="1">
        <v>1</v>
      </c>
    </row>
    <row r="1708" spans="1:27" ht="12.75">
      <c r="A1708" s="77"/>
      <c r="B1708" s="100"/>
      <c r="C1708" s="90" t="str">
        <v/>
      </c>
      <c r="D1708" s="88" t="str">
        <v/>
      </c>
      <c r="AA1708" s="1">
        <v>1</v>
      </c>
    </row>
    <row r="1709" spans="1:27" ht="12.75">
      <c r="A1709" s="74" t="s">
        <v>759</v>
      </c>
      <c r="B1709" s="100"/>
      <c r="C1709" s="90" t="str">
        <v/>
      </c>
      <c r="D1709" s="88" t="str">
        <v/>
      </c>
      <c r="AA1709" s="1">
        <v>1</v>
      </c>
    </row>
    <row r="1710" spans="1:27" ht="12.75">
      <c r="A1710" s="77"/>
      <c r="B1710" s="100"/>
      <c r="C1710" s="90" t="str">
        <v/>
      </c>
      <c r="D1710" s="88" t="str">
        <v/>
      </c>
      <c r="AA1710" s="1">
        <v>1</v>
      </c>
    </row>
    <row r="1711" spans="1:27" ht="12.75">
      <c r="A1711" s="77" t="s">
        <v>760</v>
      </c>
      <c r="B1711" s="100"/>
      <c r="C1711" s="90" t="str">
        <v/>
      </c>
      <c r="D1711" s="88" t="str">
        <v/>
      </c>
      <c r="AA1711" s="1">
        <v>1</v>
      </c>
    </row>
    <row r="1712" spans="1:27" ht="12.75">
      <c r="A1712" s="77" t="s">
        <v>761</v>
      </c>
      <c r="B1712" s="100"/>
      <c r="C1712" s="90" t="str">
        <v/>
      </c>
      <c r="D1712" s="88" t="str">
        <v/>
      </c>
      <c r="AA1712" s="1">
        <v>1</v>
      </c>
    </row>
    <row r="1713" spans="1:27" ht="12.75">
      <c r="A1713" s="77" t="s">
        <v>762</v>
      </c>
      <c r="B1713" s="100"/>
      <c r="C1713" s="90" t="str">
        <v/>
      </c>
      <c r="D1713" s="88" t="str">
        <v/>
      </c>
      <c r="AA1713" s="1">
        <v>1</v>
      </c>
    </row>
    <row r="1714" spans="1:27" ht="12.75">
      <c r="A1714" s="77"/>
      <c r="B1714" s="100"/>
      <c r="C1714" s="90" t="str">
        <v/>
      </c>
      <c r="D1714" s="88" t="str">
        <v/>
      </c>
      <c r="AA1714" s="1">
        <v>1</v>
      </c>
    </row>
    <row r="1715" spans="1:27" ht="12.75">
      <c r="A1715" s="77" t="s">
        <v>763</v>
      </c>
      <c r="B1715" s="100"/>
      <c r="C1715" s="90" t="str">
        <v/>
      </c>
      <c r="D1715" s="88" t="str">
        <v/>
      </c>
      <c r="AA1715" s="1">
        <v>1</v>
      </c>
    </row>
    <row r="1716" spans="1:27" ht="12.75">
      <c r="A1716" s="77" t="s">
        <v>764</v>
      </c>
      <c r="B1716" s="100"/>
      <c r="C1716" s="90" t="str">
        <v/>
      </c>
      <c r="D1716" s="88" t="str">
        <v/>
      </c>
      <c r="AA1716" s="1">
        <v>1</v>
      </c>
    </row>
    <row r="1717" spans="1:27" ht="12.75">
      <c r="A1717" s="77" t="s">
        <v>765</v>
      </c>
      <c r="B1717" s="100"/>
      <c r="C1717" s="90" t="str">
        <v/>
      </c>
      <c r="D1717" s="88" t="str">
        <v/>
      </c>
      <c r="AA1717" s="1">
        <v>1</v>
      </c>
    </row>
    <row r="1718" spans="1:27" ht="12.75">
      <c r="A1718" s="77"/>
      <c r="B1718" s="100"/>
      <c r="C1718" s="90" t="str">
        <v/>
      </c>
      <c r="D1718" s="88" t="str">
        <v/>
      </c>
      <c r="AA1718" s="1">
        <v>1</v>
      </c>
    </row>
    <row r="1719" spans="1:27" ht="12.75">
      <c r="A1719" s="77" t="s">
        <v>766</v>
      </c>
      <c r="B1719" s="100"/>
      <c r="C1719" s="90" t="str">
        <v/>
      </c>
      <c r="D1719" s="88" t="str">
        <v/>
      </c>
      <c r="AA1719" s="1">
        <v>1</v>
      </c>
    </row>
    <row r="1720" spans="1:27" ht="12.75">
      <c r="A1720" s="77" t="s">
        <v>767</v>
      </c>
      <c r="B1720" s="100"/>
      <c r="C1720" s="90" t="str">
        <v/>
      </c>
      <c r="D1720" s="88" t="str">
        <v/>
      </c>
      <c r="AA1720" s="1">
        <v>1</v>
      </c>
    </row>
    <row r="1721" spans="1:27" ht="12.75">
      <c r="A1721" s="77"/>
      <c r="B1721" s="100"/>
      <c r="C1721" s="90" t="str">
        <v/>
      </c>
      <c r="D1721" s="88" t="str">
        <v/>
      </c>
      <c r="AA1721" s="1">
        <v>1</v>
      </c>
    </row>
    <row r="1722" spans="1:27" ht="12.75">
      <c r="A1722" s="77" t="s">
        <v>769</v>
      </c>
      <c r="B1722" s="100"/>
      <c r="C1722" s="90" t="str">
        <v/>
      </c>
      <c r="D1722" s="88" t="str">
        <v/>
      </c>
      <c r="AA1722" s="1">
        <v>1</v>
      </c>
    </row>
    <row r="1723" spans="1:27" ht="12.75">
      <c r="A1723" s="77" t="s">
        <v>768</v>
      </c>
      <c r="B1723" s="100"/>
      <c r="C1723" s="90" t="str">
        <v/>
      </c>
      <c r="D1723" s="88" t="str">
        <v/>
      </c>
      <c r="AA1723" s="1">
        <v>1</v>
      </c>
    </row>
    <row r="1724" spans="1:27" ht="12.75">
      <c r="A1724" s="77"/>
      <c r="B1724" s="100"/>
      <c r="C1724" s="90" t="str">
        <v/>
      </c>
      <c r="D1724" s="88" t="str">
        <v/>
      </c>
      <c r="AA1724" s="1">
        <v>1</v>
      </c>
    </row>
    <row r="1725" spans="1:27" ht="12.75">
      <c r="A1725" s="77" t="s">
        <v>770</v>
      </c>
      <c r="B1725" s="100"/>
      <c r="C1725" s="90" t="str">
        <v/>
      </c>
      <c r="D1725" s="88" t="str">
        <v/>
      </c>
      <c r="AA1725" s="1">
        <v>1</v>
      </c>
    </row>
    <row r="1726" spans="1:27" ht="12.75">
      <c r="A1726" s="77"/>
      <c r="B1726" s="100"/>
      <c r="C1726" s="90" t="str">
        <v/>
      </c>
      <c r="D1726" s="88" t="str">
        <v/>
      </c>
      <c r="AA1726" s="1">
        <v>1</v>
      </c>
    </row>
    <row r="1727" spans="1:27" ht="12.75">
      <c r="A1727" s="74" t="s">
        <v>771</v>
      </c>
      <c r="B1727" s="100"/>
      <c r="C1727" s="90" t="str">
        <v/>
      </c>
      <c r="D1727" s="88" t="str">
        <v/>
      </c>
      <c r="AA1727" s="1">
        <v>1</v>
      </c>
    </row>
    <row r="1728" spans="1:27" ht="12.75">
      <c r="A1728" s="77"/>
      <c r="B1728" s="100"/>
      <c r="C1728" s="90" t="str">
        <v/>
      </c>
      <c r="D1728" s="88" t="str">
        <v/>
      </c>
      <c r="AA1728" s="1">
        <v>1</v>
      </c>
    </row>
    <row r="1729" spans="1:27" ht="12.75">
      <c r="A1729" s="77" t="s">
        <v>772</v>
      </c>
      <c r="B1729" s="100"/>
      <c r="C1729" s="90" t="str">
        <v/>
      </c>
      <c r="D1729" s="88" t="str">
        <v/>
      </c>
      <c r="AA1729" s="1">
        <v>1</v>
      </c>
    </row>
    <row r="1730" spans="1:27" ht="12.75">
      <c r="A1730" s="77"/>
      <c r="B1730" s="100"/>
      <c r="C1730" s="90" t="str">
        <v/>
      </c>
      <c r="D1730" s="88" t="str">
        <v/>
      </c>
      <c r="AA1730" s="1">
        <v>1</v>
      </c>
    </row>
    <row r="1731" spans="1:27" ht="12.75">
      <c r="A1731" s="77" t="s">
        <v>773</v>
      </c>
      <c r="B1731" s="100"/>
      <c r="C1731" s="90" t="str">
        <v/>
      </c>
      <c r="D1731" s="88" t="str">
        <v/>
      </c>
      <c r="AA1731" s="1">
        <v>1</v>
      </c>
    </row>
    <row r="1732" spans="1:27" ht="12.75">
      <c r="A1732" s="77" t="s">
        <v>774</v>
      </c>
      <c r="B1732" s="100">
        <v>68.510000000000005</v>
      </c>
      <c r="C1732" s="90">
        <v>76.669541000000009</v>
      </c>
      <c r="D1732" s="88">
        <v>0.11909999999999998</v>
      </c>
      <c r="AA1732" s="1">
        <v>1</v>
      </c>
    </row>
    <row r="1733" spans="1:27" ht="12.75">
      <c r="A1733" s="77" t="s">
        <v>775</v>
      </c>
      <c r="B1733" s="100">
        <v>68.510000000000005</v>
      </c>
      <c r="C1733" s="90">
        <v>76.669541000000009</v>
      </c>
      <c r="D1733" s="88">
        <v>0.11909999999999998</v>
      </c>
      <c r="AA1733" s="1">
        <v>1</v>
      </c>
    </row>
    <row r="1734" spans="1:27" ht="12.75">
      <c r="A1734" s="77"/>
      <c r="B1734" s="100"/>
      <c r="C1734" s="90" t="str">
        <v/>
      </c>
      <c r="D1734" s="88" t="str">
        <v/>
      </c>
      <c r="AA1734" s="1">
        <v>1</v>
      </c>
    </row>
    <row r="1735" spans="1:27" ht="12.75">
      <c r="A1735" s="77" t="s">
        <v>776</v>
      </c>
      <c r="B1735" s="100"/>
      <c r="C1735" s="90" t="str">
        <v/>
      </c>
      <c r="D1735" s="88" t="str">
        <v/>
      </c>
      <c r="AA1735" s="1">
        <v>1</v>
      </c>
    </row>
    <row r="1736" spans="1:27" ht="12.75">
      <c r="A1736" s="77" t="s">
        <v>777</v>
      </c>
      <c r="B1736" s="100">
        <v>136.99</v>
      </c>
      <c r="C1736" s="90">
        <v>153.305509</v>
      </c>
      <c r="D1736" s="88">
        <v>0.11909999999999998</v>
      </c>
      <c r="AA1736" s="1">
        <v>1</v>
      </c>
    </row>
    <row r="1737" spans="1:27" ht="12.75">
      <c r="A1737" s="77" t="s">
        <v>775</v>
      </c>
      <c r="B1737" s="100">
        <v>136.99</v>
      </c>
      <c r="C1737" s="90">
        <v>153.305509</v>
      </c>
      <c r="D1737" s="88">
        <v>0.11909999999999998</v>
      </c>
      <c r="AA1737" s="1">
        <v>1</v>
      </c>
    </row>
    <row r="1738" spans="1:27" ht="12.75">
      <c r="A1738" s="77"/>
      <c r="B1738" s="100"/>
      <c r="C1738" s="90" t="str">
        <v/>
      </c>
      <c r="D1738" s="88" t="str">
        <v/>
      </c>
      <c r="AA1738" s="1">
        <v>1</v>
      </c>
    </row>
    <row r="1739" spans="1:27" ht="12.75">
      <c r="A1739" s="77" t="s">
        <v>778</v>
      </c>
      <c r="B1739" s="100"/>
      <c r="C1739" s="90" t="str">
        <v/>
      </c>
      <c r="D1739" s="88" t="str">
        <v/>
      </c>
      <c r="AA1739" s="1">
        <v>1</v>
      </c>
    </row>
    <row r="1740" spans="1:27" ht="12.75">
      <c r="A1740" s="77" t="s">
        <v>774</v>
      </c>
      <c r="B1740" s="100">
        <v>3.37</v>
      </c>
      <c r="C1740" s="90">
        <v>3.7713670000000001</v>
      </c>
      <c r="D1740" s="88">
        <v>0.11909999999999998</v>
      </c>
      <c r="AA1740" s="1">
        <v>1</v>
      </c>
    </row>
    <row r="1741" spans="1:27" ht="12.75">
      <c r="A1741" s="77" t="s">
        <v>775</v>
      </c>
      <c r="B1741" s="100">
        <v>3.37</v>
      </c>
      <c r="C1741" s="90">
        <v>3.7713670000000001</v>
      </c>
      <c r="D1741" s="88">
        <v>0.11909999999999998</v>
      </c>
      <c r="AA1741" s="1">
        <v>1</v>
      </c>
    </row>
    <row r="1742" spans="1:27" ht="12.75">
      <c r="A1742" s="77"/>
      <c r="B1742" s="100"/>
      <c r="C1742" s="90" t="str">
        <v/>
      </c>
      <c r="D1742" s="88" t="str">
        <v/>
      </c>
      <c r="AA1742" s="1">
        <v>1</v>
      </c>
    </row>
    <row r="1743" spans="1:27" ht="12.75">
      <c r="A1743" s="74" t="s">
        <v>779</v>
      </c>
      <c r="B1743" s="100"/>
      <c r="C1743" s="90" t="str">
        <v/>
      </c>
      <c r="D1743" s="88" t="str">
        <v/>
      </c>
      <c r="AA1743" s="1">
        <v>1</v>
      </c>
    </row>
    <row r="1744" spans="1:27" ht="12.75">
      <c r="A1744" s="77" t="s">
        <v>772</v>
      </c>
      <c r="B1744" s="100"/>
      <c r="C1744" s="90" t="str">
        <v/>
      </c>
      <c r="D1744" s="88" t="str">
        <v/>
      </c>
      <c r="AA1744" s="1">
        <v>1</v>
      </c>
    </row>
    <row r="1745" spans="1:27" ht="12.75">
      <c r="A1745" s="77"/>
      <c r="B1745" s="100"/>
      <c r="C1745" s="90" t="str">
        <v/>
      </c>
      <c r="D1745" s="88" t="str">
        <v/>
      </c>
      <c r="AA1745" s="1">
        <v>1</v>
      </c>
    </row>
    <row r="1746" spans="1:27" ht="12.75">
      <c r="A1746" s="77" t="s">
        <v>773</v>
      </c>
      <c r="B1746" s="100"/>
      <c r="C1746" s="90" t="str">
        <v/>
      </c>
      <c r="D1746" s="88" t="str">
        <v/>
      </c>
      <c r="AA1746" s="1">
        <v>1</v>
      </c>
    </row>
    <row r="1747" spans="1:27" ht="12.75">
      <c r="A1747" s="77" t="s">
        <v>774</v>
      </c>
      <c r="B1747" s="100">
        <v>68.510000000000005</v>
      </c>
      <c r="C1747" s="90">
        <v>76.669541000000009</v>
      </c>
      <c r="D1747" s="88">
        <v>0.11909999999999998</v>
      </c>
      <c r="AA1747" s="1">
        <v>1</v>
      </c>
    </row>
    <row r="1748" spans="1:27" ht="12.75">
      <c r="A1748" s="77" t="s">
        <v>775</v>
      </c>
      <c r="B1748" s="100">
        <v>68.510000000000005</v>
      </c>
      <c r="C1748" s="90">
        <v>76.669541000000009</v>
      </c>
      <c r="D1748" s="88">
        <v>0.11909999999999998</v>
      </c>
      <c r="AA1748" s="1">
        <v>1</v>
      </c>
    </row>
    <row r="1749" spans="1:27" ht="12.75">
      <c r="A1749" s="77"/>
      <c r="B1749" s="100"/>
      <c r="C1749" s="90" t="str">
        <v/>
      </c>
      <c r="D1749" s="88" t="str">
        <v/>
      </c>
      <c r="AA1749" s="1">
        <v>1</v>
      </c>
    </row>
    <row r="1750" spans="1:27" ht="12.75">
      <c r="A1750" s="77" t="s">
        <v>780</v>
      </c>
      <c r="B1750" s="100"/>
      <c r="C1750" s="90" t="str">
        <v/>
      </c>
      <c r="D1750" s="88" t="str">
        <v/>
      </c>
      <c r="AA1750" s="1">
        <v>1</v>
      </c>
    </row>
    <row r="1751" spans="1:27" ht="12.75">
      <c r="A1751" s="77" t="s">
        <v>774</v>
      </c>
      <c r="B1751" s="100">
        <v>136.99</v>
      </c>
      <c r="C1751" s="90">
        <v>153.305509</v>
      </c>
      <c r="D1751" s="88">
        <v>0.11909999999999998</v>
      </c>
      <c r="AA1751" s="1">
        <v>1</v>
      </c>
    </row>
    <row r="1752" spans="1:27" ht="12.75">
      <c r="A1752" s="77" t="s">
        <v>775</v>
      </c>
      <c r="B1752" s="100">
        <v>136.99</v>
      </c>
      <c r="C1752" s="90">
        <v>153.305509</v>
      </c>
      <c r="D1752" s="88">
        <v>0.11909999999999998</v>
      </c>
      <c r="AA1752" s="1">
        <v>1</v>
      </c>
    </row>
    <row r="1753" spans="1:27" ht="12.75">
      <c r="A1753" s="77"/>
      <c r="B1753" s="100"/>
      <c r="C1753" s="90" t="str">
        <v/>
      </c>
      <c r="D1753" s="88" t="str">
        <v/>
      </c>
      <c r="AA1753" s="1">
        <v>1</v>
      </c>
    </row>
    <row r="1754" spans="1:27" ht="12.75">
      <c r="A1754" s="77" t="s">
        <v>781</v>
      </c>
      <c r="B1754" s="100"/>
      <c r="C1754" s="90" t="str">
        <v/>
      </c>
      <c r="D1754" s="88" t="str">
        <v/>
      </c>
      <c r="AA1754" s="1">
        <v>1</v>
      </c>
    </row>
    <row r="1755" spans="1:27" ht="12.75">
      <c r="A1755" s="77" t="s">
        <v>774</v>
      </c>
      <c r="B1755" s="100">
        <v>3.37</v>
      </c>
      <c r="C1755" s="90">
        <v>3.7713670000000001</v>
      </c>
      <c r="D1755" s="88">
        <v>0.11909999999999998</v>
      </c>
      <c r="AA1755" s="1">
        <v>1</v>
      </c>
    </row>
    <row r="1756" spans="1:27" ht="12.75">
      <c r="A1756" s="77" t="s">
        <v>775</v>
      </c>
      <c r="B1756" s="100">
        <v>3.37</v>
      </c>
      <c r="C1756" s="90">
        <v>3.7713670000000001</v>
      </c>
      <c r="D1756" s="88">
        <v>0.11909999999999998</v>
      </c>
      <c r="AA1756" s="1">
        <v>1</v>
      </c>
    </row>
    <row r="1757" spans="1:27" ht="12.75">
      <c r="A1757" s="77"/>
      <c r="B1757" s="100"/>
      <c r="C1757" s="90" t="str">
        <v/>
      </c>
      <c r="D1757" s="88" t="str">
        <v/>
      </c>
      <c r="AA1757" s="1">
        <v>1</v>
      </c>
    </row>
    <row r="1758" spans="1:27" ht="12.75">
      <c r="A1758" s="74" t="s">
        <v>254</v>
      </c>
      <c r="B1758" s="100"/>
      <c r="C1758" s="90" t="str">
        <v/>
      </c>
      <c r="D1758" s="88" t="str">
        <v/>
      </c>
      <c r="AA1758" s="1">
        <v>1</v>
      </c>
    </row>
    <row r="1759" spans="1:27" ht="12.75">
      <c r="A1759" s="77"/>
      <c r="B1759" s="100"/>
      <c r="C1759" s="90" t="str">
        <v/>
      </c>
      <c r="D1759" s="88" t="str">
        <v/>
      </c>
      <c r="AA1759" s="1">
        <v>1</v>
      </c>
    </row>
    <row r="1760" spans="1:27" ht="12.75">
      <c r="A1760" s="77" t="s">
        <v>782</v>
      </c>
      <c r="B1760" s="100"/>
      <c r="C1760" s="90" t="str">
        <v/>
      </c>
      <c r="D1760" s="88" t="str">
        <v/>
      </c>
      <c r="AA1760" s="1">
        <v>1</v>
      </c>
    </row>
    <row r="1761" spans="1:27" ht="12.75">
      <c r="A1761" s="77" t="s">
        <v>783</v>
      </c>
      <c r="B1761" s="100"/>
      <c r="C1761" s="90" t="str">
        <v/>
      </c>
      <c r="D1761" s="88" t="str">
        <v/>
      </c>
      <c r="AA1761" s="1">
        <v>1</v>
      </c>
    </row>
    <row r="1762" spans="1:27" ht="12.75">
      <c r="A1762" s="77"/>
      <c r="B1762" s="100"/>
      <c r="C1762" s="90" t="str">
        <v/>
      </c>
      <c r="D1762" s="88" t="str">
        <v/>
      </c>
      <c r="AA1762" s="1">
        <v>1</v>
      </c>
    </row>
    <row r="1763" spans="1:27" ht="12.75">
      <c r="A1763" s="77" t="s">
        <v>784</v>
      </c>
      <c r="B1763" s="100">
        <v>240.17</v>
      </c>
      <c r="C1763" s="90">
        <v>268.774247</v>
      </c>
      <c r="D1763" s="88">
        <v>0.11909999999999998</v>
      </c>
      <c r="AA1763" s="1">
        <v>1</v>
      </c>
    </row>
    <row r="1764" spans="1:27" ht="12.75">
      <c r="A1764" s="77"/>
      <c r="B1764" s="100"/>
      <c r="C1764" s="90" t="str">
        <v/>
      </c>
      <c r="D1764" s="88" t="str">
        <v/>
      </c>
      <c r="AA1764" s="1">
        <v>1</v>
      </c>
    </row>
    <row r="1765" spans="1:27" ht="12.75">
      <c r="A1765" s="77" t="s">
        <v>785</v>
      </c>
      <c r="B1765" s="100"/>
      <c r="C1765" s="90" t="str">
        <v/>
      </c>
      <c r="D1765" s="88" t="str">
        <v/>
      </c>
      <c r="AA1765" s="1">
        <v>1</v>
      </c>
    </row>
    <row r="1766" spans="1:27" ht="12.75">
      <c r="A1766" s="77" t="s">
        <v>786</v>
      </c>
      <c r="B1766" s="100">
        <v>1.04</v>
      </c>
      <c r="C1766" s="90">
        <v>1.163864</v>
      </c>
      <c r="D1766" s="88">
        <v>0.11909999999999998</v>
      </c>
      <c r="AA1766" s="1">
        <v>1</v>
      </c>
    </row>
    <row r="1767" spans="1:27" ht="12.75">
      <c r="A1767" s="77"/>
      <c r="B1767" s="100"/>
      <c r="C1767" s="90" t="str">
        <v/>
      </c>
      <c r="D1767" s="88" t="str">
        <v/>
      </c>
      <c r="AA1767" s="1">
        <v>1</v>
      </c>
    </row>
    <row r="1768" spans="1:27" ht="12.75">
      <c r="A1768" s="77" t="s">
        <v>787</v>
      </c>
      <c r="B1768" s="100">
        <v>1200.83</v>
      </c>
      <c r="C1768" s="90">
        <v>1343.848853</v>
      </c>
      <c r="D1768" s="88">
        <v>0.11909999999999998</v>
      </c>
      <c r="AA1768" s="1">
        <v>1</v>
      </c>
    </row>
    <row r="1769" spans="1:27" ht="12.75">
      <c r="A1769" s="74"/>
      <c r="B1769" s="100"/>
      <c r="C1769" s="90" t="str">
        <v/>
      </c>
      <c r="D1769" s="88" t="str">
        <v/>
      </c>
      <c r="AA1769" s="1">
        <v>1</v>
      </c>
    </row>
    <row r="1770" spans="1:27" ht="12.75">
      <c r="A1770" s="77" t="s">
        <v>788</v>
      </c>
      <c r="B1770" s="100">
        <v>240.17</v>
      </c>
      <c r="C1770" s="90">
        <v>268.774247</v>
      </c>
      <c r="D1770" s="88">
        <v>0.11909999999999998</v>
      </c>
      <c r="AA1770" s="1">
        <v>1</v>
      </c>
    </row>
    <row r="1771" spans="1:27" ht="12.75">
      <c r="A1771" s="77"/>
      <c r="B1771" s="100"/>
      <c r="C1771" s="90" t="str">
        <v/>
      </c>
      <c r="D1771" s="88" t="str">
        <v/>
      </c>
      <c r="AA1771" s="1">
        <v>1</v>
      </c>
    </row>
    <row r="1772" spans="1:27" ht="12.75">
      <c r="A1772" s="77"/>
      <c r="B1772" s="100"/>
      <c r="C1772" s="90" t="str">
        <v/>
      </c>
      <c r="D1772" s="88" t="str">
        <v/>
      </c>
      <c r="AA1772" s="1">
        <v>1</v>
      </c>
    </row>
    <row r="1773" spans="1:27" ht="12.75">
      <c r="A1773" s="77" t="s">
        <v>255</v>
      </c>
      <c r="B1773" s="100"/>
      <c r="C1773" s="90" t="str">
        <v/>
      </c>
      <c r="D1773" s="88" t="str">
        <v/>
      </c>
      <c r="AA1773" s="1">
        <v>1</v>
      </c>
    </row>
    <row r="1774" spans="1:27" ht="12.75">
      <c r="A1774" s="77" t="s">
        <v>132</v>
      </c>
      <c r="B1774" s="100"/>
      <c r="C1774" s="90" t="str">
        <v/>
      </c>
      <c r="D1774" s="88" t="str">
        <v/>
      </c>
      <c r="AA1774" s="1">
        <v>1</v>
      </c>
    </row>
    <row r="1775" spans="1:27" ht="12.75">
      <c r="A1775" s="77" t="s">
        <v>134</v>
      </c>
      <c r="B1775" s="100"/>
      <c r="C1775" s="90" t="str">
        <v/>
      </c>
      <c r="D1775" s="88" t="str">
        <v/>
      </c>
      <c r="AA1775" s="1">
        <v>1</v>
      </c>
    </row>
    <row r="1776" spans="1:27" ht="12.75">
      <c r="A1776" s="77" t="s">
        <v>135</v>
      </c>
      <c r="B1776" s="100">
        <v>284.72000000000003</v>
      </c>
      <c r="C1776" s="90">
        <v>318.63015200000001</v>
      </c>
      <c r="D1776" s="88">
        <v>0.11909999999999998</v>
      </c>
      <c r="AA1776" s="1">
        <v>1</v>
      </c>
    </row>
    <row r="1777" spans="1:27" ht="12.75">
      <c r="A1777" s="77"/>
      <c r="B1777" s="100"/>
      <c r="C1777" s="90" t="str">
        <v/>
      </c>
      <c r="D1777" s="88" t="str">
        <v/>
      </c>
      <c r="AA1777" s="1">
        <v>1</v>
      </c>
    </row>
    <row r="1778" spans="1:27" ht="12.75">
      <c r="A1778" s="74" t="s">
        <v>979</v>
      </c>
      <c r="B1778" s="100"/>
      <c r="C1778" s="90" t="str">
        <v/>
      </c>
      <c r="D1778" s="88" t="str">
        <v/>
      </c>
      <c r="AA1778" s="1">
        <v>1</v>
      </c>
    </row>
    <row r="1779" spans="1:27" ht="12.75">
      <c r="A1779" s="77" t="s">
        <v>789</v>
      </c>
      <c r="B1779" s="100"/>
      <c r="C1779" s="90" t="str">
        <v/>
      </c>
      <c r="D1779" s="88" t="str">
        <v/>
      </c>
      <c r="AA1779" s="1">
        <v>1</v>
      </c>
    </row>
    <row r="1780" spans="1:27" ht="12.75">
      <c r="A1780" s="77" t="s">
        <v>985</v>
      </c>
      <c r="B1780" s="90">
        <v>7.35</v>
      </c>
      <c r="C1780" s="90">
        <v>8.2253849999999993</v>
      </c>
      <c r="D1780" s="88">
        <v>0.11909999999999998</v>
      </c>
      <c r="AA1780" s="1">
        <v>1</v>
      </c>
    </row>
    <row r="1781" spans="1:27" ht="12.75">
      <c r="A1781" s="77"/>
      <c r="B1781" s="100"/>
      <c r="C1781" s="90" t="str">
        <v/>
      </c>
      <c r="D1781" s="88" t="str">
        <v/>
      </c>
      <c r="AA1781" s="1">
        <v>1</v>
      </c>
    </row>
    <row r="1782" spans="1:27" ht="12.75">
      <c r="A1782" s="102" t="s">
        <v>460</v>
      </c>
      <c r="B1782" s="100"/>
      <c r="C1782" s="90" t="str">
        <v/>
      </c>
      <c r="D1782" s="88" t="str">
        <v/>
      </c>
      <c r="AA1782" s="1">
        <v>1</v>
      </c>
    </row>
    <row r="1783" spans="1:27" ht="12.75">
      <c r="A1783" s="103" t="s">
        <v>790</v>
      </c>
      <c r="B1783" s="100"/>
      <c r="C1783" s="90" t="str">
        <v/>
      </c>
      <c r="D1783" s="88" t="str">
        <v/>
      </c>
      <c r="AA1783" s="1">
        <v>1</v>
      </c>
    </row>
    <row r="1784" spans="1:27" ht="12.75">
      <c r="A1784" s="103" t="s">
        <v>361</v>
      </c>
      <c r="B1784" s="100">
        <v>71.92</v>
      </c>
      <c r="C1784" s="90">
        <v>80.485671999999994</v>
      </c>
      <c r="D1784" s="88">
        <v>0.11909999999999998</v>
      </c>
      <c r="AA1784" s="1">
        <v>1</v>
      </c>
    </row>
    <row r="1785" spans="1:27" ht="12.75">
      <c r="A1785" s="103" t="s">
        <v>362</v>
      </c>
      <c r="B1785" s="100">
        <v>26.72</v>
      </c>
      <c r="C1785" s="90">
        <v>29.902351999999997</v>
      </c>
      <c r="D1785" s="88">
        <v>0.11909999999999998</v>
      </c>
      <c r="AA1785" s="1">
        <v>1</v>
      </c>
    </row>
    <row r="1786" spans="1:27" ht="12.75">
      <c r="A1786" s="103" t="s">
        <v>363</v>
      </c>
      <c r="B1786" s="100">
        <v>24.66</v>
      </c>
      <c r="C1786" s="90">
        <v>27.597006</v>
      </c>
      <c r="D1786" s="88">
        <v>0.11909999999999998</v>
      </c>
      <c r="AA1786" s="1">
        <v>1</v>
      </c>
    </row>
    <row r="1787" spans="1:27" ht="12.75">
      <c r="A1787" s="103" t="s">
        <v>204</v>
      </c>
      <c r="B1787" s="100">
        <v>47.93</v>
      </c>
      <c r="C1787" s="90">
        <v>53.638463000000002</v>
      </c>
      <c r="D1787" s="88">
        <v>0.11909999999999998</v>
      </c>
      <c r="AA1787" s="1">
        <v>1</v>
      </c>
    </row>
    <row r="1788" spans="1:27" ht="12.75">
      <c r="A1788" s="103" t="s">
        <v>366</v>
      </c>
      <c r="B1788" s="100">
        <v>47.93</v>
      </c>
      <c r="C1788" s="90">
        <v>53.638463000000002</v>
      </c>
      <c r="D1788" s="88">
        <v>0.11909999999999998</v>
      </c>
      <c r="AA1788" s="1">
        <v>1</v>
      </c>
    </row>
    <row r="1789" spans="1:27" ht="12.75">
      <c r="A1789" s="103" t="s">
        <v>368</v>
      </c>
      <c r="B1789" s="100">
        <v>47.93</v>
      </c>
      <c r="C1789" s="90">
        <v>53.638463000000002</v>
      </c>
      <c r="D1789" s="88">
        <v>0.11909999999999998</v>
      </c>
      <c r="AA1789" s="1">
        <v>1</v>
      </c>
    </row>
    <row r="1790" spans="1:27" ht="12.75">
      <c r="A1790" s="103" t="s">
        <v>370</v>
      </c>
      <c r="B1790" s="100">
        <v>20.55</v>
      </c>
      <c r="C1790" s="90">
        <v>22.997505</v>
      </c>
      <c r="D1790" s="88">
        <v>0.11909999999999998</v>
      </c>
      <c r="AA1790" s="1">
        <v>1</v>
      </c>
    </row>
    <row r="1791" spans="1:27" ht="12.75">
      <c r="A1791" s="103" t="s">
        <v>372</v>
      </c>
      <c r="B1791" s="100">
        <v>51.39</v>
      </c>
      <c r="C1791" s="90">
        <v>57.510548999999997</v>
      </c>
      <c r="D1791" s="88">
        <v>0.11909999999999998</v>
      </c>
      <c r="AA1791" s="1">
        <v>1</v>
      </c>
    </row>
    <row r="1792" spans="1:27" ht="12.75">
      <c r="A1792" s="103" t="s">
        <v>374</v>
      </c>
      <c r="B1792" s="100">
        <v>116.44</v>
      </c>
      <c r="C1792" s="90">
        <v>130.30800399999998</v>
      </c>
      <c r="D1792" s="88">
        <v>0.11909999999999998</v>
      </c>
      <c r="AA1792" s="1">
        <v>1</v>
      </c>
    </row>
    <row r="1793" spans="1:27" ht="12.75">
      <c r="A1793" s="103" t="s">
        <v>365</v>
      </c>
      <c r="B1793" s="100">
        <v>26.72</v>
      </c>
      <c r="C1793" s="90">
        <v>29.902351999999997</v>
      </c>
      <c r="D1793" s="88">
        <v>0.11909999999999998</v>
      </c>
      <c r="AA1793" s="1">
        <v>1</v>
      </c>
    </row>
    <row r="1794" spans="1:27" ht="12.75">
      <c r="A1794" s="103" t="s">
        <v>377</v>
      </c>
      <c r="B1794" s="100">
        <v>116.44</v>
      </c>
      <c r="C1794" s="90">
        <v>130.30800399999998</v>
      </c>
      <c r="D1794" s="88">
        <v>0.11909999999999998</v>
      </c>
      <c r="AA1794" s="1">
        <v>1</v>
      </c>
    </row>
    <row r="1795" spans="1:27" ht="12.75">
      <c r="A1795" s="103" t="s">
        <v>379</v>
      </c>
      <c r="B1795" s="100">
        <v>47.93</v>
      </c>
      <c r="C1795" s="90">
        <v>53.638463000000002</v>
      </c>
      <c r="D1795" s="88">
        <v>0.11909999999999998</v>
      </c>
      <c r="AA1795" s="1">
        <v>1</v>
      </c>
    </row>
    <row r="1796" spans="1:27" ht="12.75">
      <c r="A1796" s="103" t="s">
        <v>367</v>
      </c>
      <c r="B1796" s="100">
        <v>20.55</v>
      </c>
      <c r="C1796" s="90">
        <v>22.997505</v>
      </c>
      <c r="D1796" s="88">
        <v>0.11909999999999998</v>
      </c>
      <c r="AA1796" s="1">
        <v>1</v>
      </c>
    </row>
    <row r="1797" spans="1:27" ht="12.75">
      <c r="A1797" s="103" t="s">
        <v>382</v>
      </c>
      <c r="B1797" s="100">
        <v>47.93</v>
      </c>
      <c r="C1797" s="90">
        <v>53.638463000000002</v>
      </c>
      <c r="D1797" s="88">
        <v>0.11909999999999998</v>
      </c>
      <c r="AA1797" s="1">
        <v>1</v>
      </c>
    </row>
    <row r="1798" spans="1:27" ht="12.75">
      <c r="A1798" s="104" t="s">
        <v>369</v>
      </c>
      <c r="B1798" s="100">
        <v>14.39</v>
      </c>
      <c r="C1798" s="90">
        <v>16.103849</v>
      </c>
      <c r="D1798" s="88">
        <v>0.11909999999999998</v>
      </c>
      <c r="AA1798" s="1">
        <v>1</v>
      </c>
    </row>
    <row r="1799" spans="1:27" ht="12.75">
      <c r="A1799" s="103" t="s">
        <v>385</v>
      </c>
      <c r="B1799" s="100">
        <v>18.91</v>
      </c>
      <c r="C1799" s="90">
        <v>21.162181</v>
      </c>
      <c r="D1799" s="88">
        <v>0.11909999999999998</v>
      </c>
      <c r="AA1799" s="1">
        <v>1</v>
      </c>
    </row>
    <row r="1800" spans="1:27" ht="12.75">
      <c r="A1800" s="103" t="s">
        <v>387</v>
      </c>
      <c r="B1800" s="100">
        <v>20.55</v>
      </c>
      <c r="C1800" s="90">
        <v>22.997505</v>
      </c>
      <c r="D1800" s="88">
        <v>0.11909999999999998</v>
      </c>
      <c r="AA1800" s="1">
        <v>1</v>
      </c>
    </row>
    <row r="1801" spans="1:27" ht="12.75">
      <c r="A1801" s="103" t="s">
        <v>371</v>
      </c>
      <c r="B1801" s="100">
        <v>7.6</v>
      </c>
      <c r="C1801" s="90">
        <v>8.5051600000000001</v>
      </c>
      <c r="D1801" s="88">
        <v>0.11909999999999998</v>
      </c>
      <c r="AA1801" s="1">
        <v>1</v>
      </c>
    </row>
    <row r="1802" spans="1:27" ht="12.75">
      <c r="A1802" s="103" t="s">
        <v>390</v>
      </c>
      <c r="B1802" s="100">
        <v>116.44</v>
      </c>
      <c r="C1802" s="90">
        <v>130.30800399999998</v>
      </c>
      <c r="D1802" s="88">
        <v>0.11909999999999998</v>
      </c>
      <c r="AA1802" s="1">
        <v>1</v>
      </c>
    </row>
    <row r="1803" spans="1:27" ht="12.75">
      <c r="A1803" s="103" t="s">
        <v>392</v>
      </c>
      <c r="B1803" s="100">
        <v>116.44</v>
      </c>
      <c r="C1803" s="90">
        <v>130.30800399999998</v>
      </c>
      <c r="D1803" s="88">
        <v>0.11909999999999998</v>
      </c>
      <c r="AA1803" s="1">
        <v>1</v>
      </c>
    </row>
    <row r="1804" spans="1:27" ht="12.75">
      <c r="A1804" s="103" t="s">
        <v>375</v>
      </c>
      <c r="B1804" s="100">
        <v>32.869999999999997</v>
      </c>
      <c r="C1804" s="90">
        <v>36.784816999999997</v>
      </c>
      <c r="D1804" s="88">
        <v>0.11909999999999998</v>
      </c>
      <c r="AA1804" s="1">
        <v>1</v>
      </c>
    </row>
    <row r="1805" spans="1:27" ht="12.75">
      <c r="A1805" s="103" t="s">
        <v>395</v>
      </c>
      <c r="B1805" s="100">
        <v>34.44</v>
      </c>
      <c r="C1805" s="90">
        <v>38.541803999999999</v>
      </c>
      <c r="D1805" s="88">
        <v>0.11909999999999998</v>
      </c>
      <c r="AA1805" s="1">
        <v>1</v>
      </c>
    </row>
    <row r="1806" spans="1:27" ht="12.75">
      <c r="A1806" s="103" t="s">
        <v>397</v>
      </c>
      <c r="B1806" s="100">
        <v>34.44</v>
      </c>
      <c r="C1806" s="90">
        <v>38.541803999999999</v>
      </c>
      <c r="D1806" s="88">
        <v>0.11909999999999998</v>
      </c>
      <c r="AA1806" s="1">
        <v>1</v>
      </c>
    </row>
    <row r="1807" spans="1:27" ht="12.75">
      <c r="A1807" s="103" t="s">
        <v>399</v>
      </c>
      <c r="B1807" s="100">
        <v>47.93</v>
      </c>
      <c r="C1807" s="90">
        <v>53.638463000000002</v>
      </c>
      <c r="D1807" s="88">
        <v>0.11909999999999998</v>
      </c>
      <c r="AA1807" s="1">
        <v>1</v>
      </c>
    </row>
    <row r="1808" spans="1:27" ht="12.75">
      <c r="A1808" s="103" t="s">
        <v>376</v>
      </c>
      <c r="B1808" s="100">
        <v>24.66</v>
      </c>
      <c r="C1808" s="90">
        <v>27.597006</v>
      </c>
      <c r="D1808" s="88">
        <v>0.11909999999999998</v>
      </c>
      <c r="AA1808" s="1">
        <v>1</v>
      </c>
    </row>
    <row r="1809" spans="1:27" ht="12.75">
      <c r="A1809" s="103" t="s">
        <v>402</v>
      </c>
      <c r="B1809" s="100">
        <v>20.13</v>
      </c>
      <c r="C1809" s="90">
        <v>22.527483</v>
      </c>
      <c r="D1809" s="88">
        <v>0.11909999999999998</v>
      </c>
      <c r="AA1809" s="1">
        <v>1</v>
      </c>
    </row>
    <row r="1810" spans="1:27" ht="12.75">
      <c r="A1810" s="103" t="s">
        <v>404</v>
      </c>
      <c r="B1810" s="100">
        <v>116.44</v>
      </c>
      <c r="C1810" s="90">
        <v>130.30800399999998</v>
      </c>
      <c r="D1810" s="88">
        <v>0.11909999999999998</v>
      </c>
      <c r="AA1810" s="1">
        <v>1</v>
      </c>
    </row>
    <row r="1811" spans="1:27" ht="12.75">
      <c r="A1811" s="103" t="s">
        <v>406</v>
      </c>
      <c r="B1811" s="100">
        <v>23.3</v>
      </c>
      <c r="C1811" s="90">
        <v>26.075030000000002</v>
      </c>
      <c r="D1811" s="88">
        <v>0.11909999999999998</v>
      </c>
      <c r="AA1811" s="1">
        <v>1</v>
      </c>
    </row>
    <row r="1812" spans="1:27" ht="12.75">
      <c r="A1812" s="103" t="s">
        <v>408</v>
      </c>
      <c r="B1812" s="100">
        <v>71.92</v>
      </c>
      <c r="C1812" s="90">
        <v>80.485671999999994</v>
      </c>
      <c r="D1812" s="88">
        <v>0.11909999999999998</v>
      </c>
      <c r="AA1812" s="1">
        <v>1</v>
      </c>
    </row>
    <row r="1813" spans="1:27" ht="12.75">
      <c r="A1813" s="103" t="s">
        <v>410</v>
      </c>
      <c r="B1813" s="100">
        <v>20.55</v>
      </c>
      <c r="C1813" s="90">
        <v>22.997505</v>
      </c>
      <c r="D1813" s="88">
        <v>0.11909999999999998</v>
      </c>
      <c r="AA1813" s="1">
        <v>1</v>
      </c>
    </row>
    <row r="1814" spans="1:27" ht="12.75">
      <c r="A1814" s="103" t="s">
        <v>412</v>
      </c>
      <c r="B1814" s="100">
        <v>71.92</v>
      </c>
      <c r="C1814" s="90">
        <v>80.485671999999994</v>
      </c>
      <c r="D1814" s="88">
        <v>0.11909999999999998</v>
      </c>
      <c r="AA1814" s="1">
        <v>1</v>
      </c>
    </row>
    <row r="1815" spans="1:27" ht="12.75">
      <c r="A1815" s="103" t="s">
        <v>414</v>
      </c>
      <c r="B1815" s="100">
        <v>26.72</v>
      </c>
      <c r="C1815" s="90">
        <v>29.902351999999997</v>
      </c>
      <c r="D1815" s="88">
        <v>0.11909999999999998</v>
      </c>
      <c r="AA1815" s="1">
        <v>1</v>
      </c>
    </row>
    <row r="1816" spans="1:27" ht="12.75">
      <c r="A1816" s="103" t="s">
        <v>381</v>
      </c>
      <c r="B1816" s="100">
        <v>24.66</v>
      </c>
      <c r="C1816" s="90">
        <v>27.597006</v>
      </c>
      <c r="D1816" s="88">
        <v>0.11909999999999998</v>
      </c>
      <c r="AA1816" s="1">
        <v>1</v>
      </c>
    </row>
    <row r="1817" spans="1:27" ht="12.75">
      <c r="A1817" s="103" t="s">
        <v>417</v>
      </c>
      <c r="B1817" s="100">
        <v>47.93</v>
      </c>
      <c r="C1817" s="90">
        <v>53.638463000000002</v>
      </c>
      <c r="D1817" s="88">
        <v>0.11909999999999998</v>
      </c>
      <c r="AA1817" s="1">
        <v>1</v>
      </c>
    </row>
    <row r="1818" spans="1:27" ht="12.75">
      <c r="A1818" s="103" t="s">
        <v>383</v>
      </c>
      <c r="B1818" s="100">
        <v>20.55</v>
      </c>
      <c r="C1818" s="90">
        <v>22.997505</v>
      </c>
      <c r="D1818" s="88">
        <v>0.11909999999999998</v>
      </c>
      <c r="AA1818" s="1">
        <v>1</v>
      </c>
    </row>
    <row r="1819" spans="1:27" ht="12.75">
      <c r="A1819" s="103" t="s">
        <v>420</v>
      </c>
      <c r="B1819" s="100">
        <v>20.55</v>
      </c>
      <c r="C1819" s="90">
        <v>22.997505</v>
      </c>
      <c r="D1819" s="88">
        <v>0.11909999999999998</v>
      </c>
      <c r="AA1819" s="1">
        <v>1</v>
      </c>
    </row>
    <row r="1820" spans="1:27" ht="12.75">
      <c r="A1820" s="103" t="s">
        <v>388</v>
      </c>
      <c r="B1820" s="100">
        <v>20.55</v>
      </c>
      <c r="C1820" s="90">
        <v>22.997505</v>
      </c>
      <c r="D1820" s="88">
        <v>0.11909999999999998</v>
      </c>
      <c r="AA1820" s="1">
        <v>1</v>
      </c>
    </row>
    <row r="1821" spans="1:27" ht="12.75">
      <c r="A1821" s="103" t="s">
        <v>423</v>
      </c>
      <c r="B1821" s="89">
        <v>20.55</v>
      </c>
      <c r="C1821" s="90">
        <v>22.997505</v>
      </c>
      <c r="D1821" s="88">
        <v>0.11909999999999998</v>
      </c>
      <c r="AA1821" s="1">
        <v>1</v>
      </c>
    </row>
    <row r="1822" spans="1:27" ht="12.75">
      <c r="A1822" s="103" t="s">
        <v>425</v>
      </c>
      <c r="B1822" s="89">
        <v>54.810058000000005</v>
      </c>
      <c r="C1822" s="90">
        <v>61.337935907800002</v>
      </c>
      <c r="D1822" s="88">
        <v>0.11909999999999998</v>
      </c>
      <c r="AA1822" s="1">
        <v>1</v>
      </c>
    </row>
    <row r="1823" spans="1:27" ht="12.75">
      <c r="A1823" s="103" t="s">
        <v>427</v>
      </c>
      <c r="B1823" s="89">
        <v>71.92</v>
      </c>
      <c r="C1823" s="90">
        <v>80.485671999999994</v>
      </c>
      <c r="D1823" s="88">
        <v>0.11909999999999998</v>
      </c>
      <c r="AA1823" s="1">
        <v>1</v>
      </c>
    </row>
    <row r="1824" spans="1:27" ht="12.75">
      <c r="A1824" s="103" t="s">
        <v>389</v>
      </c>
      <c r="B1824" s="89">
        <v>22.62</v>
      </c>
      <c r="C1824" s="90">
        <v>25.314042000000001</v>
      </c>
      <c r="D1824" s="88">
        <v>0.11909999999999998</v>
      </c>
      <c r="AA1824" s="1">
        <v>1</v>
      </c>
    </row>
    <row r="1825" spans="1:27" ht="12.75">
      <c r="A1825" s="103" t="s">
        <v>391</v>
      </c>
      <c r="B1825" s="89">
        <v>36.99</v>
      </c>
      <c r="C1825" s="90">
        <v>41.395509000000004</v>
      </c>
      <c r="D1825" s="88">
        <v>0.11909999999999998</v>
      </c>
      <c r="AA1825" s="1">
        <v>1</v>
      </c>
    </row>
    <row r="1826" spans="1:27" ht="12.75">
      <c r="A1826" s="103" t="s">
        <v>393</v>
      </c>
      <c r="B1826" s="89">
        <v>14.39</v>
      </c>
      <c r="C1826" s="90">
        <v>16.103849</v>
      </c>
      <c r="D1826" s="88">
        <v>0.11909999999999998</v>
      </c>
      <c r="AA1826" s="1">
        <v>1</v>
      </c>
    </row>
    <row r="1827" spans="1:27" ht="12.75">
      <c r="A1827" s="103" t="s">
        <v>430</v>
      </c>
      <c r="B1827" s="89">
        <v>20.55</v>
      </c>
      <c r="C1827" s="90">
        <v>22.997505</v>
      </c>
      <c r="D1827" s="88">
        <v>0.11909999999999998</v>
      </c>
      <c r="AA1827" s="1">
        <v>1</v>
      </c>
    </row>
    <row r="1828" spans="1:27" ht="12.75">
      <c r="A1828" s="103" t="s">
        <v>431</v>
      </c>
      <c r="B1828" s="89">
        <v>20.55</v>
      </c>
      <c r="C1828" s="90">
        <v>22.997505</v>
      </c>
      <c r="D1828" s="88">
        <v>0.11909999999999998</v>
      </c>
      <c r="AA1828" s="1">
        <v>1</v>
      </c>
    </row>
    <row r="1829" spans="1:27" ht="12.75">
      <c r="A1829" s="103" t="s">
        <v>398</v>
      </c>
      <c r="B1829" s="89">
        <v>116.44</v>
      </c>
      <c r="C1829" s="90">
        <v>130.30800399999998</v>
      </c>
      <c r="D1829" s="88">
        <v>0.11909999999999998</v>
      </c>
      <c r="AA1829" s="1">
        <v>1</v>
      </c>
    </row>
    <row r="1830" spans="1:27" ht="12.75">
      <c r="A1830" s="103" t="s">
        <v>432</v>
      </c>
      <c r="B1830" s="89">
        <v>116.44</v>
      </c>
      <c r="C1830" s="90">
        <v>130.30800399999998</v>
      </c>
      <c r="D1830" s="88">
        <v>0.11909999999999998</v>
      </c>
      <c r="AA1830" s="1">
        <v>1</v>
      </c>
    </row>
    <row r="1831" spans="1:27" ht="12.75">
      <c r="A1831" s="103" t="s">
        <v>433</v>
      </c>
      <c r="B1831" s="89">
        <v>62.33</v>
      </c>
      <c r="C1831" s="90">
        <v>69.753502999999995</v>
      </c>
      <c r="D1831" s="88">
        <v>0.11909999999999998</v>
      </c>
      <c r="AA1831" s="1">
        <v>1</v>
      </c>
    </row>
    <row r="1832" spans="1:27" ht="12.75">
      <c r="A1832" s="103" t="s">
        <v>434</v>
      </c>
      <c r="B1832" s="89">
        <v>25.7</v>
      </c>
      <c r="C1832" s="90">
        <v>28.760869999999997</v>
      </c>
      <c r="D1832" s="88">
        <v>0.11909999999999998</v>
      </c>
      <c r="AA1832" s="1">
        <v>1</v>
      </c>
    </row>
    <row r="1833" spans="1:27" ht="12.75">
      <c r="A1833" s="103" t="s">
        <v>401</v>
      </c>
      <c r="B1833" s="89">
        <v>20.55</v>
      </c>
      <c r="C1833" s="90">
        <v>22.997505</v>
      </c>
      <c r="D1833" s="88">
        <v>0.11909999999999998</v>
      </c>
      <c r="AA1833" s="1">
        <v>1</v>
      </c>
    </row>
    <row r="1834" spans="1:27" ht="12.75">
      <c r="A1834" s="103" t="s">
        <v>436</v>
      </c>
      <c r="B1834" s="89">
        <v>20.55</v>
      </c>
      <c r="C1834" s="90">
        <v>22.997505</v>
      </c>
      <c r="D1834" s="88">
        <v>0.11909999999999998</v>
      </c>
      <c r="AA1834" s="1">
        <v>1</v>
      </c>
    </row>
    <row r="1835" spans="1:27" ht="12.75">
      <c r="A1835" s="103" t="s">
        <v>438</v>
      </c>
      <c r="B1835" s="89">
        <v>95.9</v>
      </c>
      <c r="C1835" s="90">
        <v>107.32169</v>
      </c>
      <c r="D1835" s="88">
        <v>0.11909999999999998</v>
      </c>
      <c r="AA1835" s="1">
        <v>1</v>
      </c>
    </row>
    <row r="1836" spans="1:27" ht="12.75">
      <c r="A1836" s="105" t="s">
        <v>403</v>
      </c>
      <c r="B1836" s="89">
        <v>20.13</v>
      </c>
      <c r="C1836" s="90">
        <v>22.527483</v>
      </c>
      <c r="D1836" s="88">
        <v>0.11909999999999998</v>
      </c>
      <c r="AA1836" s="1">
        <v>1</v>
      </c>
    </row>
    <row r="1837" spans="1:27" ht="12.75">
      <c r="A1837" s="103" t="s">
        <v>405</v>
      </c>
      <c r="B1837" s="89">
        <v>26.72</v>
      </c>
      <c r="C1837" s="90">
        <v>29.902351999999997</v>
      </c>
      <c r="D1837" s="88">
        <v>0.11909999999999998</v>
      </c>
      <c r="AA1837" s="1">
        <v>1</v>
      </c>
    </row>
    <row r="1838" spans="1:27" ht="12.75">
      <c r="A1838" s="103" t="s">
        <v>442</v>
      </c>
      <c r="B1838" s="89">
        <v>83.92</v>
      </c>
      <c r="C1838" s="90">
        <v>93.914872000000003</v>
      </c>
      <c r="D1838" s="88">
        <v>0.11909999999999998</v>
      </c>
      <c r="AA1838" s="1">
        <v>1</v>
      </c>
    </row>
    <row r="1839" spans="1:27" ht="12.75">
      <c r="A1839" s="103" t="s">
        <v>409</v>
      </c>
      <c r="B1839" s="100">
        <v>116.44</v>
      </c>
      <c r="C1839" s="90">
        <v>130.30800399999998</v>
      </c>
      <c r="D1839" s="88">
        <v>0.11909999999999998</v>
      </c>
      <c r="AA1839" s="1">
        <v>1</v>
      </c>
    </row>
    <row r="1840" spans="1:27" ht="12.75">
      <c r="A1840" s="103" t="s">
        <v>411</v>
      </c>
      <c r="B1840" s="90">
        <v>20.55</v>
      </c>
      <c r="C1840" s="90">
        <v>22.997505</v>
      </c>
      <c r="D1840" s="88">
        <v>0.11909999999999998</v>
      </c>
      <c r="AA1840" s="1">
        <v>1</v>
      </c>
    </row>
    <row r="1841" spans="1:27" ht="12.75">
      <c r="A1841" s="103" t="s">
        <v>444</v>
      </c>
      <c r="B1841" s="100">
        <v>6.83</v>
      </c>
      <c r="C1841" s="90">
        <v>7.6434530000000001</v>
      </c>
      <c r="D1841" s="88">
        <v>0.11909999999999998</v>
      </c>
      <c r="AA1841" s="1">
        <v>1</v>
      </c>
    </row>
    <row r="1842" spans="1:27" ht="12.75">
      <c r="A1842" s="103" t="s">
        <v>413</v>
      </c>
      <c r="B1842" s="100">
        <v>30.82</v>
      </c>
      <c r="C1842" s="90">
        <v>34.490662</v>
      </c>
      <c r="D1842" s="88">
        <v>0.11909999999999998</v>
      </c>
      <c r="AA1842" s="1">
        <v>1</v>
      </c>
    </row>
    <row r="1843" spans="1:27" ht="12.75">
      <c r="A1843" s="103" t="s">
        <v>445</v>
      </c>
      <c r="B1843" s="100">
        <v>47.93</v>
      </c>
      <c r="C1843" s="90">
        <v>53.638463000000002</v>
      </c>
      <c r="D1843" s="88">
        <v>0.11909999999999998</v>
      </c>
      <c r="AA1843" s="1">
        <v>1</v>
      </c>
    </row>
    <row r="1844" spans="1:27" ht="12.75">
      <c r="A1844" s="103" t="s">
        <v>446</v>
      </c>
      <c r="B1844" s="100">
        <v>89.06</v>
      </c>
      <c r="C1844" s="90">
        <v>99.667045999999999</v>
      </c>
      <c r="D1844" s="88">
        <v>0.11909999999999998</v>
      </c>
      <c r="AA1844" s="1">
        <v>1</v>
      </c>
    </row>
    <row r="1845" spans="1:27" ht="12.75">
      <c r="A1845" s="103" t="s">
        <v>447</v>
      </c>
      <c r="B1845" s="100">
        <v>7.53</v>
      </c>
      <c r="C1845" s="90">
        <v>8.4268230000000006</v>
      </c>
      <c r="D1845" s="88">
        <v>0.11909999999999998</v>
      </c>
      <c r="AA1845" s="1">
        <v>1</v>
      </c>
    </row>
    <row r="1846" spans="1:27" ht="12.75">
      <c r="A1846" s="103" t="s">
        <v>448</v>
      </c>
      <c r="B1846" s="100">
        <v>75.34</v>
      </c>
      <c r="C1846" s="90">
        <v>84.312994000000003</v>
      </c>
      <c r="D1846" s="88">
        <v>0.11909999999999998</v>
      </c>
      <c r="AA1846" s="1">
        <v>1</v>
      </c>
    </row>
    <row r="1847" spans="1:27" ht="12.75">
      <c r="A1847" s="103" t="s">
        <v>449</v>
      </c>
      <c r="B1847" s="100">
        <v>20.92</v>
      </c>
      <c r="C1847" s="90">
        <v>23.411572000000003</v>
      </c>
      <c r="D1847" s="88">
        <v>0.11909999999999998</v>
      </c>
      <c r="AA1847" s="1">
        <v>1</v>
      </c>
    </row>
    <row r="1848" spans="1:27" ht="12.75">
      <c r="A1848" s="103" t="s">
        <v>450</v>
      </c>
      <c r="B1848" s="100">
        <v>20.92</v>
      </c>
      <c r="C1848" s="90">
        <v>23.411572000000003</v>
      </c>
      <c r="D1848" s="88">
        <v>0.11909999999999998</v>
      </c>
      <c r="AA1848" s="1">
        <v>1</v>
      </c>
    </row>
    <row r="1849" spans="1:27" ht="12.75">
      <c r="A1849" s="103" t="s">
        <v>451</v>
      </c>
      <c r="B1849" s="100">
        <v>20.92</v>
      </c>
      <c r="C1849" s="90">
        <v>23.411572000000003</v>
      </c>
      <c r="D1849" s="88">
        <v>0.11909999999999998</v>
      </c>
      <c r="AA1849" s="1">
        <v>1</v>
      </c>
    </row>
    <row r="1850" spans="1:27" ht="12.75">
      <c r="A1850" s="103" t="s">
        <v>416</v>
      </c>
      <c r="B1850" s="100">
        <v>24.66</v>
      </c>
      <c r="C1850" s="90">
        <v>27.597006</v>
      </c>
      <c r="D1850" s="88">
        <v>0.11909999999999998</v>
      </c>
      <c r="AA1850" s="1">
        <v>1</v>
      </c>
    </row>
    <row r="1851" spans="1:27" ht="12.75">
      <c r="A1851" s="103" t="s">
        <v>452</v>
      </c>
      <c r="B1851" s="100">
        <v>95.9</v>
      </c>
      <c r="C1851" s="90">
        <v>107.32169</v>
      </c>
      <c r="D1851" s="88">
        <v>0.11909999999999998</v>
      </c>
      <c r="AA1851" s="1">
        <v>1</v>
      </c>
    </row>
    <row r="1852" spans="1:27" ht="12.75">
      <c r="A1852" s="103" t="s">
        <v>453</v>
      </c>
      <c r="B1852" s="100">
        <v>69.88</v>
      </c>
      <c r="C1852" s="90">
        <v>78.202707999999987</v>
      </c>
      <c r="D1852" s="88">
        <v>0.11909999999999998</v>
      </c>
      <c r="AA1852" s="1">
        <v>1</v>
      </c>
    </row>
    <row r="1853" spans="1:27" ht="12.75">
      <c r="A1853" s="103" t="s">
        <v>421</v>
      </c>
      <c r="B1853" s="100">
        <v>30.82</v>
      </c>
      <c r="C1853" s="90">
        <v>34.490662</v>
      </c>
      <c r="D1853" s="88">
        <v>0.11909999999999998</v>
      </c>
      <c r="AA1853" s="1">
        <v>1</v>
      </c>
    </row>
    <row r="1854" spans="1:27" ht="12.75">
      <c r="A1854" s="103" t="s">
        <v>454</v>
      </c>
      <c r="B1854" s="100">
        <v>26.72</v>
      </c>
      <c r="C1854" s="90">
        <v>29.902351999999997</v>
      </c>
      <c r="D1854" s="88">
        <v>0.11909999999999998</v>
      </c>
      <c r="AA1854" s="1">
        <v>1</v>
      </c>
    </row>
    <row r="1855" spans="1:27" ht="12.75">
      <c r="A1855" s="103" t="s">
        <v>455</v>
      </c>
      <c r="B1855" s="100">
        <v>71.92</v>
      </c>
      <c r="C1855" s="90">
        <v>80.485671999999994</v>
      </c>
      <c r="D1855" s="88">
        <v>0.11909999999999998</v>
      </c>
      <c r="AA1855" s="1">
        <v>1</v>
      </c>
    </row>
    <row r="1856" spans="1:27" ht="12.75">
      <c r="A1856" s="103" t="s">
        <v>422</v>
      </c>
      <c r="B1856" s="100">
        <v>28.77</v>
      </c>
      <c r="C1856" s="90">
        <v>32.196506999999997</v>
      </c>
      <c r="D1856" s="88">
        <v>0.11909999999999998</v>
      </c>
      <c r="AA1856" s="1">
        <v>1</v>
      </c>
    </row>
    <row r="1857" spans="1:27" ht="12.75">
      <c r="A1857" s="103" t="s">
        <v>424</v>
      </c>
      <c r="B1857" s="100">
        <v>25.7</v>
      </c>
      <c r="C1857" s="90">
        <v>28.760869999999997</v>
      </c>
      <c r="D1857" s="88">
        <v>0.11909999999999998</v>
      </c>
      <c r="AA1857" s="1">
        <v>1</v>
      </c>
    </row>
    <row r="1858" spans="1:27" ht="12.75">
      <c r="A1858" s="103" t="s">
        <v>456</v>
      </c>
      <c r="B1858" s="100">
        <v>41.09</v>
      </c>
      <c r="C1858" s="90">
        <v>45.983819000000004</v>
      </c>
      <c r="D1858" s="88">
        <v>0.11909999999999998</v>
      </c>
      <c r="AA1858" s="1">
        <v>1</v>
      </c>
    </row>
    <row r="1859" spans="1:27" ht="12.75">
      <c r="A1859" s="103" t="s">
        <v>428</v>
      </c>
      <c r="B1859" s="100">
        <v>20.55</v>
      </c>
      <c r="C1859" s="90">
        <v>22.997505</v>
      </c>
      <c r="D1859" s="88">
        <v>0.11909999999999998</v>
      </c>
      <c r="AA1859" s="1">
        <v>1</v>
      </c>
    </row>
    <row r="1860" spans="1:27" ht="12.75">
      <c r="A1860" s="103" t="s">
        <v>429</v>
      </c>
      <c r="B1860" s="100">
        <v>116.44</v>
      </c>
      <c r="C1860" s="90">
        <v>130.30800399999998</v>
      </c>
      <c r="D1860" s="88">
        <v>0.11909999999999998</v>
      </c>
      <c r="AA1860" s="1">
        <v>1</v>
      </c>
    </row>
    <row r="1861" spans="1:27" ht="12.75">
      <c r="A1861" s="103"/>
      <c r="B1861" s="100"/>
      <c r="C1861" s="90" t="str">
        <v/>
      </c>
      <c r="D1861" s="88" t="str">
        <v/>
      </c>
      <c r="AA1861" s="1">
        <v>1</v>
      </c>
    </row>
    <row r="1862" spans="1:27" ht="12.75">
      <c r="A1862" s="102" t="s">
        <v>461</v>
      </c>
      <c r="B1862" s="100"/>
      <c r="C1862" s="90" t="str">
        <v/>
      </c>
      <c r="D1862" s="88" t="str">
        <v/>
      </c>
      <c r="AA1862" s="1">
        <v>1</v>
      </c>
    </row>
    <row r="1863" spans="1:27" ht="12.75">
      <c r="A1863" s="103" t="s">
        <v>361</v>
      </c>
      <c r="B1863" s="100">
        <v>30.82</v>
      </c>
      <c r="C1863" s="90">
        <v>34.490662</v>
      </c>
      <c r="D1863" s="88">
        <v>0.11909999999999998</v>
      </c>
      <c r="AA1863" s="1">
        <v>1</v>
      </c>
    </row>
    <row r="1864" spans="1:27" ht="12.75">
      <c r="A1864" s="103" t="s">
        <v>362</v>
      </c>
      <c r="B1864" s="100">
        <v>26.72</v>
      </c>
      <c r="C1864" s="90">
        <v>29.902351999999997</v>
      </c>
      <c r="D1864" s="88">
        <v>0.11909999999999998</v>
      </c>
      <c r="AA1864" s="1">
        <v>1</v>
      </c>
    </row>
    <row r="1865" spans="1:27" ht="12.75">
      <c r="A1865" s="103" t="s">
        <v>363</v>
      </c>
      <c r="B1865" s="100">
        <v>20.55</v>
      </c>
      <c r="C1865" s="90">
        <v>22.997505</v>
      </c>
      <c r="D1865" s="88">
        <v>0.11909999999999998</v>
      </c>
      <c r="AA1865" s="1">
        <v>1</v>
      </c>
    </row>
    <row r="1866" spans="1:27" ht="12.75">
      <c r="A1866" s="103" t="s">
        <v>204</v>
      </c>
      <c r="B1866" s="100">
        <v>95.9</v>
      </c>
      <c r="C1866" s="90">
        <v>107.32169</v>
      </c>
      <c r="D1866" s="88">
        <v>0.11909999999999998</v>
      </c>
      <c r="AA1866" s="1">
        <v>1</v>
      </c>
    </row>
    <row r="1867" spans="1:27" ht="12.75">
      <c r="A1867" s="103" t="s">
        <v>366</v>
      </c>
      <c r="B1867" s="100">
        <v>47.93</v>
      </c>
      <c r="C1867" s="90">
        <v>53.638463000000002</v>
      </c>
      <c r="D1867" s="88">
        <v>0.11909999999999998</v>
      </c>
      <c r="AA1867" s="1">
        <v>1</v>
      </c>
    </row>
    <row r="1868" spans="1:27" ht="12.75">
      <c r="A1868" s="103" t="s">
        <v>368</v>
      </c>
      <c r="B1868" s="100">
        <v>47.93</v>
      </c>
      <c r="C1868" s="90">
        <v>53.638463000000002</v>
      </c>
      <c r="D1868" s="88">
        <v>0.11909999999999998</v>
      </c>
      <c r="AA1868" s="1">
        <v>1</v>
      </c>
    </row>
    <row r="1869" spans="1:27" ht="12.75">
      <c r="A1869" s="103" t="s">
        <v>370</v>
      </c>
      <c r="B1869" s="100">
        <v>20.55</v>
      </c>
      <c r="C1869" s="90">
        <v>22.997505</v>
      </c>
      <c r="D1869" s="88">
        <v>0.11909999999999998</v>
      </c>
      <c r="AA1869" s="1">
        <v>1</v>
      </c>
    </row>
    <row r="1870" spans="1:27" ht="12.75">
      <c r="A1870" s="103" t="s">
        <v>372</v>
      </c>
      <c r="B1870" s="100">
        <v>51.39</v>
      </c>
      <c r="C1870" s="90">
        <v>57.510548999999997</v>
      </c>
      <c r="D1870" s="88">
        <v>0.11909999999999998</v>
      </c>
      <c r="AA1870" s="1">
        <v>1</v>
      </c>
    </row>
    <row r="1871" spans="1:27" ht="12.75">
      <c r="A1871" s="103" t="s">
        <v>374</v>
      </c>
      <c r="B1871" s="100">
        <v>26.72</v>
      </c>
      <c r="C1871" s="90">
        <v>29.902351999999997</v>
      </c>
      <c r="D1871" s="88">
        <v>0.11909999999999998</v>
      </c>
      <c r="AA1871" s="1">
        <v>1</v>
      </c>
    </row>
    <row r="1872" spans="1:27" ht="12.75">
      <c r="A1872" s="103" t="s">
        <v>365</v>
      </c>
      <c r="B1872" s="100">
        <v>80.58</v>
      </c>
      <c r="C1872" s="90">
        <v>90.177077999999995</v>
      </c>
      <c r="D1872" s="88">
        <v>0.11909999999999998</v>
      </c>
      <c r="AA1872" s="1">
        <v>1</v>
      </c>
    </row>
    <row r="1873" spans="1:27" ht="12.75">
      <c r="A1873" s="103" t="s">
        <v>377</v>
      </c>
      <c r="B1873" s="100">
        <v>20.55</v>
      </c>
      <c r="C1873" s="90">
        <v>22.997505</v>
      </c>
      <c r="D1873" s="88">
        <v>0.11909999999999998</v>
      </c>
      <c r="AA1873" s="1">
        <v>1</v>
      </c>
    </row>
    <row r="1874" spans="1:27" ht="12.75">
      <c r="A1874" s="103" t="s">
        <v>379</v>
      </c>
      <c r="B1874" s="100">
        <v>4.1100000000000003</v>
      </c>
      <c r="C1874" s="90">
        <v>4.5995010000000001</v>
      </c>
      <c r="D1874" s="88">
        <v>0.11909999999999998</v>
      </c>
      <c r="AA1874" s="1">
        <v>1</v>
      </c>
    </row>
    <row r="1875" spans="1:27" ht="12.75">
      <c r="A1875" s="103" t="s">
        <v>367</v>
      </c>
      <c r="B1875" s="100">
        <v>95.9</v>
      </c>
      <c r="C1875" s="90">
        <v>107.32169</v>
      </c>
      <c r="D1875" s="88">
        <v>0.11909999999999998</v>
      </c>
      <c r="AA1875" s="1">
        <v>1</v>
      </c>
    </row>
    <row r="1876" spans="1:27" ht="12.75">
      <c r="A1876" s="103" t="s">
        <v>382</v>
      </c>
      <c r="B1876" s="100">
        <v>11.64</v>
      </c>
      <c r="C1876" s="90">
        <v>13.026324000000001</v>
      </c>
      <c r="D1876" s="88">
        <v>0.11909999999999998</v>
      </c>
      <c r="AA1876" s="1">
        <v>1</v>
      </c>
    </row>
    <row r="1877" spans="1:27" ht="12.75">
      <c r="A1877" s="104" t="s">
        <v>369</v>
      </c>
      <c r="B1877" s="100">
        <v>18.91</v>
      </c>
      <c r="C1877" s="90">
        <v>21.162181</v>
      </c>
      <c r="D1877" s="88">
        <v>0.11909999999999998</v>
      </c>
      <c r="AA1877" s="1">
        <v>1</v>
      </c>
    </row>
    <row r="1878" spans="1:27" ht="12.75">
      <c r="A1878" s="103" t="s">
        <v>385</v>
      </c>
      <c r="B1878" s="100">
        <v>20.55</v>
      </c>
      <c r="C1878" s="90">
        <v>22.997505</v>
      </c>
      <c r="D1878" s="88">
        <v>0.11909999999999998</v>
      </c>
      <c r="AA1878" s="1">
        <v>1</v>
      </c>
    </row>
    <row r="1879" spans="1:27" ht="12.75">
      <c r="A1879" s="103" t="s">
        <v>387</v>
      </c>
      <c r="B1879" s="100">
        <v>19.68</v>
      </c>
      <c r="C1879" s="90">
        <v>22.023887999999999</v>
      </c>
      <c r="D1879" s="88">
        <v>0.11909999999999998</v>
      </c>
      <c r="AA1879" s="1">
        <v>1</v>
      </c>
    </row>
    <row r="1880" spans="1:27" ht="12.75">
      <c r="A1880" s="103" t="s">
        <v>371</v>
      </c>
      <c r="B1880" s="100">
        <v>2.62</v>
      </c>
      <c r="C1880" s="90">
        <v>2.932042</v>
      </c>
      <c r="D1880" s="88">
        <v>0.11909999999999998</v>
      </c>
      <c r="AA1880" s="1">
        <v>1</v>
      </c>
    </row>
    <row r="1881" spans="1:27" ht="12.75">
      <c r="A1881" s="103" t="s">
        <v>390</v>
      </c>
      <c r="B1881" s="100">
        <v>50.68</v>
      </c>
      <c r="C1881" s="90">
        <v>56.715987999999996</v>
      </c>
      <c r="D1881" s="88">
        <v>0.11909999999999998</v>
      </c>
      <c r="AA1881" s="1">
        <v>1</v>
      </c>
    </row>
    <row r="1882" spans="1:27" ht="12.75">
      <c r="A1882" s="103" t="s">
        <v>392</v>
      </c>
      <c r="B1882" s="100">
        <v>32.869999999999997</v>
      </c>
      <c r="C1882" s="90">
        <v>36.784816999999997</v>
      </c>
      <c r="D1882" s="88">
        <v>0.11909999999999998</v>
      </c>
      <c r="AA1882" s="1">
        <v>1</v>
      </c>
    </row>
    <row r="1883" spans="1:27" ht="12.75">
      <c r="A1883" s="103" t="s">
        <v>375</v>
      </c>
      <c r="B1883" s="100">
        <v>34.44</v>
      </c>
      <c r="C1883" s="90">
        <v>38.541803999999999</v>
      </c>
      <c r="D1883" s="88">
        <v>0.11909999999999998</v>
      </c>
      <c r="AA1883" s="1">
        <v>1</v>
      </c>
    </row>
    <row r="1884" spans="1:27" ht="12.75">
      <c r="A1884" s="103" t="s">
        <v>395</v>
      </c>
      <c r="B1884" s="100">
        <v>34.44</v>
      </c>
      <c r="C1884" s="90">
        <v>38.541803999999999</v>
      </c>
      <c r="D1884" s="88">
        <v>0.11909999999999998</v>
      </c>
      <c r="AA1884" s="1">
        <v>1</v>
      </c>
    </row>
    <row r="1885" spans="1:27" ht="12.75">
      <c r="A1885" s="103" t="s">
        <v>397</v>
      </c>
      <c r="B1885" s="100">
        <v>34.44</v>
      </c>
      <c r="C1885" s="90">
        <v>38.541803999999999</v>
      </c>
      <c r="D1885" s="88">
        <v>0.11909999999999998</v>
      </c>
      <c r="AA1885" s="1">
        <v>1</v>
      </c>
    </row>
    <row r="1886" spans="1:27" ht="12.75">
      <c r="A1886" s="103" t="s">
        <v>399</v>
      </c>
      <c r="B1886" s="100">
        <v>24.66</v>
      </c>
      <c r="C1886" s="90">
        <v>27.597006</v>
      </c>
      <c r="D1886" s="88">
        <v>0.11909999999999998</v>
      </c>
      <c r="AA1886" s="1">
        <v>1</v>
      </c>
    </row>
    <row r="1887" spans="1:27" ht="12.75">
      <c r="A1887" s="103" t="s">
        <v>376</v>
      </c>
      <c r="B1887" s="100">
        <v>14.39</v>
      </c>
      <c r="C1887" s="90">
        <v>16.103849</v>
      </c>
      <c r="D1887" s="88">
        <v>0.11909999999999998</v>
      </c>
      <c r="AA1887" s="1">
        <v>1</v>
      </c>
    </row>
    <row r="1888" spans="1:27" ht="12.75">
      <c r="A1888" s="103" t="s">
        <v>402</v>
      </c>
      <c r="B1888" s="100">
        <v>41.09</v>
      </c>
      <c r="C1888" s="90">
        <v>45.983819000000004</v>
      </c>
      <c r="D1888" s="88">
        <v>0.11909999999999998</v>
      </c>
      <c r="AA1888" s="1">
        <v>1</v>
      </c>
    </row>
    <row r="1889" spans="1:27" ht="12.75">
      <c r="A1889" s="103" t="s">
        <v>404</v>
      </c>
      <c r="B1889" s="100">
        <v>116.44</v>
      </c>
      <c r="C1889" s="90">
        <v>130.30800399999998</v>
      </c>
      <c r="D1889" s="88">
        <v>0.11909999999999998</v>
      </c>
      <c r="AA1889" s="1">
        <v>1</v>
      </c>
    </row>
    <row r="1890" spans="1:27" ht="12.75">
      <c r="A1890" s="103" t="s">
        <v>406</v>
      </c>
      <c r="B1890" s="100">
        <v>23.3</v>
      </c>
      <c r="C1890" s="90">
        <v>26.075030000000002</v>
      </c>
      <c r="D1890" s="88">
        <v>0.11909999999999998</v>
      </c>
      <c r="AA1890" s="1">
        <v>1</v>
      </c>
    </row>
    <row r="1891" spans="1:27" ht="12.75">
      <c r="A1891" s="103" t="s">
        <v>408</v>
      </c>
      <c r="B1891" s="89">
        <v>30.82</v>
      </c>
      <c r="C1891" s="90">
        <v>34.490662</v>
      </c>
      <c r="D1891" s="88">
        <v>0.11909999999999998</v>
      </c>
      <c r="AA1891" s="1">
        <v>1</v>
      </c>
    </row>
    <row r="1892" spans="1:27" ht="12.75">
      <c r="A1892" s="103" t="s">
        <v>410</v>
      </c>
      <c r="B1892" s="89">
        <v>20.55</v>
      </c>
      <c r="C1892" s="90">
        <v>22.997505</v>
      </c>
      <c r="D1892" s="88">
        <v>0.11909999999999998</v>
      </c>
      <c r="AA1892" s="1">
        <v>1</v>
      </c>
    </row>
    <row r="1893" spans="1:27" ht="12.75">
      <c r="A1893" s="103" t="s">
        <v>412</v>
      </c>
      <c r="B1893" s="89">
        <v>30.82</v>
      </c>
      <c r="C1893" s="90">
        <v>34.490662</v>
      </c>
      <c r="D1893" s="88">
        <v>0.11909999999999998</v>
      </c>
      <c r="AA1893" s="1">
        <v>1</v>
      </c>
    </row>
    <row r="1894" spans="1:27" ht="12.75">
      <c r="A1894" s="103" t="s">
        <v>414</v>
      </c>
      <c r="B1894" s="100">
        <v>12.92</v>
      </c>
      <c r="C1894" s="90">
        <v>14.458772</v>
      </c>
      <c r="D1894" s="88">
        <v>0.11909999999999998</v>
      </c>
      <c r="AA1894" s="1">
        <v>1</v>
      </c>
    </row>
    <row r="1895" spans="1:27" ht="12.75">
      <c r="A1895" s="103" t="s">
        <v>381</v>
      </c>
      <c r="B1895" s="100">
        <v>24.66</v>
      </c>
      <c r="C1895" s="90">
        <v>27.597006</v>
      </c>
      <c r="D1895" s="88">
        <v>0.11909999999999998</v>
      </c>
      <c r="AA1895" s="1">
        <v>1</v>
      </c>
    </row>
    <row r="1896" spans="1:27" ht="12.75">
      <c r="A1896" s="103" t="s">
        <v>417</v>
      </c>
      <c r="B1896" s="100">
        <v>7.94</v>
      </c>
      <c r="C1896" s="90">
        <v>8.8856540000000006</v>
      </c>
      <c r="D1896" s="88">
        <v>0.11909999999999998</v>
      </c>
      <c r="AA1896" s="1">
        <v>1</v>
      </c>
    </row>
    <row r="1897" spans="1:27" ht="12.75">
      <c r="A1897" s="103" t="s">
        <v>383</v>
      </c>
      <c r="B1897" s="100">
        <v>20.55</v>
      </c>
      <c r="C1897" s="90">
        <v>22.997505</v>
      </c>
      <c r="D1897" s="88">
        <v>0.11909999999999998</v>
      </c>
      <c r="AA1897" s="1">
        <v>1</v>
      </c>
    </row>
    <row r="1898" spans="1:27" ht="12.75">
      <c r="A1898" s="103" t="s">
        <v>420</v>
      </c>
      <c r="B1898" s="100">
        <v>20.55</v>
      </c>
      <c r="C1898" s="90">
        <v>22.997505</v>
      </c>
      <c r="D1898" s="88">
        <v>0.11909999999999998</v>
      </c>
      <c r="AA1898" s="1">
        <v>1</v>
      </c>
    </row>
    <row r="1899" spans="1:27" ht="12.75">
      <c r="A1899" s="103" t="s">
        <v>388</v>
      </c>
      <c r="B1899" s="100">
        <v>16.43</v>
      </c>
      <c r="C1899" s="90">
        <v>18.386813</v>
      </c>
      <c r="D1899" s="88">
        <v>0.11909999999999998</v>
      </c>
      <c r="AA1899" s="1">
        <v>1</v>
      </c>
    </row>
    <row r="1900" spans="1:27" ht="12.75">
      <c r="A1900" s="103" t="s">
        <v>423</v>
      </c>
      <c r="B1900" s="100">
        <v>20.55</v>
      </c>
      <c r="C1900" s="90">
        <v>22.997505</v>
      </c>
      <c r="D1900" s="88">
        <v>0.11909999999999998</v>
      </c>
      <c r="AA1900" s="1">
        <v>1</v>
      </c>
    </row>
    <row r="1901" spans="1:27" ht="12.75">
      <c r="A1901" s="103" t="s">
        <v>425</v>
      </c>
      <c r="B1901" s="100">
        <v>5.49</v>
      </c>
      <c r="C1901" s="90">
        <v>6.143859</v>
      </c>
      <c r="D1901" s="88">
        <v>0.11909999999999998</v>
      </c>
      <c r="AA1901" s="1">
        <v>1</v>
      </c>
    </row>
    <row r="1902" spans="1:27" ht="12.75">
      <c r="A1902" s="103" t="s">
        <v>427</v>
      </c>
      <c r="B1902" s="100">
        <v>95.9</v>
      </c>
      <c r="C1902" s="90">
        <v>107.32169</v>
      </c>
      <c r="D1902" s="88">
        <v>0.11909999999999998</v>
      </c>
      <c r="AA1902" s="1">
        <v>1</v>
      </c>
    </row>
    <row r="1903" spans="1:27" ht="12.75">
      <c r="A1903" s="103" t="s">
        <v>389</v>
      </c>
      <c r="B1903" s="89">
        <v>22.62</v>
      </c>
      <c r="C1903" s="90">
        <v>25.314042000000001</v>
      </c>
      <c r="D1903" s="88">
        <v>0.11909999999999998</v>
      </c>
      <c r="AA1903" s="1">
        <v>1</v>
      </c>
    </row>
    <row r="1904" spans="1:27" ht="12.75">
      <c r="A1904" s="103" t="s">
        <v>391</v>
      </c>
      <c r="B1904" s="89">
        <v>36.99</v>
      </c>
      <c r="C1904" s="90">
        <v>41.395509000000004</v>
      </c>
      <c r="D1904" s="88">
        <v>0.11909999999999998</v>
      </c>
      <c r="AA1904" s="1">
        <v>1</v>
      </c>
    </row>
    <row r="1905" spans="1:27" ht="12.75">
      <c r="A1905" s="103" t="s">
        <v>393</v>
      </c>
      <c r="B1905" s="89">
        <v>14.39</v>
      </c>
      <c r="C1905" s="90">
        <v>16.103849</v>
      </c>
      <c r="D1905" s="88">
        <v>0.11909999999999998</v>
      </c>
      <c r="AA1905" s="1">
        <v>1</v>
      </c>
    </row>
    <row r="1906" spans="1:27" ht="12.75">
      <c r="A1906" s="103" t="s">
        <v>430</v>
      </c>
      <c r="B1906" s="89">
        <v>95.9</v>
      </c>
      <c r="C1906" s="90">
        <v>107.32169</v>
      </c>
      <c r="D1906" s="88">
        <v>0.11909999999999998</v>
      </c>
      <c r="AA1906" s="1">
        <v>1</v>
      </c>
    </row>
    <row r="1907" spans="1:27" ht="12.75">
      <c r="A1907" s="103" t="s">
        <v>431</v>
      </c>
      <c r="B1907" s="89">
        <v>20.55</v>
      </c>
      <c r="C1907" s="90">
        <v>22.997505</v>
      </c>
      <c r="D1907" s="88">
        <v>0.11909999999999998</v>
      </c>
      <c r="AA1907" s="1">
        <v>1</v>
      </c>
    </row>
    <row r="1908" spans="1:27" ht="12.75">
      <c r="A1908" s="103" t="s">
        <v>398</v>
      </c>
      <c r="B1908" s="89">
        <v>116.44</v>
      </c>
      <c r="C1908" s="90">
        <v>130.30800399999998</v>
      </c>
      <c r="D1908" s="88">
        <v>0.11909999999999998</v>
      </c>
      <c r="AA1908" s="1">
        <v>1</v>
      </c>
    </row>
    <row r="1909" spans="1:27" ht="12.75">
      <c r="A1909" s="103" t="s">
        <v>432</v>
      </c>
      <c r="B1909" s="89">
        <v>24.66</v>
      </c>
      <c r="C1909" s="90">
        <v>27.597006</v>
      </c>
      <c r="D1909" s="88">
        <v>0.11909999999999998</v>
      </c>
      <c r="AA1909" s="1">
        <v>1</v>
      </c>
    </row>
    <row r="1910" spans="1:27" ht="12.75">
      <c r="A1910" s="103" t="s">
        <v>433</v>
      </c>
      <c r="B1910" s="89">
        <v>47.93</v>
      </c>
      <c r="C1910" s="90">
        <v>53.638463000000002</v>
      </c>
      <c r="D1910" s="88">
        <v>0.11909999999999998</v>
      </c>
      <c r="AA1910" s="1">
        <v>1</v>
      </c>
    </row>
    <row r="1911" spans="1:27" ht="12.75">
      <c r="A1911" s="103" t="s">
        <v>434</v>
      </c>
      <c r="B1911" s="89">
        <v>35.619999999999997</v>
      </c>
      <c r="C1911" s="90">
        <v>39.862341999999998</v>
      </c>
      <c r="D1911" s="88">
        <v>0.11909999999999998</v>
      </c>
      <c r="AA1911" s="1">
        <v>1</v>
      </c>
    </row>
    <row r="1912" spans="1:27" ht="12.75">
      <c r="A1912" s="103" t="s">
        <v>401</v>
      </c>
      <c r="B1912" s="89">
        <v>25.7</v>
      </c>
      <c r="C1912" s="90">
        <v>28.760869999999997</v>
      </c>
      <c r="D1912" s="88">
        <v>0.11909999999999998</v>
      </c>
      <c r="AA1912" s="1">
        <v>1</v>
      </c>
    </row>
    <row r="1913" spans="1:27" ht="12.75">
      <c r="A1913" s="103" t="s">
        <v>436</v>
      </c>
      <c r="B1913" s="90">
        <v>10.94</v>
      </c>
      <c r="C1913" s="90">
        <v>12.242953999999999</v>
      </c>
      <c r="D1913" s="88">
        <v>0.11909999999999998</v>
      </c>
      <c r="AA1913" s="1">
        <v>1</v>
      </c>
    </row>
    <row r="1914" spans="1:27" ht="12.75">
      <c r="A1914" s="103" t="s">
        <v>438</v>
      </c>
      <c r="B1914" s="90">
        <v>19.2</v>
      </c>
      <c r="C1914" s="90">
        <v>21.486719999999998</v>
      </c>
      <c r="D1914" s="88">
        <v>0.11909999999999998</v>
      </c>
      <c r="AA1914" s="1">
        <v>1</v>
      </c>
    </row>
    <row r="1915" spans="1:27" ht="12.75">
      <c r="A1915" s="105" t="s">
        <v>403</v>
      </c>
      <c r="B1915" s="90">
        <v>41.09</v>
      </c>
      <c r="C1915" s="90">
        <v>45.983819000000004</v>
      </c>
      <c r="D1915" s="88">
        <v>0.11909999999999998</v>
      </c>
      <c r="AA1915" s="1">
        <v>1</v>
      </c>
    </row>
    <row r="1916" spans="1:27" ht="12.75">
      <c r="A1916" s="103" t="s">
        <v>405</v>
      </c>
      <c r="B1916" s="90">
        <v>14.39</v>
      </c>
      <c r="C1916" s="90">
        <v>16.103849</v>
      </c>
      <c r="D1916" s="88">
        <v>0.11909999999999998</v>
      </c>
      <c r="AA1916" s="1">
        <v>1</v>
      </c>
    </row>
    <row r="1917" spans="1:27" ht="12.75">
      <c r="A1917" s="103" t="s">
        <v>442</v>
      </c>
      <c r="B1917" s="90">
        <v>26.72</v>
      </c>
      <c r="C1917" s="90">
        <v>29.902351999999997</v>
      </c>
      <c r="D1917" s="88">
        <v>0.11909999999999998</v>
      </c>
      <c r="AA1917" s="1">
        <v>1</v>
      </c>
    </row>
    <row r="1918" spans="1:27" ht="12.75">
      <c r="A1918" s="103" t="s">
        <v>409</v>
      </c>
      <c r="B1918" s="90">
        <v>51.39</v>
      </c>
      <c r="C1918" s="90">
        <v>57.510548999999997</v>
      </c>
      <c r="D1918" s="88">
        <v>0.11909999999999998</v>
      </c>
      <c r="AA1918" s="1">
        <v>1</v>
      </c>
    </row>
    <row r="1919" spans="1:27" ht="12.75">
      <c r="A1919" s="103" t="s">
        <v>411</v>
      </c>
      <c r="B1919" s="90">
        <v>24.66</v>
      </c>
      <c r="C1919" s="90">
        <v>27.597006</v>
      </c>
      <c r="D1919" s="88">
        <v>0.11909999999999998</v>
      </c>
      <c r="AA1919" s="1">
        <v>1</v>
      </c>
    </row>
    <row r="1920" spans="1:27" ht="12.75">
      <c r="A1920" s="103" t="s">
        <v>444</v>
      </c>
      <c r="B1920" s="90">
        <v>20.55</v>
      </c>
      <c r="C1920" s="90">
        <v>22.997505</v>
      </c>
      <c r="D1920" s="88">
        <v>0.11909999999999998</v>
      </c>
      <c r="AA1920" s="1">
        <v>1</v>
      </c>
    </row>
    <row r="1921" spans="1:27" ht="12.75">
      <c r="A1921" s="103" t="s">
        <v>413</v>
      </c>
      <c r="B1921" s="90">
        <v>6.83</v>
      </c>
      <c r="C1921" s="90">
        <v>7.6434530000000001</v>
      </c>
      <c r="D1921" s="88">
        <v>0.11909999999999998</v>
      </c>
      <c r="AA1921" s="1">
        <v>1</v>
      </c>
    </row>
    <row r="1922" spans="1:27" ht="12.75">
      <c r="A1922" s="103" t="s">
        <v>445</v>
      </c>
      <c r="B1922" s="90">
        <v>30.82</v>
      </c>
      <c r="C1922" s="90">
        <v>34.490662</v>
      </c>
      <c r="D1922" s="88">
        <v>0.11909999999999998</v>
      </c>
      <c r="AA1922" s="1">
        <v>1</v>
      </c>
    </row>
    <row r="1923" spans="1:27" ht="12.75">
      <c r="A1923" s="103" t="s">
        <v>446</v>
      </c>
      <c r="B1923" s="90">
        <v>95.9</v>
      </c>
      <c r="C1923" s="90">
        <v>107.32169</v>
      </c>
      <c r="D1923" s="88">
        <v>0.11909999999999998</v>
      </c>
      <c r="AA1923" s="1">
        <v>1</v>
      </c>
    </row>
    <row r="1924" spans="1:27" ht="12.75">
      <c r="A1924" s="103" t="s">
        <v>447</v>
      </c>
      <c r="B1924" s="90">
        <v>89.06</v>
      </c>
      <c r="C1924" s="90">
        <v>99.667045999999999</v>
      </c>
      <c r="D1924" s="88">
        <v>0.11909999999999998</v>
      </c>
      <c r="AA1924" s="1">
        <v>1</v>
      </c>
    </row>
    <row r="1925" spans="1:27" ht="12.75">
      <c r="A1925" s="103" t="s">
        <v>448</v>
      </c>
      <c r="B1925" s="90">
        <v>7.53</v>
      </c>
      <c r="C1925" s="90">
        <v>8.4268230000000006</v>
      </c>
      <c r="D1925" s="88">
        <v>0.11909999999999998</v>
      </c>
      <c r="AA1925" s="1">
        <v>1</v>
      </c>
    </row>
    <row r="1926" spans="1:27" ht="12.75">
      <c r="A1926" s="103" t="s">
        <v>449</v>
      </c>
      <c r="B1926" s="90">
        <v>36.99</v>
      </c>
      <c r="C1926" s="90">
        <v>41.395509000000004</v>
      </c>
      <c r="D1926" s="88">
        <v>0.11909999999999998</v>
      </c>
      <c r="AA1926" s="1">
        <v>1</v>
      </c>
    </row>
    <row r="1927" spans="1:27" ht="12.75">
      <c r="A1927" s="103" t="s">
        <v>450</v>
      </c>
      <c r="B1927" s="90">
        <v>20.92</v>
      </c>
      <c r="C1927" s="90">
        <v>23.411572000000003</v>
      </c>
      <c r="D1927" s="88">
        <v>0.11909999999999998</v>
      </c>
      <c r="AA1927" s="1">
        <v>1</v>
      </c>
    </row>
    <row r="1928" spans="1:27" ht="12.75">
      <c r="A1928" s="103" t="s">
        <v>451</v>
      </c>
      <c r="B1928" s="90">
        <v>20.92</v>
      </c>
      <c r="C1928" s="90">
        <v>23.411572000000003</v>
      </c>
      <c r="D1928" s="88">
        <v>0.11909999999999998</v>
      </c>
      <c r="AA1928" s="1">
        <v>1</v>
      </c>
    </row>
    <row r="1929" spans="1:27" ht="12.75">
      <c r="A1929" s="103" t="s">
        <v>416</v>
      </c>
      <c r="B1929" s="90">
        <v>20.92</v>
      </c>
      <c r="C1929" s="90">
        <v>23.411572000000003</v>
      </c>
      <c r="D1929" s="88">
        <v>0.11909999999999998</v>
      </c>
      <c r="AA1929" s="1">
        <v>1</v>
      </c>
    </row>
    <row r="1930" spans="1:27" ht="12.75">
      <c r="A1930" s="103" t="s">
        <v>452</v>
      </c>
      <c r="B1930" s="90">
        <v>24.66</v>
      </c>
      <c r="C1930" s="90">
        <v>27.597006</v>
      </c>
      <c r="D1930" s="88">
        <v>0.11909999999999998</v>
      </c>
      <c r="AA1930" s="1">
        <v>1</v>
      </c>
    </row>
    <row r="1931" spans="1:27" ht="12.75">
      <c r="A1931" s="103" t="s">
        <v>453</v>
      </c>
      <c r="B1931" s="90">
        <v>41.09</v>
      </c>
      <c r="C1931" s="90">
        <v>45.983819000000004</v>
      </c>
      <c r="D1931" s="88">
        <v>0.11909999999999998</v>
      </c>
      <c r="AA1931" s="1">
        <v>1</v>
      </c>
    </row>
    <row r="1932" spans="1:27" ht="12.75">
      <c r="A1932" s="103" t="s">
        <v>421</v>
      </c>
      <c r="B1932" s="90">
        <v>15.05</v>
      </c>
      <c r="C1932" s="90">
        <v>16.842455000000001</v>
      </c>
      <c r="D1932" s="88">
        <v>0.11909999999999998</v>
      </c>
      <c r="AA1932" s="1">
        <v>1</v>
      </c>
    </row>
    <row r="1933" spans="1:27" ht="12.75">
      <c r="A1933" s="103" t="s">
        <v>454</v>
      </c>
      <c r="B1933" s="90">
        <v>30.82</v>
      </c>
      <c r="C1933" s="90">
        <v>34.490662</v>
      </c>
      <c r="D1933" s="88">
        <v>0.11909999999999998</v>
      </c>
      <c r="AA1933" s="1">
        <v>1</v>
      </c>
    </row>
    <row r="1934" spans="1:27" ht="12.75">
      <c r="A1934" s="103" t="s">
        <v>455</v>
      </c>
      <c r="B1934" s="90">
        <v>26.72</v>
      </c>
      <c r="C1934" s="90">
        <v>29.902351999999997</v>
      </c>
      <c r="D1934" s="88">
        <v>0.11909999999999998</v>
      </c>
      <c r="AA1934" s="1">
        <v>1</v>
      </c>
    </row>
    <row r="1935" spans="1:27" ht="12.75">
      <c r="A1935" s="103" t="s">
        <v>422</v>
      </c>
      <c r="B1935" s="90">
        <v>30.82</v>
      </c>
      <c r="C1935" s="90">
        <v>34.490662</v>
      </c>
      <c r="D1935" s="88">
        <v>0.11909999999999998</v>
      </c>
      <c r="AA1935" s="1">
        <v>1</v>
      </c>
    </row>
    <row r="1936" spans="1:27" ht="12.75">
      <c r="A1936" s="103" t="s">
        <v>424</v>
      </c>
      <c r="B1936" s="90">
        <v>28.77</v>
      </c>
      <c r="C1936" s="90">
        <v>32.196506999999997</v>
      </c>
      <c r="D1936" s="88">
        <v>0.11909999999999998</v>
      </c>
      <c r="AA1936" s="1">
        <v>1</v>
      </c>
    </row>
    <row r="1937" spans="1:27" ht="12.75">
      <c r="A1937" s="103" t="s">
        <v>456</v>
      </c>
      <c r="B1937" s="90">
        <v>25.7</v>
      </c>
      <c r="C1937" s="90">
        <v>28.760869999999997</v>
      </c>
      <c r="D1937" s="88">
        <v>0.11909999999999998</v>
      </c>
      <c r="AA1937" s="1">
        <v>1</v>
      </c>
    </row>
    <row r="1938" spans="1:27" ht="12.75">
      <c r="A1938" s="103" t="s">
        <v>428</v>
      </c>
      <c r="B1938" s="90">
        <v>41.09</v>
      </c>
      <c r="C1938" s="90">
        <v>45.983819000000004</v>
      </c>
      <c r="D1938" s="88">
        <v>0.11909999999999998</v>
      </c>
      <c r="AA1938" s="1">
        <v>1</v>
      </c>
    </row>
    <row r="1939" spans="1:27" ht="12.75">
      <c r="A1939" s="103" t="s">
        <v>429</v>
      </c>
      <c r="B1939" s="90">
        <v>20.55</v>
      </c>
      <c r="C1939" s="90">
        <v>22.997505</v>
      </c>
      <c r="D1939" s="88">
        <v>0.11909999999999998</v>
      </c>
      <c r="AA1939" s="1">
        <v>1</v>
      </c>
    </row>
    <row r="1940" spans="1:27" ht="12.75">
      <c r="A1940" s="103"/>
      <c r="B1940" s="90"/>
      <c r="C1940" s="90" t="str">
        <v/>
      </c>
      <c r="D1940" s="88" t="str">
        <v/>
      </c>
      <c r="AA1940" s="1">
        <v>1</v>
      </c>
    </row>
    <row r="1941" spans="1:27" ht="12.75">
      <c r="A1941" s="102" t="s">
        <v>462</v>
      </c>
      <c r="B1941" s="90"/>
      <c r="C1941" s="90" t="str">
        <v/>
      </c>
      <c r="D1941" s="88" t="str">
        <v/>
      </c>
      <c r="AA1941" s="1">
        <v>1</v>
      </c>
    </row>
    <row r="1942" spans="1:27" ht="12.75">
      <c r="A1942" s="103" t="s">
        <v>362</v>
      </c>
      <c r="B1942" s="90">
        <v>26.72</v>
      </c>
      <c r="C1942" s="90">
        <v>29.902351999999997</v>
      </c>
      <c r="D1942" s="88">
        <v>0.11909999999999998</v>
      </c>
      <c r="AA1942" s="1">
        <v>1</v>
      </c>
    </row>
    <row r="1943" spans="1:27" ht="12.75">
      <c r="A1943" s="103" t="s">
        <v>363</v>
      </c>
      <c r="B1943" s="90">
        <v>24.66</v>
      </c>
      <c r="C1943" s="90">
        <v>27.597006</v>
      </c>
      <c r="D1943" s="88">
        <v>0.11909999999999998</v>
      </c>
      <c r="AA1943" s="1">
        <v>1</v>
      </c>
    </row>
    <row r="1944" spans="1:27" ht="12.75">
      <c r="A1944" s="103" t="s">
        <v>364</v>
      </c>
      <c r="B1944" s="90">
        <v>54.81</v>
      </c>
      <c r="C1944" s="90">
        <v>61.337871</v>
      </c>
      <c r="D1944" s="88">
        <v>0.11909999999999998</v>
      </c>
      <c r="AA1944" s="1">
        <v>1</v>
      </c>
    </row>
    <row r="1945" spans="1:27" ht="12.75">
      <c r="A1945" s="105" t="s">
        <v>365</v>
      </c>
      <c r="B1945" s="90">
        <v>26.72</v>
      </c>
      <c r="C1945" s="90">
        <v>29.902351999999997</v>
      </c>
      <c r="D1945" s="88">
        <v>0.11909999999999998</v>
      </c>
      <c r="AA1945" s="1">
        <v>1</v>
      </c>
    </row>
    <row r="1946" spans="1:27" ht="12.75">
      <c r="A1946" s="103" t="s">
        <v>367</v>
      </c>
      <c r="B1946" s="90">
        <v>20.55</v>
      </c>
      <c r="C1946" s="90">
        <v>22.997505</v>
      </c>
      <c r="D1946" s="88">
        <v>0.11909999999999998</v>
      </c>
      <c r="AA1946" s="1">
        <v>1</v>
      </c>
    </row>
    <row r="1947" spans="1:27" ht="12.75">
      <c r="A1947" s="103" t="s">
        <v>369</v>
      </c>
      <c r="B1947" s="90">
        <v>14.39</v>
      </c>
      <c r="C1947" s="90">
        <v>16.103849</v>
      </c>
      <c r="D1947" s="88">
        <v>0.11909999999999998</v>
      </c>
      <c r="AA1947" s="1">
        <v>1</v>
      </c>
    </row>
    <row r="1948" spans="1:27" ht="12.75">
      <c r="A1948" s="103" t="s">
        <v>371</v>
      </c>
      <c r="B1948" s="90">
        <v>7.6</v>
      </c>
      <c r="C1948" s="90">
        <v>8.5051600000000001</v>
      </c>
      <c r="D1948" s="88">
        <v>0.11909999999999998</v>
      </c>
      <c r="AA1948" s="1">
        <v>1</v>
      </c>
    </row>
    <row r="1949" spans="1:27" ht="12.75">
      <c r="A1949" s="103" t="s">
        <v>373</v>
      </c>
      <c r="B1949" s="90">
        <v>20.55</v>
      </c>
      <c r="C1949" s="90">
        <v>22.997505</v>
      </c>
      <c r="D1949" s="88">
        <v>0.11909999999999998</v>
      </c>
      <c r="AA1949" s="1">
        <v>1</v>
      </c>
    </row>
    <row r="1950" spans="1:27" ht="12.75">
      <c r="A1950" s="103" t="s">
        <v>375</v>
      </c>
      <c r="B1950" s="90">
        <v>32.869999999999997</v>
      </c>
      <c r="C1950" s="90">
        <v>36.784816999999997</v>
      </c>
      <c r="D1950" s="88">
        <v>0.11909999999999998</v>
      </c>
      <c r="AA1950" s="1">
        <v>1</v>
      </c>
    </row>
    <row r="1951" spans="1:27" ht="12.75">
      <c r="A1951" s="103" t="s">
        <v>376</v>
      </c>
      <c r="B1951" s="90">
        <v>24.66</v>
      </c>
      <c r="C1951" s="90">
        <v>27.597006</v>
      </c>
      <c r="D1951" s="88">
        <v>0.11909999999999998</v>
      </c>
      <c r="AA1951" s="1">
        <v>1</v>
      </c>
    </row>
    <row r="1952" spans="1:27" ht="12.75">
      <c r="A1952" s="103" t="s">
        <v>378</v>
      </c>
      <c r="B1952" s="90">
        <v>14.39</v>
      </c>
      <c r="C1952" s="90">
        <v>16.103849</v>
      </c>
      <c r="D1952" s="88">
        <v>0.11909999999999998</v>
      </c>
      <c r="AA1952" s="1">
        <v>1</v>
      </c>
    </row>
    <row r="1953" spans="1:27" ht="12.75">
      <c r="A1953" s="103" t="s">
        <v>380</v>
      </c>
      <c r="B1953" s="90">
        <v>20.55</v>
      </c>
      <c r="C1953" s="90">
        <v>22.997505</v>
      </c>
      <c r="D1953" s="88">
        <v>0.11909999999999998</v>
      </c>
      <c r="AA1953" s="1">
        <v>1</v>
      </c>
    </row>
    <row r="1954" spans="1:27" ht="12.75">
      <c r="A1954" s="103" t="s">
        <v>381</v>
      </c>
      <c r="B1954" s="90">
        <v>20.55</v>
      </c>
      <c r="C1954" s="90">
        <v>22.997505</v>
      </c>
      <c r="D1954" s="88">
        <v>0.11909999999999998</v>
      </c>
      <c r="AA1954" s="1">
        <v>1</v>
      </c>
    </row>
    <row r="1955" spans="1:27" ht="12.75">
      <c r="A1955" s="103" t="s">
        <v>383</v>
      </c>
      <c r="B1955" s="90">
        <v>20.55</v>
      </c>
      <c r="C1955" s="90">
        <v>22.997505</v>
      </c>
      <c r="D1955" s="88">
        <v>0.11909999999999998</v>
      </c>
      <c r="AA1955" s="1">
        <v>1</v>
      </c>
    </row>
    <row r="1956" spans="1:27" ht="12.75">
      <c r="A1956" s="103" t="s">
        <v>384</v>
      </c>
      <c r="B1956" s="90">
        <v>14.39</v>
      </c>
      <c r="C1956" s="90">
        <v>16.103849</v>
      </c>
      <c r="D1956" s="88">
        <v>0.11909999999999998</v>
      </c>
      <c r="AA1956" s="1">
        <v>1</v>
      </c>
    </row>
    <row r="1957" spans="1:27" ht="12.75">
      <c r="A1957" s="103" t="s">
        <v>386</v>
      </c>
      <c r="B1957" s="90">
        <v>14.39</v>
      </c>
      <c r="C1957" s="90">
        <v>16.103849</v>
      </c>
      <c r="D1957" s="88">
        <v>0.11909999999999998</v>
      </c>
      <c r="AA1957" s="1">
        <v>1</v>
      </c>
    </row>
    <row r="1958" spans="1:27" ht="12.75">
      <c r="A1958" s="106" t="s">
        <v>388</v>
      </c>
      <c r="B1958" s="90">
        <v>54.81</v>
      </c>
      <c r="C1958" s="90">
        <v>61.337871</v>
      </c>
      <c r="D1958" s="88">
        <v>0.11909999999999998</v>
      </c>
      <c r="AA1958" s="1">
        <v>1</v>
      </c>
    </row>
    <row r="1959" spans="1:27" ht="12.75">
      <c r="A1959" s="106" t="s">
        <v>389</v>
      </c>
      <c r="B1959" s="90">
        <v>20.55</v>
      </c>
      <c r="C1959" s="90">
        <v>22.997505</v>
      </c>
      <c r="D1959" s="88">
        <v>0.11909999999999998</v>
      </c>
      <c r="AA1959" s="1">
        <v>1</v>
      </c>
    </row>
    <row r="1960" spans="1:27" ht="12.75">
      <c r="A1960" s="106" t="s">
        <v>391</v>
      </c>
      <c r="B1960" s="90">
        <v>36.99</v>
      </c>
      <c r="C1960" s="90">
        <v>41.395509000000004</v>
      </c>
      <c r="D1960" s="88">
        <v>0.11909999999999998</v>
      </c>
      <c r="AA1960" s="1">
        <v>1</v>
      </c>
    </row>
    <row r="1961" spans="1:27" ht="12.75">
      <c r="A1961" s="103" t="s">
        <v>393</v>
      </c>
      <c r="B1961" s="90">
        <v>14.39</v>
      </c>
      <c r="C1961" s="90">
        <v>16.103849</v>
      </c>
      <c r="D1961" s="88">
        <v>0.11909999999999998</v>
      </c>
      <c r="AA1961" s="1">
        <v>1</v>
      </c>
    </row>
    <row r="1962" spans="1:27" ht="12.75">
      <c r="A1962" s="103" t="s">
        <v>394</v>
      </c>
      <c r="B1962" s="90">
        <v>20.55</v>
      </c>
      <c r="C1962" s="90">
        <v>22.997505</v>
      </c>
      <c r="D1962" s="88">
        <v>0.11909999999999998</v>
      </c>
      <c r="AA1962" s="1">
        <v>1</v>
      </c>
    </row>
    <row r="1963" spans="1:27" ht="12.75">
      <c r="A1963" s="103" t="s">
        <v>396</v>
      </c>
      <c r="B1963" s="90">
        <v>54.81</v>
      </c>
      <c r="C1963" s="90">
        <v>61.337871</v>
      </c>
      <c r="D1963" s="88">
        <v>0.11909999999999998</v>
      </c>
      <c r="AA1963" s="1">
        <v>1</v>
      </c>
    </row>
    <row r="1964" spans="1:27" ht="12.75">
      <c r="A1964" s="103" t="s">
        <v>398</v>
      </c>
      <c r="B1964" s="90">
        <v>24.66</v>
      </c>
      <c r="C1964" s="90">
        <v>27.597006</v>
      </c>
      <c r="D1964" s="88">
        <v>0.11909999999999998</v>
      </c>
      <c r="AA1964" s="1">
        <v>1</v>
      </c>
    </row>
    <row r="1965" spans="1:27" ht="12.75">
      <c r="A1965" s="103" t="s">
        <v>400</v>
      </c>
      <c r="B1965" s="90">
        <v>25.7</v>
      </c>
      <c r="C1965" s="90">
        <v>28.760869999999997</v>
      </c>
      <c r="D1965" s="88">
        <v>0.11909999999999998</v>
      </c>
      <c r="AA1965" s="1">
        <v>1</v>
      </c>
    </row>
    <row r="1966" spans="1:27" ht="12.75">
      <c r="A1966" s="103" t="s">
        <v>401</v>
      </c>
      <c r="B1966" s="90">
        <v>54.81</v>
      </c>
      <c r="C1966" s="90">
        <v>61.337871</v>
      </c>
      <c r="D1966" s="88">
        <v>0.11909999999999998</v>
      </c>
      <c r="AA1966" s="1">
        <v>1</v>
      </c>
    </row>
    <row r="1967" spans="1:27" ht="12.75">
      <c r="A1967" s="105" t="s">
        <v>403</v>
      </c>
      <c r="B1967" s="90">
        <v>14.39</v>
      </c>
      <c r="C1967" s="90">
        <v>16.103849</v>
      </c>
      <c r="D1967" s="88">
        <v>0.11909999999999998</v>
      </c>
      <c r="AA1967" s="1">
        <v>1</v>
      </c>
    </row>
    <row r="1968" spans="1:27" ht="12.75">
      <c r="A1968" s="103" t="s">
        <v>405</v>
      </c>
      <c r="B1968" s="90">
        <v>22.62</v>
      </c>
      <c r="C1968" s="90">
        <v>25.314042000000001</v>
      </c>
      <c r="D1968" s="88">
        <v>0.11909999999999998</v>
      </c>
      <c r="AA1968" s="1">
        <v>1</v>
      </c>
    </row>
    <row r="1969" spans="1:27" ht="12.75">
      <c r="A1969" s="103" t="s">
        <v>407</v>
      </c>
      <c r="B1969" s="90">
        <v>7.81</v>
      </c>
      <c r="C1969" s="90">
        <v>8.7401710000000001</v>
      </c>
      <c r="D1969" s="88">
        <v>0.11909999999999998</v>
      </c>
      <c r="AA1969" s="1">
        <v>1</v>
      </c>
    </row>
    <row r="1970" spans="1:27" ht="12.75">
      <c r="A1970" s="103" t="s">
        <v>409</v>
      </c>
      <c r="B1970" s="90">
        <v>54.81</v>
      </c>
      <c r="C1970" s="90">
        <v>61.337871</v>
      </c>
      <c r="D1970" s="88">
        <v>0.11909999999999998</v>
      </c>
      <c r="AA1970" s="1">
        <v>1</v>
      </c>
    </row>
    <row r="1971" spans="1:27" ht="12.75">
      <c r="A1971" s="103" t="s">
        <v>411</v>
      </c>
      <c r="B1971" s="90">
        <v>4.8</v>
      </c>
      <c r="C1971" s="90">
        <v>5.3716799999999996</v>
      </c>
      <c r="D1971" s="88">
        <v>0.11909999999999998</v>
      </c>
      <c r="AA1971" s="1">
        <v>1</v>
      </c>
    </row>
    <row r="1972" spans="1:27" ht="12.75">
      <c r="A1972" s="103" t="s">
        <v>413</v>
      </c>
      <c r="B1972" s="90">
        <v>20.55</v>
      </c>
      <c r="C1972" s="90">
        <v>22.997505</v>
      </c>
      <c r="D1972" s="88">
        <v>0.11909999999999998</v>
      </c>
      <c r="AA1972" s="1">
        <v>1</v>
      </c>
    </row>
    <row r="1973" spans="1:27" ht="12.75">
      <c r="A1973" s="103" t="s">
        <v>415</v>
      </c>
      <c r="B1973" s="90">
        <v>7.53</v>
      </c>
      <c r="C1973" s="90">
        <v>8.4268230000000006</v>
      </c>
      <c r="D1973" s="88">
        <v>0.11909999999999998</v>
      </c>
      <c r="AA1973" s="1">
        <v>1</v>
      </c>
    </row>
    <row r="1974" spans="1:27" ht="12.75">
      <c r="A1974" s="103" t="s">
        <v>416</v>
      </c>
      <c r="B1974" s="90">
        <v>54.81</v>
      </c>
      <c r="C1974" s="90">
        <v>61.337871</v>
      </c>
      <c r="D1974" s="88">
        <v>0.11909999999999998</v>
      </c>
      <c r="AA1974" s="1">
        <v>1</v>
      </c>
    </row>
    <row r="1975" spans="1:27" ht="12.75">
      <c r="A1975" s="103" t="s">
        <v>418</v>
      </c>
      <c r="B1975" s="90">
        <v>5.22</v>
      </c>
      <c r="C1975" s="90">
        <v>5.8417019999999997</v>
      </c>
      <c r="D1975" s="88">
        <v>0.11909999999999998</v>
      </c>
      <c r="AA1975" s="1">
        <v>1</v>
      </c>
    </row>
    <row r="1976" spans="1:27" ht="12.75">
      <c r="A1976" s="103" t="s">
        <v>419</v>
      </c>
      <c r="B1976" s="90">
        <v>54.81</v>
      </c>
      <c r="C1976" s="90">
        <v>61.337871</v>
      </c>
      <c r="D1976" s="88">
        <v>0.11909999999999998</v>
      </c>
      <c r="AA1976" s="1">
        <v>1</v>
      </c>
    </row>
    <row r="1977" spans="1:27" ht="12.75">
      <c r="A1977" s="103" t="s">
        <v>421</v>
      </c>
      <c r="B1977" s="90">
        <v>54.81</v>
      </c>
      <c r="C1977" s="90">
        <v>61.337871</v>
      </c>
      <c r="D1977" s="88">
        <v>0.11909999999999998</v>
      </c>
      <c r="AA1977" s="1">
        <v>1</v>
      </c>
    </row>
    <row r="1978" spans="1:27" ht="12.75">
      <c r="A1978" s="103" t="s">
        <v>422</v>
      </c>
      <c r="B1978" s="90">
        <v>54.81</v>
      </c>
      <c r="C1978" s="90">
        <v>61.337871</v>
      </c>
      <c r="D1978" s="88">
        <v>0.11909999999999998</v>
      </c>
      <c r="AA1978" s="1">
        <v>1</v>
      </c>
    </row>
    <row r="1979" spans="1:27" ht="12.75">
      <c r="A1979" s="103" t="s">
        <v>424</v>
      </c>
      <c r="B1979" s="90">
        <v>20.55</v>
      </c>
      <c r="C1979" s="90">
        <v>22.997505</v>
      </c>
      <c r="D1979" s="88">
        <v>0.11909999999999998</v>
      </c>
      <c r="AA1979" s="1">
        <v>1</v>
      </c>
    </row>
    <row r="1980" spans="1:27" ht="12.75">
      <c r="A1980" s="103" t="s">
        <v>426</v>
      </c>
      <c r="B1980" s="90">
        <v>54.81</v>
      </c>
      <c r="C1980" s="90">
        <v>61.337871</v>
      </c>
      <c r="D1980" s="88">
        <v>0.11909999999999998</v>
      </c>
      <c r="AA1980" s="1">
        <v>1</v>
      </c>
    </row>
    <row r="1981" spans="1:27" ht="12.75">
      <c r="A1981" s="103" t="s">
        <v>428</v>
      </c>
      <c r="B1981" s="90">
        <v>20.55</v>
      </c>
      <c r="C1981" s="90">
        <v>22.997505</v>
      </c>
      <c r="D1981" s="88">
        <v>0.11909999999999998</v>
      </c>
      <c r="AA1981" s="1">
        <v>1</v>
      </c>
    </row>
    <row r="1982" spans="1:27" ht="12.75">
      <c r="A1982" s="103" t="s">
        <v>429</v>
      </c>
      <c r="B1982" s="90">
        <v>54.81</v>
      </c>
      <c r="C1982" s="90">
        <v>61.337871</v>
      </c>
      <c r="D1982" s="88">
        <v>0.11909999999999998</v>
      </c>
      <c r="AA1982" s="1">
        <v>1</v>
      </c>
    </row>
    <row r="1983" spans="1:27" ht="12.75">
      <c r="A1983" s="103"/>
      <c r="B1983" s="90"/>
      <c r="C1983" s="90" t="str">
        <v/>
      </c>
      <c r="D1983" s="88" t="str">
        <v/>
      </c>
      <c r="AA1983" s="1">
        <v>1</v>
      </c>
    </row>
    <row r="1984" spans="1:27" ht="12.75">
      <c r="A1984" s="102" t="s">
        <v>463</v>
      </c>
      <c r="B1984" s="90">
        <v>26.72</v>
      </c>
      <c r="C1984" s="90">
        <v>29.902351999999997</v>
      </c>
      <c r="D1984" s="88">
        <v>0.11909999999999998</v>
      </c>
      <c r="AA1984" s="1">
        <v>1</v>
      </c>
    </row>
    <row r="1985" spans="1:27" ht="12.75">
      <c r="A1985" s="103" t="s">
        <v>362</v>
      </c>
      <c r="B1985" s="90">
        <v>41.09</v>
      </c>
      <c r="C1985" s="90">
        <v>45.983819000000004</v>
      </c>
      <c r="D1985" s="88">
        <v>0.11909999999999998</v>
      </c>
      <c r="AA1985" s="1">
        <v>1</v>
      </c>
    </row>
    <row r="1986" spans="1:27" ht="12.75">
      <c r="A1986" s="103" t="s">
        <v>363</v>
      </c>
      <c r="B1986" s="90">
        <v>9.59</v>
      </c>
      <c r="C1986" s="90">
        <v>10.732168999999999</v>
      </c>
      <c r="D1986" s="88">
        <v>0.11909999999999998</v>
      </c>
      <c r="AA1986" s="1">
        <v>1</v>
      </c>
    </row>
    <row r="1987" spans="1:27" ht="12.75">
      <c r="A1987" s="103" t="s">
        <v>364</v>
      </c>
      <c r="B1987" s="90">
        <v>41.09</v>
      </c>
      <c r="C1987" s="90">
        <v>45.983819000000004</v>
      </c>
      <c r="D1987" s="88">
        <v>0.11909999999999998</v>
      </c>
      <c r="AA1987" s="1">
        <v>1</v>
      </c>
    </row>
    <row r="1988" spans="1:27" ht="12.75">
      <c r="A1988" s="105" t="s">
        <v>365</v>
      </c>
      <c r="B1988" s="90">
        <v>4.1100000000000003</v>
      </c>
      <c r="C1988" s="90">
        <v>4.5995010000000001</v>
      </c>
      <c r="D1988" s="88">
        <v>0.11909999999999998</v>
      </c>
      <c r="AA1988" s="1">
        <v>1</v>
      </c>
    </row>
    <row r="1989" spans="1:27" ht="12.75">
      <c r="A1989" s="103" t="s">
        <v>367</v>
      </c>
      <c r="B1989" s="90">
        <v>4.9400000000000004</v>
      </c>
      <c r="C1989" s="90">
        <v>5.5283540000000002</v>
      </c>
      <c r="D1989" s="88">
        <v>0.11909999999999998</v>
      </c>
      <c r="AA1989" s="1">
        <v>1</v>
      </c>
    </row>
    <row r="1990" spans="1:27" ht="12.75">
      <c r="A1990" s="103" t="s">
        <v>369</v>
      </c>
      <c r="B1990" s="90">
        <v>6.54</v>
      </c>
      <c r="C1990" s="90">
        <v>7.3189140000000004</v>
      </c>
      <c r="D1990" s="88">
        <v>0.11909999999999998</v>
      </c>
      <c r="AA1990" s="1">
        <v>1</v>
      </c>
    </row>
    <row r="1991" spans="1:27" ht="12.75">
      <c r="A1991" s="103" t="s">
        <v>371</v>
      </c>
      <c r="B1991" s="90">
        <v>2.62</v>
      </c>
      <c r="C1991" s="90">
        <v>2.932042</v>
      </c>
      <c r="D1991" s="88">
        <v>0.11909999999999998</v>
      </c>
      <c r="AA1991" s="1">
        <v>1</v>
      </c>
    </row>
    <row r="1992" spans="1:27" ht="12.75">
      <c r="A1992" s="103" t="s">
        <v>373</v>
      </c>
      <c r="B1992" s="90">
        <v>41.09</v>
      </c>
      <c r="C1992" s="90">
        <v>45.983819000000004</v>
      </c>
      <c r="D1992" s="88">
        <v>0.11909999999999998</v>
      </c>
      <c r="AA1992" s="1">
        <v>1</v>
      </c>
    </row>
    <row r="1993" spans="1:27" ht="12.75">
      <c r="A1993" s="103" t="s">
        <v>375</v>
      </c>
      <c r="B1993" s="90">
        <v>24.66</v>
      </c>
      <c r="C1993" s="90">
        <v>27.597006</v>
      </c>
      <c r="D1993" s="88">
        <v>0.11909999999999998</v>
      </c>
      <c r="AA1993" s="1">
        <v>1</v>
      </c>
    </row>
    <row r="1994" spans="1:27" ht="12.75">
      <c r="A1994" s="103" t="s">
        <v>376</v>
      </c>
      <c r="B1994" s="90">
        <v>14.39</v>
      </c>
      <c r="C1994" s="90">
        <v>16.103849</v>
      </c>
      <c r="D1994" s="88">
        <v>0.11909999999999998</v>
      </c>
      <c r="AA1994" s="1">
        <v>1</v>
      </c>
    </row>
    <row r="1995" spans="1:27" ht="12.75">
      <c r="A1995" s="103" t="s">
        <v>378</v>
      </c>
      <c r="B1995" s="90">
        <v>20.55</v>
      </c>
      <c r="C1995" s="90">
        <v>22.997505</v>
      </c>
      <c r="D1995" s="88">
        <v>0.11909999999999998</v>
      </c>
      <c r="AA1995" s="1">
        <v>1</v>
      </c>
    </row>
    <row r="1996" spans="1:27" ht="12.75">
      <c r="A1996" s="103" t="s">
        <v>380</v>
      </c>
      <c r="B1996" s="90">
        <v>20.55</v>
      </c>
      <c r="C1996" s="90">
        <v>22.997505</v>
      </c>
      <c r="D1996" s="88">
        <v>0.11909999999999998</v>
      </c>
      <c r="AA1996" s="1">
        <v>1</v>
      </c>
    </row>
    <row r="1997" spans="1:27" ht="12.75">
      <c r="A1997" s="103" t="s">
        <v>381</v>
      </c>
      <c r="B1997" s="90">
        <v>20.55</v>
      </c>
      <c r="C1997" s="90">
        <v>22.997505</v>
      </c>
      <c r="D1997" s="88">
        <v>0.11909999999999998</v>
      </c>
      <c r="AA1997" s="1">
        <v>1</v>
      </c>
    </row>
    <row r="1998" spans="1:27" ht="12.75">
      <c r="A1998" s="103" t="s">
        <v>383</v>
      </c>
      <c r="B1998" s="90">
        <v>6.83</v>
      </c>
      <c r="C1998" s="90">
        <v>7.6434530000000001</v>
      </c>
      <c r="D1998" s="88">
        <v>0.11909999999999998</v>
      </c>
      <c r="AA1998" s="1">
        <v>1</v>
      </c>
    </row>
    <row r="1999" spans="1:27" ht="12.75">
      <c r="A1999" s="103" t="s">
        <v>384</v>
      </c>
      <c r="B1999" s="90">
        <v>6.83</v>
      </c>
      <c r="C1999" s="90">
        <v>7.6434530000000001</v>
      </c>
      <c r="D1999" s="88">
        <v>0.11909999999999998</v>
      </c>
      <c r="AA1999" s="1">
        <v>1</v>
      </c>
    </row>
    <row r="2000" spans="1:27" ht="12.75">
      <c r="A2000" s="103" t="s">
        <v>386</v>
      </c>
      <c r="B2000" s="90">
        <v>16.43</v>
      </c>
      <c r="C2000" s="90">
        <v>18.386813</v>
      </c>
      <c r="D2000" s="88">
        <v>0.11909999999999998</v>
      </c>
      <c r="AA2000" s="1">
        <v>1</v>
      </c>
    </row>
    <row r="2001" spans="1:27" ht="12.75">
      <c r="A2001" s="106" t="s">
        <v>388</v>
      </c>
      <c r="B2001" s="90">
        <v>10.94</v>
      </c>
      <c r="C2001" s="90">
        <v>12.242953999999999</v>
      </c>
      <c r="D2001" s="88">
        <v>0.11909999999999998</v>
      </c>
      <c r="AA2001" s="1">
        <v>1</v>
      </c>
    </row>
    <row r="2002" spans="1:27" ht="12.75">
      <c r="A2002" s="106" t="s">
        <v>389</v>
      </c>
      <c r="B2002" s="90">
        <v>41.09</v>
      </c>
      <c r="C2002" s="90">
        <v>45.983819000000004</v>
      </c>
      <c r="D2002" s="88">
        <v>0.11909999999999998</v>
      </c>
      <c r="AA2002" s="1">
        <v>1</v>
      </c>
    </row>
    <row r="2003" spans="1:27" ht="12.75">
      <c r="A2003" s="106" t="s">
        <v>391</v>
      </c>
      <c r="B2003" s="90">
        <v>6.83</v>
      </c>
      <c r="C2003" s="90">
        <v>7.6434530000000001</v>
      </c>
      <c r="D2003" s="88">
        <v>0.11909999999999998</v>
      </c>
      <c r="AA2003" s="1">
        <v>1</v>
      </c>
    </row>
    <row r="2004" spans="1:27" ht="12.75">
      <c r="A2004" s="103" t="s">
        <v>393</v>
      </c>
      <c r="B2004" s="90">
        <v>41.09</v>
      </c>
      <c r="C2004" s="90">
        <v>45.983819000000004</v>
      </c>
      <c r="D2004" s="88">
        <v>0.11909999999999998</v>
      </c>
      <c r="AA2004" s="1">
        <v>1</v>
      </c>
    </row>
    <row r="2005" spans="1:27" ht="12.75">
      <c r="A2005" s="103" t="s">
        <v>394</v>
      </c>
      <c r="B2005" s="90">
        <v>10.48</v>
      </c>
      <c r="C2005" s="90">
        <v>11.728168</v>
      </c>
      <c r="D2005" s="88">
        <v>0.11909999999999998</v>
      </c>
      <c r="AA2005" s="1">
        <v>1</v>
      </c>
    </row>
    <row r="2006" spans="1:27" ht="12.75">
      <c r="A2006" s="103" t="s">
        <v>396</v>
      </c>
      <c r="B2006" s="90">
        <v>24.66</v>
      </c>
      <c r="C2006" s="90">
        <v>27.597006</v>
      </c>
      <c r="D2006" s="88">
        <v>0.11909999999999998</v>
      </c>
      <c r="AA2006" s="1">
        <v>1</v>
      </c>
    </row>
    <row r="2007" spans="1:27" ht="12.75">
      <c r="A2007" s="103" t="s">
        <v>398</v>
      </c>
      <c r="B2007" s="90">
        <v>25.7</v>
      </c>
      <c r="C2007" s="90">
        <v>28.760869999999997</v>
      </c>
      <c r="D2007" s="88">
        <v>0.11909999999999998</v>
      </c>
      <c r="AA2007" s="1">
        <v>1</v>
      </c>
    </row>
    <row r="2008" spans="1:27" ht="12.75">
      <c r="A2008" s="103" t="s">
        <v>400</v>
      </c>
      <c r="B2008" s="90">
        <v>10.94</v>
      </c>
      <c r="C2008" s="90">
        <v>12.242953999999999</v>
      </c>
      <c r="D2008" s="88">
        <v>0.11909999999999998</v>
      </c>
      <c r="AA2008" s="1">
        <v>1</v>
      </c>
    </row>
    <row r="2009" spans="1:27" ht="12.75">
      <c r="A2009" s="103" t="s">
        <v>401</v>
      </c>
      <c r="B2009" s="90">
        <v>14.39</v>
      </c>
      <c r="C2009" s="90">
        <v>16.103849</v>
      </c>
      <c r="D2009" s="88">
        <v>0.11909999999999998</v>
      </c>
      <c r="AA2009" s="1">
        <v>1</v>
      </c>
    </row>
    <row r="2010" spans="1:27" ht="12.75">
      <c r="A2010" s="105" t="s">
        <v>403</v>
      </c>
      <c r="B2010" s="90">
        <v>41.09</v>
      </c>
      <c r="C2010" s="90">
        <v>45.983819000000004</v>
      </c>
      <c r="D2010" s="88">
        <v>0.11909999999999998</v>
      </c>
      <c r="AA2010" s="1">
        <v>1</v>
      </c>
    </row>
    <row r="2011" spans="1:27" ht="12.75">
      <c r="A2011" s="103" t="s">
        <v>405</v>
      </c>
      <c r="B2011" s="90">
        <v>7.81</v>
      </c>
      <c r="C2011" s="90">
        <v>8.7401710000000001</v>
      </c>
      <c r="D2011" s="88">
        <v>0.11909999999999998</v>
      </c>
      <c r="AA2011" s="1">
        <v>1</v>
      </c>
    </row>
    <row r="2012" spans="1:27" ht="12.75">
      <c r="A2012" s="103" t="s">
        <v>407</v>
      </c>
      <c r="B2012" s="90">
        <v>24.66</v>
      </c>
      <c r="C2012" s="90">
        <v>27.597006</v>
      </c>
      <c r="D2012" s="88">
        <v>0.11909999999999998</v>
      </c>
      <c r="AA2012" s="1">
        <v>1</v>
      </c>
    </row>
    <row r="2013" spans="1:27" ht="12.75">
      <c r="A2013" s="103" t="s">
        <v>409</v>
      </c>
      <c r="B2013" s="90">
        <v>41.09</v>
      </c>
      <c r="C2013" s="90">
        <v>45.983819000000004</v>
      </c>
      <c r="D2013" s="88">
        <v>0.11909999999999998</v>
      </c>
      <c r="AA2013" s="1">
        <v>1</v>
      </c>
    </row>
    <row r="2014" spans="1:27" ht="12.75">
      <c r="A2014" s="103" t="s">
        <v>411</v>
      </c>
      <c r="B2014" s="90">
        <v>41.09</v>
      </c>
      <c r="C2014" s="90">
        <v>45.983819000000004</v>
      </c>
      <c r="D2014" s="88">
        <v>0.11909999999999998</v>
      </c>
      <c r="AA2014" s="1">
        <v>1</v>
      </c>
    </row>
    <row r="2015" spans="1:27" ht="12.75">
      <c r="A2015" s="103" t="s">
        <v>413</v>
      </c>
      <c r="B2015" s="90">
        <v>5.49</v>
      </c>
      <c r="C2015" s="90">
        <v>6.143859</v>
      </c>
      <c r="D2015" s="88">
        <v>0.11909999999999998</v>
      </c>
      <c r="AA2015" s="1">
        <v>1</v>
      </c>
    </row>
    <row r="2016" spans="1:27" ht="12.75">
      <c r="A2016" s="103" t="s">
        <v>415</v>
      </c>
      <c r="B2016" s="90">
        <v>16.43</v>
      </c>
      <c r="C2016" s="90">
        <v>18.386813</v>
      </c>
      <c r="D2016" s="88">
        <v>0.11909999999999998</v>
      </c>
      <c r="AA2016" s="1">
        <v>1</v>
      </c>
    </row>
    <row r="2017" spans="1:27" ht="12.75">
      <c r="A2017" s="103" t="s">
        <v>416</v>
      </c>
      <c r="B2017" s="90">
        <v>5.22</v>
      </c>
      <c r="C2017" s="90">
        <v>5.8417019999999997</v>
      </c>
      <c r="D2017" s="88">
        <v>0.11909999999999998</v>
      </c>
      <c r="AA2017" s="1">
        <v>1</v>
      </c>
    </row>
    <row r="2018" spans="1:27" ht="12.75">
      <c r="A2018" s="103" t="s">
        <v>418</v>
      </c>
      <c r="B2018" s="90">
        <v>5.74</v>
      </c>
      <c r="C2018" s="90">
        <v>6.4236339999999998</v>
      </c>
      <c r="D2018" s="88">
        <v>0.11909999999999998</v>
      </c>
      <c r="AA2018" s="1">
        <v>1</v>
      </c>
    </row>
    <row r="2019" spans="1:27" ht="12.75">
      <c r="A2019" s="103" t="s">
        <v>419</v>
      </c>
      <c r="B2019" s="90">
        <v>30.82</v>
      </c>
      <c r="C2019" s="90">
        <v>34.490662</v>
      </c>
      <c r="D2019" s="88">
        <v>0.11909999999999998</v>
      </c>
      <c r="AA2019" s="1">
        <v>1</v>
      </c>
    </row>
    <row r="2020" spans="1:27" ht="12.75">
      <c r="A2020" s="103" t="s">
        <v>421</v>
      </c>
      <c r="B2020" s="90">
        <v>13.43</v>
      </c>
      <c r="C2020" s="90">
        <v>15.029513</v>
      </c>
      <c r="D2020" s="88">
        <v>0.11909999999999998</v>
      </c>
      <c r="AA2020" s="1">
        <v>1</v>
      </c>
    </row>
    <row r="2021" spans="1:27" ht="12.75">
      <c r="A2021" s="103" t="s">
        <v>422</v>
      </c>
      <c r="B2021" s="90">
        <v>20.55</v>
      </c>
      <c r="C2021" s="90">
        <v>22.997505</v>
      </c>
      <c r="D2021" s="88">
        <v>0.11909999999999998</v>
      </c>
      <c r="AA2021" s="1">
        <v>1</v>
      </c>
    </row>
    <row r="2022" spans="1:27" ht="12.75">
      <c r="A2022" s="103" t="s">
        <v>424</v>
      </c>
      <c r="B2022" s="90">
        <v>5.74</v>
      </c>
      <c r="C2022" s="90">
        <v>6.4236339999999998</v>
      </c>
      <c r="D2022" s="88">
        <v>0.11909999999999998</v>
      </c>
      <c r="AA2022" s="1">
        <v>1</v>
      </c>
    </row>
    <row r="2023" spans="1:27" ht="12.75">
      <c r="A2023" s="103" t="s">
        <v>426</v>
      </c>
      <c r="B2023" s="90">
        <v>41.09</v>
      </c>
      <c r="C2023" s="90">
        <v>45.983819000000004</v>
      </c>
      <c r="D2023" s="88">
        <v>0.11909999999999998</v>
      </c>
      <c r="AA2023" s="1">
        <v>1</v>
      </c>
    </row>
    <row r="2024" spans="1:27" ht="12.75">
      <c r="A2024" s="103" t="s">
        <v>428</v>
      </c>
      <c r="B2024" s="90">
        <v>20.55</v>
      </c>
      <c r="C2024" s="90">
        <v>22.997505</v>
      </c>
      <c r="D2024" s="88">
        <v>0.11909999999999998</v>
      </c>
      <c r="AA2024" s="1">
        <v>1</v>
      </c>
    </row>
    <row r="2025" spans="1:27" ht="12.75">
      <c r="A2025" s="103" t="s">
        <v>429</v>
      </c>
      <c r="B2025" s="90"/>
      <c r="C2025" s="90" t="str">
        <v/>
      </c>
      <c r="D2025" s="88" t="str">
        <v/>
      </c>
      <c r="AA2025" s="1">
        <v>1</v>
      </c>
    </row>
    <row r="2026" spans="1:27" ht="12.75">
      <c r="A2026" s="103"/>
      <c r="B2026" s="90"/>
      <c r="C2026" s="90" t="str">
        <v/>
      </c>
      <c r="D2026" s="88" t="str">
        <v/>
      </c>
      <c r="AA2026" s="1">
        <v>1</v>
      </c>
    </row>
    <row r="2027" spans="1:27" ht="12.75">
      <c r="A2027" s="102" t="s">
        <v>464</v>
      </c>
      <c r="B2027" s="90">
        <v>21.93</v>
      </c>
      <c r="C2027" s="90">
        <v>24.541862999999999</v>
      </c>
      <c r="D2027" s="88">
        <v>0.11909999999999998</v>
      </c>
      <c r="AA2027" s="1">
        <v>1</v>
      </c>
    </row>
    <row r="2028" spans="1:27" ht="12.75">
      <c r="A2028" s="77" t="s">
        <v>366</v>
      </c>
      <c r="B2028" s="90">
        <v>21.93</v>
      </c>
      <c r="C2028" s="90">
        <v>24.541862999999999</v>
      </c>
      <c r="D2028" s="88">
        <v>0.11909999999999998</v>
      </c>
      <c r="AA2028" s="1">
        <v>1</v>
      </c>
    </row>
    <row r="2029" spans="1:27" ht="12.75">
      <c r="A2029" s="77" t="s">
        <v>435</v>
      </c>
      <c r="B2029" s="90">
        <v>47.93</v>
      </c>
      <c r="C2029" s="90">
        <v>53.638463000000002</v>
      </c>
      <c r="D2029" s="88">
        <v>0.11909999999999998</v>
      </c>
      <c r="AA2029" s="1">
        <v>1</v>
      </c>
    </row>
    <row r="2030" spans="1:27" ht="12.75">
      <c r="A2030" s="103" t="s">
        <v>368</v>
      </c>
      <c r="B2030" s="90">
        <v>39.049999999999997</v>
      </c>
      <c r="C2030" s="90">
        <v>43.700854999999997</v>
      </c>
      <c r="D2030" s="88">
        <v>0.11909999999999998</v>
      </c>
      <c r="AA2030" s="1">
        <v>1</v>
      </c>
    </row>
    <row r="2031" spans="1:27" ht="12.75">
      <c r="A2031" s="77" t="s">
        <v>437</v>
      </c>
      <c r="B2031" s="90">
        <v>39.049999999999997</v>
      </c>
      <c r="C2031" s="90">
        <v>43.700854999999997</v>
      </c>
      <c r="D2031" s="88">
        <v>0.11909999999999998</v>
      </c>
      <c r="AA2031" s="1">
        <v>1</v>
      </c>
    </row>
    <row r="2032" spans="1:27" ht="12.75">
      <c r="A2032" s="77" t="s">
        <v>439</v>
      </c>
      <c r="B2032" s="90">
        <v>24.66</v>
      </c>
      <c r="C2032" s="90">
        <v>27.597006</v>
      </c>
      <c r="D2032" s="88">
        <v>0.11909999999999998</v>
      </c>
      <c r="AA2032" s="1">
        <v>1</v>
      </c>
    </row>
    <row r="2033" spans="1:27" ht="12.75">
      <c r="A2033" s="77" t="s">
        <v>440</v>
      </c>
      <c r="B2033" s="90">
        <v>5.37</v>
      </c>
      <c r="C2033" s="90">
        <v>6.0095669999999997</v>
      </c>
      <c r="D2033" s="88">
        <v>0.11909999999999998</v>
      </c>
      <c r="AA2033" s="1">
        <v>1</v>
      </c>
    </row>
    <row r="2034" spans="1:27" ht="12.75">
      <c r="A2034" s="77" t="s">
        <v>441</v>
      </c>
      <c r="B2034" s="90">
        <v>54.81</v>
      </c>
      <c r="C2034" s="90">
        <v>61.337871</v>
      </c>
      <c r="D2034" s="88">
        <v>0.11909999999999998</v>
      </c>
      <c r="AA2034" s="1">
        <v>1</v>
      </c>
    </row>
    <row r="2035" spans="1:27" ht="12.75">
      <c r="A2035" s="77" t="s">
        <v>436</v>
      </c>
      <c r="B2035" s="90">
        <v>11.51</v>
      </c>
      <c r="C2035" s="90">
        <v>12.880841</v>
      </c>
      <c r="D2035" s="88">
        <v>0.11909999999999998</v>
      </c>
      <c r="AA2035" s="1">
        <v>1</v>
      </c>
    </row>
    <row r="2036" spans="1:27" ht="12.75">
      <c r="A2036" s="77" t="s">
        <v>443</v>
      </c>
      <c r="B2036" s="90">
        <v>47.93</v>
      </c>
      <c r="C2036" s="90">
        <v>53.638463000000002</v>
      </c>
      <c r="D2036" s="88">
        <v>0.11909999999999998</v>
      </c>
      <c r="AA2036" s="1">
        <v>1</v>
      </c>
    </row>
    <row r="2037" spans="1:27" ht="12.75">
      <c r="A2037" s="103"/>
      <c r="B2037" s="90"/>
      <c r="C2037" s="90" t="str">
        <v/>
      </c>
      <c r="D2037" s="88" t="str">
        <v/>
      </c>
      <c r="AA2037" s="1">
        <v>1</v>
      </c>
    </row>
    <row r="2038" spans="1:27" ht="12.75">
      <c r="A2038" s="102" t="s">
        <v>465</v>
      </c>
      <c r="B2038" s="90"/>
      <c r="C2038" s="90" t="str">
        <v/>
      </c>
      <c r="D2038" s="88" t="str">
        <v/>
      </c>
      <c r="AA2038" s="1">
        <v>1</v>
      </c>
    </row>
    <row r="2039" spans="1:27" ht="12.75">
      <c r="A2039" s="77" t="s">
        <v>366</v>
      </c>
      <c r="B2039" s="90">
        <v>21.93</v>
      </c>
      <c r="C2039" s="90">
        <v>24.541862999999999</v>
      </c>
      <c r="D2039" s="88">
        <v>0.11909999999999998</v>
      </c>
      <c r="AA2039" s="1">
        <v>1</v>
      </c>
    </row>
    <row r="2040" spans="1:27" ht="12.75">
      <c r="A2040" s="77" t="s">
        <v>435</v>
      </c>
      <c r="B2040" s="90">
        <v>21.93</v>
      </c>
      <c r="C2040" s="90">
        <v>24.541862999999999</v>
      </c>
      <c r="D2040" s="88">
        <v>0.11909999999999998</v>
      </c>
      <c r="AA2040" s="1">
        <v>1</v>
      </c>
    </row>
    <row r="2041" spans="1:27" ht="12.75">
      <c r="A2041" s="103" t="s">
        <v>368</v>
      </c>
      <c r="B2041" s="90">
        <v>41.09</v>
      </c>
      <c r="C2041" s="90">
        <v>45.983819000000004</v>
      </c>
      <c r="D2041" s="88">
        <v>0.11909999999999998</v>
      </c>
      <c r="AA2041" s="1">
        <v>1</v>
      </c>
    </row>
    <row r="2042" spans="1:27" ht="13.5" thickBot="1">
      <c r="A2042" s="77" t="s">
        <v>437</v>
      </c>
      <c r="B2042" s="90">
        <v>41.09</v>
      </c>
      <c r="C2042" s="107">
        <v>45.983819000000004</v>
      </c>
      <c r="D2042" s="108">
        <v>0.11909999999999998</v>
      </c>
      <c r="AA2042" s="1">
        <v>1</v>
      </c>
    </row>
    <row r="2043" spans="1:27" ht="12.75">
      <c r="A2043" s="103" t="s">
        <v>439</v>
      </c>
      <c r="B2043" s="90">
        <v>23.62</v>
      </c>
      <c r="C2043" s="109">
        <v>26.433142</v>
      </c>
      <c r="D2043" s="110">
        <v>0.11909999999999998</v>
      </c>
      <c r="AA2043" s="1">
        <v>1</v>
      </c>
    </row>
    <row r="2044" spans="1:27" ht="12.75">
      <c r="A2044" s="77" t="s">
        <v>440</v>
      </c>
      <c r="B2044" s="90">
        <v>2.74</v>
      </c>
      <c r="C2044" s="111">
        <v>3.0663340000000003</v>
      </c>
      <c r="D2044" s="112">
        <v>0.11909999999999998</v>
      </c>
      <c r="AA2044" s="1">
        <v>1</v>
      </c>
    </row>
    <row r="2045" spans="1:27" ht="12.75">
      <c r="A2045" s="77" t="s">
        <v>441</v>
      </c>
      <c r="B2045" s="90">
        <v>34.950000000000003</v>
      </c>
      <c r="C2045" s="111">
        <v>39.112545000000004</v>
      </c>
      <c r="D2045" s="112">
        <v>0.11909999999999998</v>
      </c>
      <c r="AA2045" s="1">
        <v>1</v>
      </c>
    </row>
    <row r="2046" spans="1:27" ht="12.75">
      <c r="A2046" s="103" t="s">
        <v>436</v>
      </c>
      <c r="B2046" s="90">
        <v>41.09</v>
      </c>
      <c r="C2046" s="111">
        <v>45.983819000000004</v>
      </c>
      <c r="D2046" s="112">
        <v>0.11909999999999998</v>
      </c>
      <c r="AA2046" s="1">
        <v>1</v>
      </c>
    </row>
    <row r="2047" spans="1:27" ht="12.75">
      <c r="A2047" s="77" t="s">
        <v>443</v>
      </c>
      <c r="B2047" s="90">
        <v>41.09</v>
      </c>
      <c r="C2047" s="111">
        <v>45.983819000000004</v>
      </c>
      <c r="D2047" s="112">
        <v>0.11909999999999998</v>
      </c>
      <c r="AA2047" s="1">
        <v>1</v>
      </c>
    </row>
    <row r="2048" spans="1:27" ht="13.5" thickBot="1">
      <c r="A2048" s="14"/>
      <c r="B2048" s="71"/>
      <c r="C2048" s="111" t="str">
        <v/>
      </c>
      <c r="D2048" s="112" t="str">
        <v/>
      </c>
      <c r="AA2048" s="1">
        <v>1</v>
      </c>
    </row>
    <row r="2049" spans="1:27" ht="12.75">
      <c r="A2049" s="77"/>
      <c r="B2049" s="90"/>
      <c r="C2049" s="111" t="str">
        <v/>
      </c>
      <c r="D2049" s="112" t="str">
        <v/>
      </c>
      <c r="AA2049" s="1">
        <v>1</v>
      </c>
    </row>
    <row r="2050" spans="1:27" ht="12.75">
      <c r="A2050" s="77"/>
      <c r="B2050" s="90"/>
      <c r="C2050" s="111" t="str">
        <v/>
      </c>
      <c r="D2050" s="112" t="str">
        <v/>
      </c>
      <c r="AA2050" s="1">
        <v>1</v>
      </c>
    </row>
    <row r="2051" spans="1:27" ht="12.75">
      <c r="A2051" s="7"/>
      <c r="B2051" s="47"/>
      <c r="C2051" s="72" t="str">
        <v/>
      </c>
      <c r="D2051" s="73" t="str">
        <v/>
      </c>
      <c r="AA2051" s="1">
        <v>1</v>
      </c>
    </row>
    <row r="2052" spans="1:27" ht="12.75">
      <c r="A2052" s="7"/>
      <c r="B2052" s="47"/>
      <c r="C2052" s="72" t="str">
        <v/>
      </c>
      <c r="D2052" s="73" t="str">
        <v/>
      </c>
      <c r="AA2052" s="1">
        <v>1</v>
      </c>
    </row>
    <row r="2053" spans="1:27" ht="12.75">
      <c r="A2053" s="7"/>
      <c r="B2053" s="47"/>
      <c r="C2053" s="72" t="str">
        <v/>
      </c>
      <c r="D2053" s="73" t="str">
        <v/>
      </c>
      <c r="AA2053" s="1">
        <v>1</v>
      </c>
    </row>
    <row r="2054" spans="1:27" ht="12.75">
      <c r="A2054" s="7"/>
      <c r="B2054" s="47"/>
      <c r="C2054" s="72" t="str">
        <v/>
      </c>
      <c r="D2054" s="73" t="str">
        <v/>
      </c>
      <c r="AA2054" s="1">
        <v>1</v>
      </c>
    </row>
    <row r="2055" spans="1:27" ht="12.75">
      <c r="A2055" s="7"/>
      <c r="B2055" s="47"/>
      <c r="C2055" s="72" t="str">
        <v/>
      </c>
      <c r="D2055" s="73" t="str">
        <v/>
      </c>
      <c r="AA2055" s="1">
        <v>1</v>
      </c>
    </row>
    <row r="2056" spans="1:27" ht="12.75">
      <c r="A2056" s="7"/>
      <c r="B2056" s="47"/>
      <c r="C2056" s="72" t="str">
        <v/>
      </c>
      <c r="D2056" s="73" t="str">
        <v/>
      </c>
      <c r="AA2056" s="1">
        <v>1</v>
      </c>
    </row>
    <row r="2057" spans="1:27" ht="12.75">
      <c r="A2057" s="7"/>
      <c r="B2057" s="47"/>
      <c r="C2057" s="72" t="str">
        <v/>
      </c>
      <c r="D2057" s="73" t="str">
        <v/>
      </c>
      <c r="AA2057" s="1">
        <v>1</v>
      </c>
    </row>
    <row r="2058" spans="1:27" ht="12.75">
      <c r="A2058" s="7"/>
      <c r="B2058" s="47"/>
      <c r="C2058" s="72" t="str">
        <v/>
      </c>
      <c r="D2058" s="73" t="str">
        <v/>
      </c>
      <c r="AA2058" s="1">
        <v>1</v>
      </c>
    </row>
    <row r="2059" spans="1:27" ht="12.75">
      <c r="A2059" s="7"/>
      <c r="B2059" s="47"/>
      <c r="C2059" s="72" t="str">
        <v/>
      </c>
      <c r="D2059" s="73" t="str">
        <v/>
      </c>
      <c r="AA2059" s="1">
        <v>1</v>
      </c>
    </row>
    <row r="2060" spans="1:27" ht="12.75">
      <c r="A2060" s="7"/>
      <c r="B2060" s="48"/>
      <c r="C2060" s="72" t="str">
        <v/>
      </c>
      <c r="D2060" s="73" t="str">
        <v/>
      </c>
      <c r="AA2060" s="1">
        <v>1</v>
      </c>
    </row>
    <row r="2061" spans="1:27" ht="12.75">
      <c r="A2061" s="7"/>
      <c r="B2061" s="47"/>
      <c r="C2061" s="72" t="str">
        <v/>
      </c>
      <c r="D2061" s="73" t="str">
        <v/>
      </c>
      <c r="AA2061" s="1">
        <v>1</v>
      </c>
    </row>
    <row r="2062" spans="1:27" ht="12.75">
      <c r="A2062" s="7"/>
      <c r="B2062" s="47"/>
      <c r="C2062" s="72" t="str">
        <v/>
      </c>
      <c r="D2062" s="73" t="str">
        <v/>
      </c>
      <c r="AA2062" s="1">
        <v>1</v>
      </c>
    </row>
    <row r="2063" spans="1:27" ht="12.75">
      <c r="A2063" s="7"/>
      <c r="B2063" s="47"/>
      <c r="C2063" s="72" t="str">
        <v/>
      </c>
      <c r="D2063" s="73" t="str">
        <v/>
      </c>
      <c r="AA2063" s="1">
        <v>1</v>
      </c>
    </row>
    <row r="2064" spans="1:27" ht="12.75">
      <c r="A2064" s="7"/>
      <c r="B2064" s="47"/>
      <c r="C2064" s="72" t="str">
        <v/>
      </c>
      <c r="D2064" s="73" t="str">
        <v/>
      </c>
      <c r="AA2064" s="1">
        <v>1</v>
      </c>
    </row>
    <row r="2065" spans="1:27" ht="12.75">
      <c r="A2065" s="7"/>
      <c r="B2065" s="48"/>
      <c r="C2065" s="72" t="str">
        <v/>
      </c>
      <c r="D2065" s="73" t="str">
        <v/>
      </c>
      <c r="AA2065" s="1">
        <v>1</v>
      </c>
    </row>
    <row r="2066" spans="1:27" ht="12.75">
      <c r="A2066" s="7"/>
      <c r="B2066" s="48"/>
      <c r="C2066" s="72" t="str">
        <v/>
      </c>
      <c r="D2066" s="73" t="str">
        <v/>
      </c>
      <c r="AA2066" s="1">
        <v>1</v>
      </c>
    </row>
    <row r="2067" spans="1:27" ht="12.75">
      <c r="A2067" s="7"/>
      <c r="B2067" s="48"/>
      <c r="C2067" s="72" t="str">
        <v/>
      </c>
      <c r="D2067" s="73" t="str">
        <v/>
      </c>
      <c r="AA2067" s="1">
        <v>1</v>
      </c>
    </row>
    <row r="2068" spans="1:27" ht="12.75">
      <c r="A2068" s="6"/>
      <c r="B2068" s="49"/>
      <c r="C2068" s="72" t="str">
        <v/>
      </c>
      <c r="D2068" s="73" t="str">
        <v/>
      </c>
      <c r="AA2068" s="1">
        <v>1</v>
      </c>
    </row>
    <row r="2069" spans="1:27" ht="12.75">
      <c r="A2069" s="7"/>
      <c r="B2069" s="49"/>
      <c r="C2069" s="72" t="str">
        <v/>
      </c>
      <c r="D2069" s="73" t="str">
        <v/>
      </c>
      <c r="AA2069" s="1">
        <v>1</v>
      </c>
    </row>
    <row r="2070" spans="1:27" ht="12.75">
      <c r="A2070" s="7"/>
      <c r="B2070" s="49"/>
      <c r="C2070" s="72" t="str">
        <v/>
      </c>
      <c r="D2070" s="73" t="str">
        <v/>
      </c>
      <c r="AA2070" s="1">
        <v>1</v>
      </c>
    </row>
    <row r="2071" spans="1:27" ht="12.75">
      <c r="A2071" s="7"/>
      <c r="B2071" s="49"/>
      <c r="C2071" s="72" t="str">
        <v/>
      </c>
      <c r="D2071" s="73" t="str">
        <v/>
      </c>
      <c r="AA2071" s="1">
        <v>1</v>
      </c>
    </row>
    <row r="2072" spans="1:27" ht="12.75">
      <c r="A2072" s="7"/>
      <c r="B2072" s="49"/>
      <c r="C2072" s="72" t="str">
        <v/>
      </c>
      <c r="D2072" s="73" t="str">
        <v/>
      </c>
      <c r="AA2072" s="1">
        <v>1</v>
      </c>
    </row>
    <row r="2073" spans="1:27" ht="12.75">
      <c r="A2073" s="7"/>
      <c r="B2073" s="49"/>
      <c r="C2073" s="72" t="str">
        <v/>
      </c>
      <c r="D2073" s="73" t="str">
        <v/>
      </c>
      <c r="AA2073" s="1">
        <v>1</v>
      </c>
    </row>
    <row r="2074" spans="1:27" ht="12.75">
      <c r="A2074" s="7"/>
      <c r="B2074" s="49"/>
      <c r="C2074" s="72" t="str">
        <v/>
      </c>
      <c r="D2074" s="73" t="str">
        <v/>
      </c>
      <c r="AA2074" s="1">
        <v>1</v>
      </c>
    </row>
    <row r="2075" spans="1:27" ht="12.75">
      <c r="A2075" s="7"/>
      <c r="B2075" s="49"/>
      <c r="C2075" s="72" t="str">
        <v/>
      </c>
      <c r="D2075" s="73" t="str">
        <v/>
      </c>
      <c r="AA2075" s="1">
        <v>1</v>
      </c>
    </row>
    <row r="2076" spans="1:27" ht="12.75">
      <c r="A2076" s="7"/>
      <c r="B2076" s="49"/>
      <c r="C2076" s="72" t="str">
        <v/>
      </c>
      <c r="D2076" s="73" t="str">
        <v/>
      </c>
      <c r="AA2076" s="1">
        <v>1</v>
      </c>
    </row>
    <row r="2077" spans="1:27" ht="12.75">
      <c r="A2077" s="7"/>
      <c r="B2077" s="49"/>
      <c r="C2077" s="72" t="str">
        <v/>
      </c>
      <c r="D2077" s="73" t="str">
        <v/>
      </c>
      <c r="AA2077" s="1">
        <v>1</v>
      </c>
    </row>
    <row r="2078" spans="1:27" ht="12.75">
      <c r="A2078" s="7"/>
      <c r="B2078" s="49"/>
      <c r="C2078" s="72" t="str">
        <v/>
      </c>
      <c r="D2078" s="73" t="str">
        <v/>
      </c>
      <c r="AA2078" s="1">
        <v>1</v>
      </c>
    </row>
    <row r="2079" spans="1:27" ht="12.75">
      <c r="A2079" s="7"/>
      <c r="B2079" s="49"/>
      <c r="C2079" s="72" t="str">
        <v/>
      </c>
      <c r="D2079" s="73" t="str">
        <v/>
      </c>
      <c r="AA2079" s="1">
        <v>1</v>
      </c>
    </row>
    <row r="2080" spans="1:27" ht="12.75">
      <c r="A2080" s="7"/>
      <c r="B2080" s="49"/>
      <c r="C2080" s="72" t="str">
        <v/>
      </c>
      <c r="D2080" s="73" t="str">
        <v/>
      </c>
      <c r="AA2080" s="1">
        <v>1</v>
      </c>
    </row>
    <row r="2081" spans="1:27" ht="12.75">
      <c r="A2081" s="7"/>
      <c r="B2081" s="49"/>
      <c r="C2081" s="72" t="str">
        <v/>
      </c>
      <c r="D2081" s="73" t="str">
        <v/>
      </c>
      <c r="AA2081" s="1">
        <v>1</v>
      </c>
    </row>
    <row r="2082" spans="1:27" ht="12.75">
      <c r="A2082" s="7"/>
      <c r="B2082" s="49"/>
      <c r="C2082" s="72" t="str">
        <v/>
      </c>
      <c r="D2082" s="73" t="str">
        <v/>
      </c>
      <c r="AA2082" s="1">
        <v>1</v>
      </c>
    </row>
    <row r="2083" spans="1:27" ht="12.75">
      <c r="A2083" s="7"/>
      <c r="B2083" s="49"/>
      <c r="C2083" s="72" t="str">
        <v/>
      </c>
      <c r="D2083" s="73" t="str">
        <v/>
      </c>
      <c r="AA2083" s="1">
        <v>1</v>
      </c>
    </row>
    <row r="2084" spans="1:27" ht="12.75">
      <c r="A2084" s="7"/>
      <c r="B2084" s="49"/>
      <c r="C2084" s="72" t="str">
        <v/>
      </c>
      <c r="D2084" s="73" t="str">
        <v/>
      </c>
      <c r="AA2084" s="1">
        <v>1</v>
      </c>
    </row>
    <row r="2085" spans="1:27" ht="12.75">
      <c r="A2085" s="7"/>
      <c r="B2085" s="49"/>
      <c r="C2085" s="72" t="str">
        <v/>
      </c>
      <c r="D2085" s="73" t="str">
        <v/>
      </c>
      <c r="AA2085" s="1">
        <v>1</v>
      </c>
    </row>
    <row r="2086" spans="1:27" ht="12.75">
      <c r="A2086" s="7"/>
      <c r="B2086" s="49"/>
      <c r="C2086" s="72" t="str">
        <v/>
      </c>
      <c r="D2086" s="73" t="str">
        <v/>
      </c>
      <c r="AA2086" s="1">
        <v>1</v>
      </c>
    </row>
    <row r="2087" spans="1:27" ht="12.75">
      <c r="A2087" s="7"/>
      <c r="B2087" s="49"/>
      <c r="C2087" s="72" t="str">
        <v/>
      </c>
      <c r="D2087" s="73" t="str">
        <v/>
      </c>
      <c r="AA2087" s="1">
        <v>1</v>
      </c>
    </row>
    <row r="2088" spans="1:27" ht="12.75">
      <c r="A2088" s="7"/>
      <c r="B2088" s="49"/>
      <c r="C2088" s="72" t="str">
        <v/>
      </c>
      <c r="D2088" s="73" t="str">
        <v/>
      </c>
      <c r="AA2088" s="1">
        <v>1</v>
      </c>
    </row>
    <row r="2089" spans="1:27" ht="12.75">
      <c r="A2089" s="7"/>
      <c r="B2089" s="49"/>
      <c r="C2089" s="72" t="str">
        <v/>
      </c>
      <c r="D2089" s="73" t="str">
        <v/>
      </c>
      <c r="AA2089" s="1">
        <v>1</v>
      </c>
    </row>
    <row r="2090" spans="1:27" ht="12.75">
      <c r="A2090" s="7"/>
      <c r="B2090" s="49"/>
      <c r="C2090" s="72" t="str">
        <v/>
      </c>
      <c r="D2090" s="73" t="str">
        <v/>
      </c>
      <c r="AA2090" s="1">
        <v>1</v>
      </c>
    </row>
    <row r="2091" spans="1:27" ht="12.75">
      <c r="A2091" s="7"/>
      <c r="B2091" s="49"/>
      <c r="C2091" s="72" t="str">
        <v/>
      </c>
      <c r="D2091" s="73" t="str">
        <v/>
      </c>
      <c r="AA2091" s="1">
        <v>1</v>
      </c>
    </row>
    <row r="2092" spans="1:27" ht="12.75">
      <c r="A2092" s="7"/>
      <c r="B2092" s="49"/>
      <c r="C2092" s="72" t="str">
        <v/>
      </c>
      <c r="D2092" s="73" t="str">
        <v/>
      </c>
      <c r="AA2092" s="1">
        <v>1</v>
      </c>
    </row>
    <row r="2093" spans="1:27" ht="12.75">
      <c r="A2093" s="7"/>
      <c r="B2093" s="49"/>
      <c r="C2093" s="72" t="str">
        <v/>
      </c>
      <c r="D2093" s="73" t="str">
        <v/>
      </c>
      <c r="AA2093" s="1">
        <v>1</v>
      </c>
    </row>
    <row r="2094" spans="1:27" ht="12.75">
      <c r="A2094" s="7"/>
      <c r="B2094" s="49"/>
      <c r="C2094" s="72" t="str">
        <v/>
      </c>
      <c r="D2094" s="73" t="str">
        <v/>
      </c>
      <c r="AA2094" s="1">
        <v>1</v>
      </c>
    </row>
    <row r="2095" spans="1:27" ht="12.75">
      <c r="A2095" s="7"/>
      <c r="B2095" s="49"/>
      <c r="C2095" s="72" t="str">
        <v/>
      </c>
      <c r="D2095" s="73" t="str">
        <v/>
      </c>
      <c r="AA2095" s="1">
        <v>1</v>
      </c>
    </row>
    <row r="2096" spans="1:27" ht="12.75">
      <c r="A2096" s="7"/>
      <c r="B2096" s="49"/>
      <c r="C2096" s="72" t="str">
        <v/>
      </c>
      <c r="D2096" s="73" t="str">
        <v/>
      </c>
      <c r="AA2096" s="1">
        <v>1</v>
      </c>
    </row>
    <row r="2097" spans="1:27" ht="12.75">
      <c r="A2097" s="7"/>
      <c r="B2097" s="49"/>
      <c r="C2097" s="72" t="str">
        <v/>
      </c>
      <c r="D2097" s="73" t="str">
        <v/>
      </c>
      <c r="AA2097" s="1">
        <v>1</v>
      </c>
    </row>
    <row r="2098" spans="1:27" ht="12.75">
      <c r="A2098" s="7"/>
      <c r="B2098" s="49"/>
      <c r="C2098" s="72" t="str">
        <v/>
      </c>
      <c r="D2098" s="73" t="str">
        <v/>
      </c>
      <c r="AA2098" s="1">
        <v>1</v>
      </c>
    </row>
    <row r="2099" spans="1:27" ht="12.75">
      <c r="A2099" s="7"/>
      <c r="B2099" s="49"/>
      <c r="C2099" s="72" t="str">
        <v/>
      </c>
      <c r="D2099" s="73" t="str">
        <v/>
      </c>
      <c r="AA2099" s="1">
        <v>1</v>
      </c>
    </row>
    <row r="2100" spans="1:27" ht="12.75">
      <c r="A2100" s="7"/>
      <c r="B2100" s="49"/>
      <c r="C2100" s="72" t="str">
        <v/>
      </c>
      <c r="D2100" s="73" t="str">
        <v/>
      </c>
      <c r="AA2100" s="1">
        <v>1</v>
      </c>
    </row>
    <row r="2101" spans="1:27" ht="12.75">
      <c r="A2101" s="7"/>
      <c r="B2101" s="49"/>
      <c r="C2101" s="72" t="str">
        <v/>
      </c>
      <c r="D2101" s="73" t="str">
        <v/>
      </c>
      <c r="AA2101" s="1">
        <v>1</v>
      </c>
    </row>
    <row r="2102" spans="1:27" ht="12.75">
      <c r="A2102" s="7"/>
      <c r="B2102" s="49"/>
      <c r="C2102" s="72" t="str">
        <v/>
      </c>
      <c r="D2102" s="73" t="str">
        <v/>
      </c>
      <c r="AA2102" s="1">
        <v>1</v>
      </c>
    </row>
    <row r="2103" spans="1:27" ht="12.75">
      <c r="A2103" s="7"/>
      <c r="B2103" s="49"/>
      <c r="C2103" s="72" t="str">
        <v/>
      </c>
      <c r="D2103" s="73" t="str">
        <v/>
      </c>
      <c r="AA2103" s="1">
        <v>1</v>
      </c>
    </row>
    <row r="2104" spans="1:27" ht="12.75">
      <c r="A2104" s="7"/>
      <c r="B2104" s="49"/>
      <c r="C2104" s="72" t="str">
        <v/>
      </c>
      <c r="D2104" s="73" t="str">
        <v/>
      </c>
      <c r="AA2104" s="1">
        <v>1</v>
      </c>
    </row>
    <row r="2105" spans="1:27" ht="12.75">
      <c r="A2105" s="7"/>
      <c r="B2105" s="49"/>
      <c r="C2105" s="72" t="str">
        <v/>
      </c>
      <c r="D2105" s="73" t="str">
        <v/>
      </c>
      <c r="AA2105" s="1">
        <v>1</v>
      </c>
    </row>
    <row r="2106" spans="1:27" ht="12.75">
      <c r="A2106" s="7"/>
      <c r="B2106" s="49"/>
      <c r="C2106" s="72" t="str">
        <v/>
      </c>
      <c r="D2106" s="73" t="str">
        <v/>
      </c>
      <c r="AA2106" s="1">
        <v>1</v>
      </c>
    </row>
    <row r="2107" spans="1:27" ht="12.75">
      <c r="A2107" s="7"/>
      <c r="B2107" s="49"/>
      <c r="C2107" s="72" t="str">
        <v/>
      </c>
      <c r="D2107" s="73" t="str">
        <v/>
      </c>
      <c r="AA2107" s="1">
        <v>1</v>
      </c>
    </row>
    <row r="2108" spans="1:27" ht="12.75">
      <c r="A2108" s="7"/>
      <c r="B2108" s="49"/>
      <c r="C2108" s="72" t="str">
        <v/>
      </c>
      <c r="D2108" s="73" t="str">
        <v/>
      </c>
      <c r="AA2108" s="1">
        <v>1</v>
      </c>
    </row>
    <row r="2109" spans="1:27" ht="12.75">
      <c r="A2109" s="7"/>
      <c r="B2109" s="49"/>
      <c r="C2109" s="72" t="str">
        <v/>
      </c>
      <c r="D2109" s="73" t="str">
        <v/>
      </c>
      <c r="AA2109" s="1">
        <v>1</v>
      </c>
    </row>
    <row r="2110" spans="1:27" ht="12.75">
      <c r="A2110" s="7"/>
      <c r="B2110" s="49"/>
      <c r="C2110" s="72" t="str">
        <v/>
      </c>
      <c r="D2110" s="73" t="str">
        <v/>
      </c>
      <c r="AA2110" s="1">
        <v>1</v>
      </c>
    </row>
    <row r="2111" spans="1:27" ht="12.75">
      <c r="A2111" s="7"/>
      <c r="B2111" s="49"/>
      <c r="C2111" s="72" t="str">
        <v/>
      </c>
      <c r="D2111" s="73" t="str">
        <v/>
      </c>
      <c r="AA2111" s="1">
        <v>1</v>
      </c>
    </row>
    <row r="2112" spans="1:27" ht="12.75">
      <c r="A2112" s="7"/>
      <c r="B2112" s="49"/>
      <c r="C2112" s="72" t="str">
        <v/>
      </c>
      <c r="D2112" s="73" t="str">
        <v/>
      </c>
      <c r="AA2112" s="1">
        <v>1</v>
      </c>
    </row>
    <row r="2113" spans="1:27" ht="12.75">
      <c r="A2113" s="7"/>
      <c r="B2113" s="49"/>
      <c r="C2113" s="72" t="str">
        <v/>
      </c>
      <c r="D2113" s="73" t="str">
        <v/>
      </c>
      <c r="AA2113" s="1">
        <v>1</v>
      </c>
    </row>
    <row r="2114" spans="1:27" ht="12.75">
      <c r="A2114" s="7"/>
      <c r="B2114" s="49"/>
      <c r="C2114" s="72" t="str">
        <v/>
      </c>
      <c r="D2114" s="73" t="str">
        <v/>
      </c>
      <c r="AA2114" s="1">
        <v>1</v>
      </c>
    </row>
    <row r="2115" spans="1:27" ht="12.75">
      <c r="A2115" s="7"/>
      <c r="B2115" s="49"/>
      <c r="C2115" s="72" t="str">
        <v/>
      </c>
      <c r="D2115" s="73" t="str">
        <v/>
      </c>
      <c r="AA2115" s="1">
        <v>1</v>
      </c>
    </row>
    <row r="2116" spans="1:27" ht="12.75">
      <c r="A2116" s="7"/>
      <c r="B2116" s="49"/>
      <c r="C2116" s="72" t="str">
        <v/>
      </c>
      <c r="D2116" s="73" t="str">
        <v/>
      </c>
      <c r="AA2116" s="1">
        <v>1</v>
      </c>
    </row>
    <row r="2117" spans="1:27" ht="12.75">
      <c r="A2117" s="7"/>
      <c r="B2117" s="49"/>
      <c r="C2117" s="72" t="str">
        <v/>
      </c>
      <c r="D2117" s="73" t="str">
        <v/>
      </c>
      <c r="AA2117" s="1">
        <v>1</v>
      </c>
    </row>
    <row r="2118" spans="1:27" ht="12.75">
      <c r="A2118" s="7"/>
      <c r="B2118" s="49"/>
      <c r="C2118" s="72" t="str">
        <v/>
      </c>
      <c r="D2118" s="73" t="str">
        <v/>
      </c>
      <c r="AA2118" s="1">
        <v>1</v>
      </c>
    </row>
    <row r="2119" spans="1:27" ht="12.75">
      <c r="A2119" s="7"/>
      <c r="B2119" s="49"/>
      <c r="C2119" s="72" t="str">
        <v/>
      </c>
      <c r="D2119" s="73" t="str">
        <v/>
      </c>
      <c r="AA2119" s="1">
        <v>1</v>
      </c>
    </row>
    <row r="2120" spans="1:27" ht="12.75">
      <c r="A2120" s="7"/>
      <c r="B2120" s="49"/>
      <c r="C2120" s="72" t="str">
        <v/>
      </c>
      <c r="D2120" s="73" t="str">
        <v/>
      </c>
      <c r="AA2120" s="1">
        <v>1</v>
      </c>
    </row>
    <row r="2121" spans="1:27" ht="12.75">
      <c r="A2121" s="7"/>
      <c r="B2121" s="49"/>
      <c r="C2121" s="72" t="str">
        <v/>
      </c>
      <c r="D2121" s="73" t="str">
        <v/>
      </c>
      <c r="AA2121" s="1">
        <v>1</v>
      </c>
    </row>
    <row r="2122" spans="1:27" ht="12.75">
      <c r="A2122" s="7"/>
      <c r="B2122" s="49"/>
      <c r="C2122" s="72" t="str">
        <v/>
      </c>
      <c r="D2122" s="73" t="str">
        <v/>
      </c>
      <c r="AA2122" s="1">
        <v>1</v>
      </c>
    </row>
    <row r="2123" spans="1:27" ht="12.75">
      <c r="A2123" s="7"/>
      <c r="B2123" s="49"/>
      <c r="C2123" s="72" t="str">
        <v/>
      </c>
      <c r="D2123" s="73" t="str">
        <v/>
      </c>
      <c r="AA2123" s="1">
        <v>1</v>
      </c>
    </row>
    <row r="2124" spans="1:27" ht="12.75">
      <c r="A2124" s="7"/>
      <c r="B2124" s="49"/>
      <c r="C2124" s="72" t="str">
        <v/>
      </c>
      <c r="D2124" s="73" t="str">
        <v/>
      </c>
      <c r="AA2124" s="1">
        <v>1</v>
      </c>
    </row>
    <row r="2125" spans="1:27" ht="12.75">
      <c r="A2125" s="7"/>
      <c r="B2125" s="49"/>
      <c r="C2125" s="72" t="str">
        <v/>
      </c>
      <c r="D2125" s="73" t="str">
        <v/>
      </c>
      <c r="AA2125" s="1">
        <v>1</v>
      </c>
    </row>
    <row r="2126" spans="1:27" ht="12.75">
      <c r="A2126" s="7"/>
      <c r="B2126" s="49"/>
      <c r="C2126" s="72" t="str">
        <v/>
      </c>
      <c r="D2126" s="73" t="str">
        <v/>
      </c>
      <c r="AA2126" s="1">
        <v>1</v>
      </c>
    </row>
    <row r="2127" spans="1:27" ht="12.75">
      <c r="A2127" s="7"/>
      <c r="B2127" s="49"/>
      <c r="C2127" s="72" t="str">
        <v/>
      </c>
      <c r="D2127" s="73" t="str">
        <v/>
      </c>
      <c r="AA2127" s="1">
        <v>1</v>
      </c>
    </row>
    <row r="2128" spans="1:27" ht="12.75">
      <c r="A2128" s="7"/>
      <c r="B2128" s="49"/>
      <c r="C2128" s="72" t="str">
        <v/>
      </c>
      <c r="D2128" s="73" t="str">
        <v/>
      </c>
      <c r="AA2128" s="1">
        <v>1</v>
      </c>
    </row>
    <row r="2129" spans="1:27" ht="12.75">
      <c r="A2129" s="7"/>
      <c r="B2129" s="49"/>
      <c r="C2129" s="72" t="str">
        <v/>
      </c>
      <c r="D2129" s="73" t="str">
        <v/>
      </c>
      <c r="AA2129" s="1">
        <v>1</v>
      </c>
    </row>
    <row r="2130" spans="1:27" ht="12.75">
      <c r="A2130" s="7"/>
      <c r="B2130" s="49"/>
      <c r="C2130" s="72" t="str">
        <v/>
      </c>
      <c r="D2130" s="73" t="str">
        <v/>
      </c>
      <c r="AA2130" s="1">
        <v>1</v>
      </c>
    </row>
    <row r="2131" spans="1:27" ht="12.75">
      <c r="A2131" s="7"/>
      <c r="B2131" s="49"/>
      <c r="C2131" s="72" t="str">
        <v/>
      </c>
      <c r="D2131" s="73" t="str">
        <v/>
      </c>
      <c r="AA2131" s="1">
        <v>1</v>
      </c>
    </row>
    <row r="2132" spans="1:27" ht="12.75">
      <c r="A2132" s="7"/>
      <c r="B2132" s="49"/>
      <c r="C2132" s="72" t="str">
        <v/>
      </c>
      <c r="D2132" s="73" t="str">
        <v/>
      </c>
      <c r="AA2132" s="1">
        <v>1</v>
      </c>
    </row>
    <row r="2133" spans="1:27" ht="12.75">
      <c r="A2133" s="7"/>
      <c r="B2133" s="49"/>
      <c r="C2133" s="72" t="str">
        <v/>
      </c>
      <c r="D2133" s="73" t="str">
        <v/>
      </c>
      <c r="AA2133" s="1">
        <v>1</v>
      </c>
    </row>
    <row r="2134" spans="1:27" ht="12.75">
      <c r="A2134" s="7"/>
      <c r="B2134" s="49"/>
      <c r="C2134" s="72" t="str">
        <v/>
      </c>
      <c r="D2134" s="73" t="str">
        <v/>
      </c>
      <c r="AA2134" s="1">
        <v>1</v>
      </c>
    </row>
    <row r="2135" spans="1:27" ht="12.75">
      <c r="A2135" s="7"/>
      <c r="B2135" s="49"/>
      <c r="C2135" s="72" t="str">
        <v/>
      </c>
      <c r="D2135" s="73" t="str">
        <v/>
      </c>
      <c r="AA2135" s="1">
        <v>1</v>
      </c>
    </row>
    <row r="2136" spans="1:27" ht="12.75">
      <c r="A2136" s="7"/>
      <c r="B2136" s="49"/>
      <c r="C2136" s="72" t="str">
        <v/>
      </c>
      <c r="D2136" s="73" t="str">
        <v/>
      </c>
      <c r="AA2136" s="1">
        <v>1</v>
      </c>
    </row>
    <row r="2137" spans="1:27" ht="12.75">
      <c r="A2137" s="7"/>
      <c r="B2137" s="49"/>
      <c r="C2137" s="72" t="str">
        <v/>
      </c>
      <c r="D2137" s="73" t="str">
        <v/>
      </c>
      <c r="AA2137" s="1">
        <v>1</v>
      </c>
    </row>
    <row r="2138" spans="1:27" ht="12.75">
      <c r="A2138" s="7"/>
      <c r="B2138" s="49"/>
      <c r="C2138" s="72" t="str">
        <v/>
      </c>
      <c r="D2138" s="73" t="str">
        <v/>
      </c>
      <c r="AA2138" s="1">
        <v>1</v>
      </c>
    </row>
    <row r="2139" spans="1:27" ht="12.75">
      <c r="A2139" s="7"/>
      <c r="B2139" s="49"/>
      <c r="C2139" s="72" t="str">
        <v/>
      </c>
      <c r="D2139" s="73" t="str">
        <v/>
      </c>
      <c r="AA2139" s="1">
        <v>1</v>
      </c>
    </row>
    <row r="2140" spans="1:27" ht="12.75">
      <c r="A2140" s="7"/>
      <c r="B2140" s="49"/>
      <c r="C2140" s="72" t="str">
        <v/>
      </c>
      <c r="D2140" s="73" t="str">
        <v/>
      </c>
      <c r="AA2140" s="1">
        <v>1</v>
      </c>
    </row>
    <row r="2141" spans="1:27" ht="12.75">
      <c r="A2141" s="7"/>
      <c r="B2141" s="49"/>
      <c r="C2141" s="72" t="str">
        <v/>
      </c>
      <c r="D2141" s="73" t="str">
        <v/>
      </c>
      <c r="AA2141" s="1">
        <v>1</v>
      </c>
    </row>
    <row r="2142" spans="1:27" ht="12.75">
      <c r="A2142" s="7"/>
      <c r="B2142" s="49"/>
      <c r="C2142" s="72" t="str">
        <v/>
      </c>
      <c r="D2142" s="73" t="str">
        <v/>
      </c>
      <c r="AA2142" s="1">
        <v>1</v>
      </c>
    </row>
    <row r="2143" spans="1:27" ht="12.75">
      <c r="A2143" s="7"/>
      <c r="B2143" s="49"/>
      <c r="C2143" s="72" t="str">
        <v/>
      </c>
      <c r="D2143" s="73" t="str">
        <v/>
      </c>
      <c r="AA2143" s="1">
        <v>1</v>
      </c>
    </row>
    <row r="2144" spans="1:27" ht="12.75">
      <c r="A2144" s="7"/>
      <c r="B2144" s="49"/>
      <c r="C2144" s="72" t="str">
        <v/>
      </c>
      <c r="D2144" s="73" t="str">
        <v/>
      </c>
      <c r="AA2144" s="1">
        <v>1</v>
      </c>
    </row>
    <row r="2145" spans="1:27" ht="12.75">
      <c r="A2145" s="7"/>
      <c r="B2145" s="49"/>
      <c r="C2145" s="72" t="str">
        <v/>
      </c>
      <c r="D2145" s="73" t="str">
        <v/>
      </c>
      <c r="AA2145" s="1">
        <v>1</v>
      </c>
    </row>
    <row r="2146" spans="1:27" ht="12.75">
      <c r="A2146" s="7"/>
      <c r="B2146" s="49"/>
      <c r="C2146" s="72" t="str">
        <v/>
      </c>
      <c r="D2146" s="73" t="str">
        <v/>
      </c>
      <c r="AA2146" s="1">
        <v>1</v>
      </c>
    </row>
    <row r="2147" spans="1:27" ht="12.75">
      <c r="A2147" s="7"/>
      <c r="B2147" s="49"/>
      <c r="C2147" s="72" t="str">
        <v/>
      </c>
      <c r="D2147" s="73" t="str">
        <v/>
      </c>
      <c r="AA2147" s="1">
        <v>1</v>
      </c>
    </row>
    <row r="2148" spans="1:27" ht="12.75">
      <c r="A2148" s="6"/>
      <c r="B2148" s="49"/>
      <c r="C2148" s="72" t="str">
        <v/>
      </c>
      <c r="D2148" s="73" t="str">
        <v/>
      </c>
      <c r="AA2148" s="1">
        <v>1</v>
      </c>
    </row>
    <row r="2149" spans="1:27" ht="12.75">
      <c r="A2149" s="9"/>
      <c r="B2149" s="49"/>
      <c r="C2149" s="72" t="str">
        <v/>
      </c>
      <c r="D2149" s="73" t="str">
        <v/>
      </c>
      <c r="AA2149" s="1">
        <v>1</v>
      </c>
    </row>
    <row r="2150" spans="1:27" ht="12.75">
      <c r="A2150" s="9"/>
      <c r="B2150" s="48"/>
      <c r="C2150" s="72" t="str">
        <v/>
      </c>
      <c r="D2150" s="73" t="str">
        <v/>
      </c>
      <c r="AA2150" s="1">
        <v>1</v>
      </c>
    </row>
    <row r="2151" spans="1:27" ht="12.75">
      <c r="A2151" s="10"/>
      <c r="B2151" s="49"/>
      <c r="C2151" s="72" t="str">
        <v/>
      </c>
      <c r="D2151" s="73" t="str">
        <v/>
      </c>
      <c r="AA2151" s="1">
        <v>1</v>
      </c>
    </row>
    <row r="2152" spans="1:27" ht="12.75">
      <c r="A2152" s="10"/>
      <c r="B2152" s="49"/>
      <c r="C2152" s="72" t="str">
        <v/>
      </c>
      <c r="D2152" s="73" t="str">
        <v/>
      </c>
      <c r="AA2152" s="1">
        <v>1</v>
      </c>
    </row>
    <row r="2153" spans="1:27" ht="12.75">
      <c r="A2153" s="10"/>
      <c r="B2153" s="49"/>
      <c r="C2153" s="72" t="str">
        <v/>
      </c>
      <c r="D2153" s="73" t="str">
        <v/>
      </c>
      <c r="AA2153" s="1">
        <v>1</v>
      </c>
    </row>
    <row r="2154" spans="1:27" ht="12.75">
      <c r="A2154" s="10"/>
      <c r="B2154" s="49"/>
      <c r="C2154" s="72" t="str">
        <v/>
      </c>
      <c r="D2154" s="73" t="str">
        <v/>
      </c>
      <c r="AA2154" s="1">
        <v>1</v>
      </c>
    </row>
    <row r="2155" spans="1:27" ht="12.75">
      <c r="A2155" s="10"/>
      <c r="B2155" s="49"/>
      <c r="C2155" s="72" t="str">
        <v/>
      </c>
      <c r="D2155" s="73" t="str">
        <v/>
      </c>
      <c r="AA2155" s="1">
        <v>1</v>
      </c>
    </row>
    <row r="2156" spans="1:27" ht="12.75">
      <c r="A2156" s="10"/>
      <c r="B2156" s="49"/>
      <c r="C2156" s="72" t="str">
        <v/>
      </c>
      <c r="D2156" s="73" t="str">
        <v/>
      </c>
      <c r="AA2156" s="1">
        <v>1</v>
      </c>
    </row>
    <row r="2157" spans="1:27" ht="12.75">
      <c r="A2157" s="10"/>
      <c r="B2157" s="49"/>
      <c r="C2157" s="72" t="str">
        <v/>
      </c>
      <c r="D2157" s="73" t="str">
        <v/>
      </c>
      <c r="AA2157" s="1">
        <v>1</v>
      </c>
    </row>
    <row r="2158" spans="1:27" ht="12.75">
      <c r="A2158" s="10"/>
      <c r="B2158" s="49"/>
      <c r="C2158" s="72" t="str">
        <v/>
      </c>
      <c r="D2158" s="73" t="str">
        <v/>
      </c>
      <c r="AA2158" s="1">
        <v>1</v>
      </c>
    </row>
    <row r="2159" spans="1:27" ht="12.75">
      <c r="A2159" s="10"/>
      <c r="B2159" s="49"/>
      <c r="C2159" s="72" t="str">
        <v/>
      </c>
      <c r="D2159" s="73" t="str">
        <v/>
      </c>
      <c r="AA2159" s="1">
        <v>1</v>
      </c>
    </row>
    <row r="2160" spans="1:27" ht="12.75">
      <c r="A2160" s="10"/>
      <c r="B2160" s="49"/>
      <c r="C2160" s="72" t="str">
        <v/>
      </c>
      <c r="D2160" s="73" t="str">
        <v/>
      </c>
      <c r="AA2160" s="1">
        <v>1</v>
      </c>
    </row>
    <row r="2161" spans="1:27" ht="12.75">
      <c r="A2161" s="10"/>
      <c r="B2161" s="49"/>
      <c r="C2161" s="72" t="str">
        <v/>
      </c>
      <c r="D2161" s="73" t="str">
        <v/>
      </c>
      <c r="AA2161" s="1">
        <v>1</v>
      </c>
    </row>
    <row r="2162" spans="1:27" ht="12.75">
      <c r="A2162" s="10"/>
      <c r="B2162" s="49"/>
      <c r="C2162" s="72" t="str">
        <v/>
      </c>
      <c r="D2162" s="73" t="str">
        <v/>
      </c>
      <c r="AA2162" s="1">
        <v>1</v>
      </c>
    </row>
    <row r="2163" spans="1:27" ht="12.75">
      <c r="A2163" s="10"/>
      <c r="B2163" s="49"/>
      <c r="C2163" s="72" t="str">
        <v/>
      </c>
      <c r="D2163" s="73" t="str">
        <v/>
      </c>
      <c r="AA2163" s="1">
        <v>1</v>
      </c>
    </row>
    <row r="2164" spans="1:27" ht="12.75">
      <c r="A2164" s="10"/>
      <c r="B2164" s="49"/>
      <c r="C2164" s="72" t="str">
        <v/>
      </c>
      <c r="D2164" s="73" t="str">
        <v/>
      </c>
      <c r="AA2164" s="1">
        <v>1</v>
      </c>
    </row>
    <row r="2165" spans="1:27" ht="12.75">
      <c r="A2165" s="10"/>
      <c r="B2165" s="49"/>
      <c r="C2165" s="72" t="str">
        <v/>
      </c>
      <c r="D2165" s="73" t="str">
        <v/>
      </c>
      <c r="AA2165" s="1">
        <v>1</v>
      </c>
    </row>
    <row r="2166" spans="1:27" ht="12.75">
      <c r="A2166" s="10"/>
      <c r="B2166" s="49"/>
      <c r="C2166" s="72" t="str">
        <v/>
      </c>
      <c r="D2166" s="73" t="str">
        <v/>
      </c>
      <c r="AA2166" s="1">
        <v>1</v>
      </c>
    </row>
    <row r="2167" spans="1:27" ht="12.75">
      <c r="A2167" s="10"/>
      <c r="B2167" s="49"/>
      <c r="C2167" s="72" t="str">
        <v/>
      </c>
      <c r="D2167" s="73" t="str">
        <v/>
      </c>
      <c r="AA2167" s="1">
        <v>1</v>
      </c>
    </row>
    <row r="2168" spans="1:27" ht="12.75">
      <c r="A2168" s="10"/>
      <c r="B2168" s="49"/>
      <c r="C2168" s="72" t="str">
        <v/>
      </c>
      <c r="D2168" s="73" t="str">
        <v/>
      </c>
      <c r="AA2168" s="1">
        <v>1</v>
      </c>
    </row>
    <row r="2169" spans="1:27" ht="12.75">
      <c r="A2169" s="11"/>
      <c r="B2169" s="49"/>
      <c r="C2169" s="72" t="str">
        <v/>
      </c>
      <c r="D2169" s="73" t="str">
        <v/>
      </c>
      <c r="AA2169" s="1">
        <v>1</v>
      </c>
    </row>
    <row r="2170" spans="1:27" ht="12.75">
      <c r="A2170" s="10"/>
      <c r="B2170" s="49"/>
      <c r="C2170" s="72" t="str">
        <v/>
      </c>
      <c r="D2170" s="73" t="str">
        <v/>
      </c>
      <c r="AA2170" s="1">
        <v>1</v>
      </c>
    </row>
    <row r="2171" spans="1:27" ht="12.75">
      <c r="A2171" s="10"/>
      <c r="B2171" s="49"/>
      <c r="C2171" s="72" t="str">
        <v/>
      </c>
      <c r="D2171" s="73" t="str">
        <v/>
      </c>
      <c r="AA2171" s="1">
        <v>1</v>
      </c>
    </row>
    <row r="2172" spans="1:27" ht="12.75">
      <c r="A2172" s="10"/>
      <c r="B2172" s="49"/>
      <c r="C2172" s="72" t="str">
        <v/>
      </c>
      <c r="D2172" s="73" t="str">
        <v/>
      </c>
      <c r="AA2172" s="1">
        <v>1</v>
      </c>
    </row>
    <row r="2173" spans="1:27" ht="12.75">
      <c r="A2173" s="10"/>
      <c r="B2173" s="49"/>
      <c r="C2173" s="72" t="str">
        <v/>
      </c>
      <c r="D2173" s="73" t="str">
        <v/>
      </c>
      <c r="AA2173" s="1">
        <v>1</v>
      </c>
    </row>
    <row r="2174" spans="1:27" ht="12.75">
      <c r="A2174" s="10"/>
      <c r="B2174" s="49"/>
      <c r="C2174" s="72" t="str">
        <v/>
      </c>
      <c r="D2174" s="73" t="str">
        <v/>
      </c>
      <c r="AA2174" s="1">
        <v>1</v>
      </c>
    </row>
    <row r="2175" spans="1:27" ht="12.75">
      <c r="A2175" s="10"/>
      <c r="B2175" s="49"/>
      <c r="C2175" s="72" t="str">
        <v/>
      </c>
      <c r="D2175" s="73" t="str">
        <v/>
      </c>
      <c r="AA2175" s="1">
        <v>1</v>
      </c>
    </row>
    <row r="2176" spans="1:27" ht="12.75">
      <c r="A2176" s="10"/>
      <c r="B2176" s="49"/>
      <c r="C2176" s="72" t="str">
        <v/>
      </c>
      <c r="D2176" s="73" t="str">
        <v/>
      </c>
      <c r="AA2176" s="1">
        <v>1</v>
      </c>
    </row>
    <row r="2177" spans="1:27" ht="12.75">
      <c r="A2177" s="10"/>
      <c r="B2177" s="49"/>
      <c r="C2177" s="72" t="str">
        <v/>
      </c>
      <c r="D2177" s="73" t="str">
        <v/>
      </c>
      <c r="AA2177" s="1">
        <v>1</v>
      </c>
    </row>
    <row r="2178" spans="1:27" ht="12.75">
      <c r="A2178" s="10"/>
      <c r="B2178" s="49"/>
      <c r="C2178" s="72" t="str">
        <v/>
      </c>
      <c r="D2178" s="73" t="str">
        <v/>
      </c>
      <c r="AA2178" s="1">
        <v>1</v>
      </c>
    </row>
    <row r="2179" spans="1:27" ht="12.75">
      <c r="A2179" s="10"/>
      <c r="B2179" s="49"/>
      <c r="C2179" s="72" t="str">
        <v/>
      </c>
      <c r="D2179" s="73" t="str">
        <v/>
      </c>
      <c r="AA2179" s="1">
        <v>1</v>
      </c>
    </row>
    <row r="2180" spans="1:27" ht="12.75">
      <c r="A2180" s="10"/>
      <c r="B2180" s="49"/>
      <c r="C2180" s="72" t="str">
        <v/>
      </c>
      <c r="D2180" s="73" t="str">
        <v/>
      </c>
      <c r="AA2180" s="1">
        <v>1</v>
      </c>
    </row>
    <row r="2181" spans="1:27" ht="12.75">
      <c r="A2181" s="10"/>
      <c r="B2181" s="49"/>
      <c r="C2181" s="72" t="str">
        <v/>
      </c>
      <c r="D2181" s="73" t="str">
        <v/>
      </c>
      <c r="AA2181" s="1">
        <v>1</v>
      </c>
    </row>
    <row r="2182" spans="1:27" ht="12.75">
      <c r="A2182" s="10"/>
      <c r="B2182" s="49"/>
      <c r="C2182" s="72" t="str">
        <v/>
      </c>
      <c r="D2182" s="73" t="str">
        <v/>
      </c>
      <c r="AA2182" s="1">
        <v>1</v>
      </c>
    </row>
    <row r="2183" spans="1:27" ht="12.75">
      <c r="A2183" s="10"/>
      <c r="B2183" s="49"/>
      <c r="C2183" s="72" t="str">
        <v/>
      </c>
      <c r="D2183" s="73" t="str">
        <v/>
      </c>
      <c r="AA2183" s="1">
        <v>1</v>
      </c>
    </row>
    <row r="2184" spans="1:27" ht="12.75">
      <c r="A2184" s="10"/>
      <c r="B2184" s="49"/>
      <c r="C2184" s="72" t="str">
        <v/>
      </c>
      <c r="D2184" s="73" t="str">
        <v/>
      </c>
      <c r="AA2184" s="1">
        <v>1</v>
      </c>
    </row>
    <row r="2185" spans="1:27" ht="12.75">
      <c r="A2185" s="10"/>
      <c r="B2185" s="49"/>
      <c r="C2185" s="72" t="str">
        <v/>
      </c>
      <c r="D2185" s="73" t="str">
        <v/>
      </c>
      <c r="AA2185" s="1">
        <v>1</v>
      </c>
    </row>
    <row r="2186" spans="1:27" ht="12.75">
      <c r="A2186" s="10"/>
      <c r="B2186" s="49"/>
      <c r="C2186" s="72" t="str">
        <v/>
      </c>
      <c r="D2186" s="73" t="str">
        <v/>
      </c>
      <c r="AA2186" s="1">
        <v>1</v>
      </c>
    </row>
    <row r="2187" spans="1:27" ht="12.75">
      <c r="A2187" s="10"/>
      <c r="B2187" s="49"/>
      <c r="C2187" s="72" t="str">
        <v/>
      </c>
      <c r="D2187" s="73" t="str">
        <v/>
      </c>
      <c r="AA2187" s="1">
        <v>1</v>
      </c>
    </row>
    <row r="2188" spans="1:27" ht="12.75">
      <c r="A2188" s="10"/>
      <c r="B2188" s="49"/>
      <c r="C2188" s="72" t="str">
        <v/>
      </c>
      <c r="D2188" s="73" t="str">
        <v/>
      </c>
      <c r="AA2188" s="1">
        <v>1</v>
      </c>
    </row>
    <row r="2189" spans="1:27" ht="12.75">
      <c r="A2189" s="10"/>
      <c r="B2189" s="49"/>
      <c r="C2189" s="72" t="str">
        <v/>
      </c>
      <c r="D2189" s="73" t="str">
        <v/>
      </c>
      <c r="AA2189" s="1">
        <v>1</v>
      </c>
    </row>
    <row r="2190" spans="1:27" ht="12.75">
      <c r="A2190" s="10"/>
      <c r="B2190" s="49"/>
      <c r="C2190" s="72" t="str">
        <v/>
      </c>
      <c r="D2190" s="73" t="str">
        <v/>
      </c>
      <c r="AA2190" s="1">
        <v>1</v>
      </c>
    </row>
    <row r="2191" spans="1:27" ht="12.75">
      <c r="A2191" s="10"/>
      <c r="B2191" s="49"/>
      <c r="C2191" s="72" t="str">
        <v/>
      </c>
      <c r="D2191" s="73" t="str">
        <v/>
      </c>
      <c r="AA2191" s="1">
        <v>1</v>
      </c>
    </row>
    <row r="2192" spans="1:27" ht="12.75">
      <c r="A2192" s="10"/>
      <c r="B2192" s="47"/>
      <c r="C2192" s="72" t="str">
        <v/>
      </c>
      <c r="D2192" s="73" t="str">
        <v/>
      </c>
      <c r="AA2192" s="1">
        <v>1</v>
      </c>
    </row>
    <row r="2193" spans="1:27" ht="12.75">
      <c r="A2193" s="10"/>
      <c r="B2193" s="47"/>
      <c r="C2193" s="72" t="str">
        <v/>
      </c>
      <c r="D2193" s="73" t="str">
        <v/>
      </c>
      <c r="AA2193" s="1">
        <v>1</v>
      </c>
    </row>
    <row r="2194" spans="1:27" ht="12.75">
      <c r="A2194" s="10"/>
      <c r="B2194" s="47"/>
      <c r="C2194" s="72" t="str">
        <v/>
      </c>
      <c r="D2194" s="73" t="str">
        <v/>
      </c>
      <c r="AA2194" s="1">
        <v>1</v>
      </c>
    </row>
    <row r="2195" spans="1:27" ht="12.75">
      <c r="A2195" s="10"/>
      <c r="B2195" s="47"/>
      <c r="C2195" s="72" t="str">
        <v/>
      </c>
      <c r="D2195" s="73" t="str">
        <v/>
      </c>
      <c r="AA2195" s="1">
        <v>1</v>
      </c>
    </row>
    <row r="2196" spans="1:27" ht="12.75">
      <c r="A2196" s="10"/>
      <c r="B2196" s="47"/>
      <c r="C2196" s="72" t="str">
        <v/>
      </c>
      <c r="D2196" s="73" t="str">
        <v/>
      </c>
      <c r="AA2196" s="1">
        <v>1</v>
      </c>
    </row>
    <row r="2197" spans="1:27" ht="12.75">
      <c r="A2197" s="10"/>
      <c r="B2197" s="47"/>
      <c r="C2197" s="72" t="str">
        <v/>
      </c>
      <c r="D2197" s="73" t="str">
        <v/>
      </c>
      <c r="AA2197" s="1">
        <v>1</v>
      </c>
    </row>
    <row r="2198" spans="1:27" ht="12.75">
      <c r="A2198" s="10"/>
      <c r="B2198" s="47"/>
      <c r="C2198" s="72" t="str">
        <v/>
      </c>
      <c r="D2198" s="73" t="str">
        <v/>
      </c>
      <c r="AA2198" s="1">
        <v>1</v>
      </c>
    </row>
    <row r="2199" spans="1:27" ht="12.75">
      <c r="A2199" s="10"/>
      <c r="B2199" s="47"/>
      <c r="C2199" s="72" t="str">
        <v/>
      </c>
      <c r="D2199" s="73" t="str">
        <v/>
      </c>
      <c r="AA2199" s="1">
        <v>1</v>
      </c>
    </row>
    <row r="2200" spans="1:27" ht="12.75">
      <c r="A2200" s="10"/>
      <c r="B2200" s="47"/>
      <c r="C2200" s="72" t="str">
        <v/>
      </c>
      <c r="D2200" s="73" t="str">
        <v/>
      </c>
      <c r="AA2200" s="1">
        <v>1</v>
      </c>
    </row>
    <row r="2201" spans="1:27" ht="12.75">
      <c r="A2201" s="10"/>
      <c r="B2201" s="47"/>
      <c r="C2201" s="72" t="str">
        <v/>
      </c>
      <c r="D2201" s="73" t="str">
        <v/>
      </c>
      <c r="AA2201" s="1">
        <v>1</v>
      </c>
    </row>
    <row r="2202" spans="1:27" ht="12.75">
      <c r="A2202" s="10"/>
      <c r="B2202" s="47"/>
      <c r="C2202" s="72" t="str">
        <v/>
      </c>
      <c r="D2202" s="73" t="str">
        <v/>
      </c>
      <c r="AA2202" s="1">
        <v>1</v>
      </c>
    </row>
    <row r="2203" spans="1:27" ht="12.75">
      <c r="A2203" s="10"/>
      <c r="B2203" s="47"/>
      <c r="C2203" s="72" t="str">
        <v/>
      </c>
      <c r="D2203" s="73" t="str">
        <v/>
      </c>
      <c r="AA2203" s="1">
        <v>1</v>
      </c>
    </row>
    <row r="2204" spans="1:27" ht="12.75">
      <c r="A2204" s="10"/>
      <c r="B2204" s="47"/>
      <c r="C2204" s="72" t="str">
        <v/>
      </c>
      <c r="D2204" s="73" t="str">
        <v/>
      </c>
      <c r="AA2204" s="1">
        <v>1</v>
      </c>
    </row>
    <row r="2205" spans="1:27" ht="12.75">
      <c r="A2205" s="10"/>
      <c r="B2205" s="47"/>
      <c r="C2205" s="72" t="str">
        <v/>
      </c>
      <c r="D2205" s="73" t="str">
        <v/>
      </c>
      <c r="AA2205" s="1">
        <v>1</v>
      </c>
    </row>
    <row r="2206" spans="1:27" ht="12.75">
      <c r="A2206" s="10"/>
      <c r="B2206" s="47"/>
      <c r="C2206" s="72" t="str">
        <v/>
      </c>
      <c r="D2206" s="73" t="str">
        <v/>
      </c>
      <c r="AA2206" s="1">
        <v>1</v>
      </c>
    </row>
    <row r="2207" spans="1:27" ht="12.75">
      <c r="A2207" s="12"/>
      <c r="B2207" s="47"/>
      <c r="C2207" s="72" t="str">
        <v/>
      </c>
      <c r="D2207" s="73" t="str">
        <v/>
      </c>
      <c r="AA2207" s="1">
        <v>1</v>
      </c>
    </row>
    <row r="2208" spans="1:27" ht="12.75">
      <c r="A2208" s="10"/>
      <c r="B2208" s="47"/>
      <c r="C2208" s="72" t="str">
        <v/>
      </c>
      <c r="D2208" s="73" t="str">
        <v/>
      </c>
      <c r="AA2208" s="1">
        <v>1</v>
      </c>
    </row>
    <row r="2209" spans="1:27" ht="12.75">
      <c r="A2209" s="10"/>
      <c r="B2209" s="47"/>
      <c r="C2209" s="72" t="str">
        <v/>
      </c>
      <c r="D2209" s="73" t="str">
        <v/>
      </c>
      <c r="AA2209" s="1">
        <v>1</v>
      </c>
    </row>
    <row r="2210" spans="1:27" ht="12.75">
      <c r="A2210" s="10"/>
      <c r="B2210" s="49"/>
      <c r="C2210" s="72" t="str">
        <v/>
      </c>
      <c r="D2210" s="73" t="str">
        <v/>
      </c>
      <c r="AA2210" s="1">
        <v>1</v>
      </c>
    </row>
    <row r="2211" spans="1:27" ht="12.75">
      <c r="A2211" s="10"/>
      <c r="B2211" s="48"/>
      <c r="C2211" s="72" t="str">
        <v/>
      </c>
      <c r="D2211" s="73" t="str">
        <v/>
      </c>
      <c r="AA2211" s="1">
        <v>1</v>
      </c>
    </row>
    <row r="2212" spans="1:27" ht="12.75">
      <c r="A2212" s="10"/>
      <c r="B2212" s="49"/>
      <c r="C2212" s="72" t="str">
        <v/>
      </c>
      <c r="D2212" s="73" t="str">
        <v/>
      </c>
      <c r="AA2212" s="1">
        <v>1</v>
      </c>
    </row>
    <row r="2213" spans="1:27" ht="12.75">
      <c r="A2213" s="10"/>
      <c r="B2213" s="49"/>
      <c r="C2213" s="72" t="str">
        <v/>
      </c>
      <c r="D2213" s="73" t="str">
        <v/>
      </c>
      <c r="AA2213" s="1">
        <v>1</v>
      </c>
    </row>
    <row r="2214" spans="1:27" ht="12.75">
      <c r="A2214" s="10"/>
      <c r="B2214" s="49"/>
      <c r="C2214" s="72" t="str">
        <v/>
      </c>
      <c r="D2214" s="73" t="str">
        <v/>
      </c>
      <c r="AA2214" s="1">
        <v>1</v>
      </c>
    </row>
    <row r="2215" spans="1:27" ht="12.75">
      <c r="A2215" s="10"/>
      <c r="B2215" s="49"/>
      <c r="C2215" s="72" t="str">
        <v/>
      </c>
      <c r="D2215" s="73" t="str">
        <v/>
      </c>
      <c r="AA2215" s="1">
        <v>1</v>
      </c>
    </row>
    <row r="2216" spans="1:27" ht="12.75">
      <c r="A2216" s="10"/>
      <c r="B2216" s="49"/>
      <c r="C2216" s="72" t="str">
        <v/>
      </c>
      <c r="D2216" s="73" t="str">
        <v/>
      </c>
      <c r="AA2216" s="1">
        <v>1</v>
      </c>
    </row>
    <row r="2217" spans="1:27" ht="12.75">
      <c r="A2217" s="10"/>
      <c r="B2217" s="49"/>
      <c r="C2217" s="72" t="str">
        <v/>
      </c>
      <c r="D2217" s="73" t="str">
        <v/>
      </c>
      <c r="AA2217" s="1">
        <v>1</v>
      </c>
    </row>
    <row r="2218" spans="1:27" ht="12.75">
      <c r="A2218" s="10"/>
      <c r="B2218" s="49"/>
      <c r="C2218" s="72" t="str">
        <v/>
      </c>
      <c r="D2218" s="73" t="str">
        <v/>
      </c>
      <c r="AA2218" s="1">
        <v>1</v>
      </c>
    </row>
    <row r="2219" spans="1:27" ht="12.75">
      <c r="A2219" s="10"/>
      <c r="B2219" s="49"/>
      <c r="C2219" s="72" t="str">
        <v/>
      </c>
      <c r="D2219" s="73" t="str">
        <v/>
      </c>
      <c r="AA2219" s="1">
        <v>1</v>
      </c>
    </row>
    <row r="2220" spans="1:27" ht="12.75">
      <c r="A2220" s="10"/>
      <c r="B2220" s="49"/>
      <c r="C2220" s="72" t="str">
        <v/>
      </c>
      <c r="D2220" s="73" t="str">
        <v/>
      </c>
      <c r="AA2220" s="1">
        <v>1</v>
      </c>
    </row>
    <row r="2221" spans="1:27" ht="12.75">
      <c r="A2221" s="10"/>
      <c r="B2221" s="49"/>
      <c r="C2221" s="72" t="str">
        <v/>
      </c>
      <c r="D2221" s="73" t="str">
        <v/>
      </c>
      <c r="AA2221" s="1">
        <v>1</v>
      </c>
    </row>
    <row r="2222" spans="1:27" ht="12.75">
      <c r="A2222" s="10"/>
      <c r="B2222" s="49"/>
      <c r="C2222" s="72" t="str">
        <v/>
      </c>
      <c r="D2222" s="73" t="str">
        <v/>
      </c>
      <c r="AA2222" s="1">
        <v>1</v>
      </c>
    </row>
    <row r="2223" spans="1:27" ht="12.75">
      <c r="A2223" s="10"/>
      <c r="B2223" s="49"/>
      <c r="C2223" s="72" t="str">
        <v/>
      </c>
      <c r="D2223" s="73" t="str">
        <v/>
      </c>
      <c r="AA2223" s="1">
        <v>1</v>
      </c>
    </row>
    <row r="2224" spans="1:27" ht="12.75">
      <c r="A2224" s="10"/>
      <c r="B2224" s="49"/>
      <c r="C2224" s="72" t="str">
        <v/>
      </c>
      <c r="D2224" s="73" t="str">
        <v/>
      </c>
      <c r="AA2224" s="1">
        <v>1</v>
      </c>
    </row>
    <row r="2225" spans="1:27" ht="12.75">
      <c r="A2225" s="10"/>
      <c r="B2225" s="49"/>
      <c r="C2225" s="72" t="str">
        <v/>
      </c>
      <c r="D2225" s="73" t="str">
        <v/>
      </c>
      <c r="AA2225" s="1">
        <v>1</v>
      </c>
    </row>
    <row r="2226" spans="1:27" ht="12.75">
      <c r="A2226" s="10"/>
      <c r="B2226" s="49"/>
      <c r="C2226" s="72" t="str">
        <v/>
      </c>
      <c r="D2226" s="73" t="str">
        <v/>
      </c>
      <c r="AA2226" s="1">
        <v>1</v>
      </c>
    </row>
    <row r="2227" spans="1:27" ht="12.75">
      <c r="A2227" s="10"/>
      <c r="B2227" s="49"/>
      <c r="C2227" s="72" t="str">
        <v/>
      </c>
      <c r="D2227" s="73" t="str">
        <v/>
      </c>
      <c r="AA2227" s="1">
        <v>1</v>
      </c>
    </row>
    <row r="2228" spans="1:27" ht="12.75">
      <c r="A2228" s="44"/>
      <c r="B2228" s="49"/>
      <c r="C2228" s="72" t="str">
        <v/>
      </c>
      <c r="D2228" s="73" t="str">
        <v/>
      </c>
      <c r="AA2228" s="1">
        <v>1</v>
      </c>
    </row>
    <row r="2229" spans="1:27" ht="12.75">
      <c r="A2229" s="10"/>
      <c r="B2229" s="49"/>
      <c r="C2229" s="72" t="str">
        <v/>
      </c>
      <c r="D2229" s="73" t="str">
        <v/>
      </c>
      <c r="AA2229" s="1">
        <v>1</v>
      </c>
    </row>
    <row r="2230" spans="1:27" ht="12.75">
      <c r="A2230" s="9"/>
      <c r="B2230" s="49"/>
      <c r="C2230" s="72" t="str">
        <v/>
      </c>
      <c r="D2230" s="73" t="str">
        <v/>
      </c>
      <c r="AA2230" s="1">
        <v>1</v>
      </c>
    </row>
    <row r="2231" spans="1:27" ht="12.75">
      <c r="A2231" s="10"/>
      <c r="B2231" s="49"/>
      <c r="C2231" s="72" t="str">
        <v/>
      </c>
      <c r="D2231" s="73" t="str">
        <v/>
      </c>
      <c r="AA2231" s="1">
        <v>1</v>
      </c>
    </row>
    <row r="2232" spans="1:27" ht="12.75">
      <c r="A2232" s="10"/>
      <c r="B2232" s="49"/>
      <c r="C2232" s="72" t="str">
        <v/>
      </c>
      <c r="D2232" s="73" t="str">
        <v/>
      </c>
      <c r="AA2232" s="1">
        <v>1</v>
      </c>
    </row>
    <row r="2233" spans="1:27" ht="12.75">
      <c r="A2233" s="10"/>
      <c r="B2233" s="49"/>
      <c r="C2233" s="72" t="str">
        <v/>
      </c>
      <c r="D2233" s="73" t="str">
        <v/>
      </c>
      <c r="AA2233" s="1">
        <v>1</v>
      </c>
    </row>
    <row r="2234" spans="1:27" ht="12.75">
      <c r="A2234" s="10"/>
      <c r="B2234" s="49"/>
      <c r="C2234" s="72" t="str">
        <v/>
      </c>
      <c r="D2234" s="73" t="str">
        <v/>
      </c>
      <c r="AA2234" s="1">
        <v>1</v>
      </c>
    </row>
    <row r="2235" spans="1:27" ht="12.75">
      <c r="A2235" s="10"/>
      <c r="B2235" s="49"/>
      <c r="C2235" s="72" t="str">
        <v/>
      </c>
      <c r="D2235" s="73" t="str">
        <v/>
      </c>
      <c r="AA2235" s="1">
        <v>1</v>
      </c>
    </row>
    <row r="2236" spans="1:27" ht="12.75">
      <c r="A2236" s="10"/>
      <c r="B2236" s="49"/>
      <c r="C2236" s="72" t="str">
        <v/>
      </c>
      <c r="D2236" s="73" t="str">
        <v/>
      </c>
      <c r="AA2236" s="1">
        <v>1</v>
      </c>
    </row>
    <row r="2237" spans="1:27" ht="12.75">
      <c r="A2237" s="10"/>
      <c r="B2237" s="49"/>
      <c r="C2237" s="72" t="str">
        <v/>
      </c>
      <c r="D2237" s="73" t="str">
        <v/>
      </c>
      <c r="AA2237" s="1">
        <v>1</v>
      </c>
    </row>
    <row r="2238" spans="1:27" ht="12.75">
      <c r="A2238" s="10"/>
      <c r="B2238" s="49"/>
      <c r="C2238" s="72" t="str">
        <v/>
      </c>
      <c r="D2238" s="73" t="str">
        <v/>
      </c>
      <c r="AA2238" s="1">
        <v>1</v>
      </c>
    </row>
    <row r="2239" spans="1:27" ht="12.75">
      <c r="A2239" s="10"/>
      <c r="B2239" s="49"/>
      <c r="C2239" s="72" t="str">
        <v/>
      </c>
      <c r="D2239" s="73" t="str">
        <v/>
      </c>
      <c r="AA2239" s="1">
        <v>1</v>
      </c>
    </row>
    <row r="2240" spans="1:27" ht="12.75">
      <c r="A2240" s="10"/>
      <c r="B2240" s="49"/>
      <c r="C2240" s="72" t="str">
        <v/>
      </c>
      <c r="D2240" s="73" t="str">
        <v/>
      </c>
      <c r="AA2240" s="1">
        <v>1</v>
      </c>
    </row>
    <row r="2241" spans="1:27" ht="12.75">
      <c r="A2241" s="10"/>
      <c r="B2241" s="49"/>
      <c r="C2241" s="72" t="str">
        <v/>
      </c>
      <c r="D2241" s="73" t="str">
        <v/>
      </c>
      <c r="AA2241" s="1">
        <v>1</v>
      </c>
    </row>
    <row r="2242" spans="1:27" ht="12.75">
      <c r="A2242" s="10"/>
      <c r="B2242" s="49"/>
      <c r="C2242" s="72" t="str">
        <v/>
      </c>
      <c r="D2242" s="73" t="str">
        <v/>
      </c>
      <c r="AA2242" s="1">
        <v>1</v>
      </c>
    </row>
    <row r="2243" spans="1:27" ht="12.75">
      <c r="A2243" s="10"/>
      <c r="B2243" s="49"/>
      <c r="C2243" s="72" t="str">
        <v/>
      </c>
      <c r="D2243" s="73" t="str">
        <v/>
      </c>
      <c r="AA2243" s="1">
        <v>1</v>
      </c>
    </row>
    <row r="2244" spans="1:27" ht="12.75">
      <c r="A2244" s="10"/>
      <c r="B2244" s="49"/>
      <c r="C2244" s="72" t="str">
        <v/>
      </c>
      <c r="D2244" s="73" t="str">
        <v/>
      </c>
      <c r="AA2244" s="1">
        <v>1</v>
      </c>
    </row>
    <row r="2245" spans="1:27" ht="12.75">
      <c r="A2245" s="10"/>
      <c r="B2245" s="49"/>
      <c r="C2245" s="72" t="str">
        <v/>
      </c>
      <c r="D2245" s="73" t="str">
        <v/>
      </c>
      <c r="AA2245" s="1">
        <v>1</v>
      </c>
    </row>
    <row r="2246" spans="1:27" ht="12.75">
      <c r="A2246" s="10"/>
      <c r="B2246" s="49"/>
      <c r="C2246" s="72" t="str">
        <v/>
      </c>
      <c r="D2246" s="73" t="str">
        <v/>
      </c>
      <c r="AA2246" s="1">
        <v>1</v>
      </c>
    </row>
    <row r="2247" spans="1:27" ht="12.75">
      <c r="A2247" s="10"/>
      <c r="B2247" s="49"/>
      <c r="C2247" s="72" t="str">
        <v/>
      </c>
      <c r="D2247" s="73" t="str">
        <v/>
      </c>
      <c r="AA2247" s="1">
        <v>1</v>
      </c>
    </row>
    <row r="2248" spans="1:27" ht="12.75">
      <c r="A2248" s="10"/>
      <c r="B2248" s="49"/>
      <c r="C2248" s="72" t="str">
        <v/>
      </c>
      <c r="D2248" s="73" t="str">
        <v/>
      </c>
      <c r="AA2248" s="1">
        <v>1</v>
      </c>
    </row>
    <row r="2249" spans="1:27" ht="12.75">
      <c r="A2249" s="11"/>
      <c r="B2249" s="49"/>
      <c r="C2249" s="72" t="str">
        <v/>
      </c>
      <c r="D2249" s="73" t="str">
        <v/>
      </c>
      <c r="AA2249" s="1">
        <v>1</v>
      </c>
    </row>
    <row r="2250" spans="1:27" ht="12.75">
      <c r="A2250" s="10"/>
      <c r="B2250" s="49"/>
      <c r="C2250" s="72" t="str">
        <v/>
      </c>
      <c r="D2250" s="73" t="str">
        <v/>
      </c>
      <c r="AA2250" s="1">
        <v>1</v>
      </c>
    </row>
    <row r="2251" spans="1:27" ht="12.75">
      <c r="A2251" s="10"/>
      <c r="B2251" s="49"/>
      <c r="C2251" s="72" t="str">
        <v/>
      </c>
      <c r="D2251" s="73" t="str">
        <v/>
      </c>
      <c r="AA2251" s="1">
        <v>1</v>
      </c>
    </row>
    <row r="2252" spans="1:27" ht="12.75">
      <c r="A2252" s="10"/>
      <c r="B2252" s="49"/>
      <c r="C2252" s="72" t="str">
        <v/>
      </c>
      <c r="D2252" s="73" t="str">
        <v/>
      </c>
      <c r="AA2252" s="1">
        <v>1</v>
      </c>
    </row>
    <row r="2253" spans="1:27" ht="12.75">
      <c r="A2253" s="10"/>
      <c r="B2253" s="49"/>
      <c r="C2253" s="72" t="str">
        <v/>
      </c>
      <c r="D2253" s="73" t="str">
        <v/>
      </c>
      <c r="AA2253" s="1">
        <v>1</v>
      </c>
    </row>
    <row r="2254" spans="1:27" ht="12.75">
      <c r="A2254" s="10"/>
      <c r="B2254" s="49"/>
      <c r="C2254" s="72" t="str">
        <v/>
      </c>
      <c r="D2254" s="73" t="str">
        <v/>
      </c>
      <c r="AA2254" s="1">
        <v>1</v>
      </c>
    </row>
    <row r="2255" spans="1:27" ht="12.75">
      <c r="A2255" s="10"/>
      <c r="B2255" s="49"/>
      <c r="C2255" s="72" t="str">
        <v/>
      </c>
      <c r="D2255" s="73" t="str">
        <v/>
      </c>
      <c r="AA2255" s="1">
        <v>1</v>
      </c>
    </row>
    <row r="2256" spans="1:27" ht="12.75">
      <c r="A2256" s="10"/>
      <c r="B2256" s="49"/>
      <c r="C2256" s="72" t="str">
        <v/>
      </c>
      <c r="D2256" s="73" t="str">
        <v/>
      </c>
      <c r="AA2256" s="1">
        <v>1</v>
      </c>
    </row>
    <row r="2257" spans="1:27" ht="12.75">
      <c r="A2257" s="10"/>
      <c r="B2257" s="49"/>
      <c r="C2257" s="72" t="str">
        <v/>
      </c>
      <c r="D2257" s="73" t="str">
        <v/>
      </c>
      <c r="AA2257" s="1">
        <v>1</v>
      </c>
    </row>
    <row r="2258" spans="1:27" ht="12.75">
      <c r="A2258" s="10"/>
      <c r="B2258" s="49"/>
      <c r="C2258" s="72" t="str">
        <v/>
      </c>
      <c r="D2258" s="73" t="str">
        <v/>
      </c>
      <c r="AA2258" s="1">
        <v>1</v>
      </c>
    </row>
    <row r="2259" spans="1:27" ht="12.75">
      <c r="A2259" s="10"/>
      <c r="B2259" s="49"/>
      <c r="C2259" s="72" t="str">
        <v/>
      </c>
      <c r="D2259" s="73" t="str">
        <v/>
      </c>
      <c r="AA2259" s="1">
        <v>1</v>
      </c>
    </row>
    <row r="2260" spans="1:27" ht="12.75">
      <c r="A2260" s="10"/>
      <c r="B2260" s="49"/>
      <c r="C2260" s="72" t="str">
        <v/>
      </c>
      <c r="D2260" s="73" t="str">
        <v/>
      </c>
      <c r="AA2260" s="1">
        <v>1</v>
      </c>
    </row>
    <row r="2261" spans="1:27" ht="12.75">
      <c r="A2261" s="10"/>
      <c r="B2261" s="49"/>
      <c r="C2261" s="72" t="str">
        <v/>
      </c>
      <c r="D2261" s="73" t="str">
        <v/>
      </c>
      <c r="AA2261" s="1">
        <v>1</v>
      </c>
    </row>
    <row r="2262" spans="1:27" ht="12.75">
      <c r="A2262" s="10"/>
      <c r="B2262" s="49"/>
      <c r="C2262" s="72" t="str">
        <v/>
      </c>
      <c r="D2262" s="73" t="str">
        <v/>
      </c>
      <c r="AA2262" s="1">
        <v>1</v>
      </c>
    </row>
    <row r="2263" spans="1:27" ht="12.75">
      <c r="A2263" s="10"/>
      <c r="B2263" s="47"/>
      <c r="C2263" s="72" t="str">
        <v/>
      </c>
      <c r="D2263" s="73" t="str">
        <v/>
      </c>
      <c r="AA2263" s="1">
        <v>1</v>
      </c>
    </row>
    <row r="2264" spans="1:27" ht="12.75">
      <c r="A2264" s="10"/>
      <c r="B2264" s="47"/>
      <c r="C2264" s="72" t="str">
        <v/>
      </c>
      <c r="D2264" s="73" t="str">
        <v/>
      </c>
      <c r="AA2264" s="1">
        <v>1</v>
      </c>
    </row>
    <row r="2265" spans="1:27" ht="12.75">
      <c r="A2265" s="10"/>
      <c r="B2265" s="47"/>
      <c r="C2265" s="72" t="str">
        <v/>
      </c>
      <c r="D2265" s="73" t="str">
        <v/>
      </c>
      <c r="AA2265" s="1">
        <v>1</v>
      </c>
    </row>
    <row r="2266" spans="1:27" ht="12.75">
      <c r="A2266" s="10"/>
      <c r="B2266" s="49"/>
      <c r="C2266" s="72" t="str">
        <v/>
      </c>
      <c r="D2266" s="73" t="str">
        <v/>
      </c>
      <c r="AA2266" s="1">
        <v>1</v>
      </c>
    </row>
    <row r="2267" spans="1:27" ht="12.75">
      <c r="A2267" s="10"/>
      <c r="B2267" s="49"/>
      <c r="C2267" s="72" t="str">
        <v/>
      </c>
      <c r="D2267" s="73" t="str">
        <v/>
      </c>
      <c r="AA2267" s="1">
        <v>1</v>
      </c>
    </row>
    <row r="2268" spans="1:27" ht="12.75">
      <c r="A2268" s="10"/>
      <c r="B2268" s="49"/>
      <c r="C2268" s="72" t="str">
        <v/>
      </c>
      <c r="D2268" s="73" t="str">
        <v/>
      </c>
      <c r="AA2268" s="1">
        <v>1</v>
      </c>
    </row>
    <row r="2269" spans="1:27" ht="12.75">
      <c r="A2269" s="10"/>
      <c r="B2269" s="49"/>
      <c r="C2269" s="72" t="str">
        <v/>
      </c>
      <c r="D2269" s="73" t="str">
        <v/>
      </c>
      <c r="AA2269" s="1">
        <v>1</v>
      </c>
    </row>
    <row r="2270" spans="1:27" ht="12.75">
      <c r="A2270" s="10"/>
      <c r="B2270" s="49"/>
      <c r="C2270" s="72" t="str">
        <v/>
      </c>
      <c r="D2270" s="73" t="str">
        <v/>
      </c>
      <c r="AA2270" s="1">
        <v>1</v>
      </c>
    </row>
    <row r="2271" spans="1:27" ht="12.75">
      <c r="A2271" s="10"/>
      <c r="B2271" s="49"/>
      <c r="C2271" s="72" t="str">
        <v/>
      </c>
      <c r="D2271" s="73" t="str">
        <v/>
      </c>
      <c r="AA2271" s="1">
        <v>1</v>
      </c>
    </row>
    <row r="2272" spans="1:27" ht="12.75">
      <c r="A2272" s="10"/>
      <c r="B2272" s="49"/>
      <c r="C2272" s="72" t="str">
        <v/>
      </c>
      <c r="D2272" s="73" t="str">
        <v/>
      </c>
      <c r="AA2272" s="1">
        <v>1</v>
      </c>
    </row>
    <row r="2273" spans="1:27" ht="12.75">
      <c r="A2273" s="10"/>
      <c r="B2273" s="49"/>
      <c r="C2273" s="72" t="str">
        <v/>
      </c>
      <c r="D2273" s="73" t="str">
        <v/>
      </c>
      <c r="AA2273" s="1">
        <v>1</v>
      </c>
    </row>
    <row r="2274" spans="1:27" ht="12.75">
      <c r="A2274" s="10"/>
      <c r="B2274" s="49"/>
      <c r="C2274" s="72" t="str">
        <v/>
      </c>
      <c r="D2274" s="73" t="str">
        <v/>
      </c>
      <c r="AA2274" s="1">
        <v>1</v>
      </c>
    </row>
    <row r="2275" spans="1:27" ht="12.75">
      <c r="A2275" s="10"/>
      <c r="B2275" s="47"/>
      <c r="C2275" s="72" t="str">
        <v/>
      </c>
      <c r="D2275" s="73" t="str">
        <v/>
      </c>
      <c r="AA2275" s="1">
        <v>1</v>
      </c>
    </row>
    <row r="2276" spans="1:27" ht="12.75">
      <c r="A2276" s="10"/>
      <c r="B2276" s="47"/>
      <c r="C2276" s="72" t="str">
        <v/>
      </c>
      <c r="D2276" s="73" t="str">
        <v/>
      </c>
      <c r="AA2276" s="1">
        <v>1</v>
      </c>
    </row>
    <row r="2277" spans="1:27" ht="12.75">
      <c r="A2277" s="10"/>
      <c r="B2277" s="47"/>
      <c r="C2277" s="72" t="str">
        <v/>
      </c>
      <c r="D2277" s="73" t="str">
        <v/>
      </c>
      <c r="AA2277" s="1">
        <v>1</v>
      </c>
    </row>
    <row r="2278" spans="1:27" ht="12.75">
      <c r="A2278" s="10"/>
      <c r="B2278" s="47"/>
      <c r="C2278" s="72" t="str">
        <v/>
      </c>
      <c r="D2278" s="73" t="str">
        <v/>
      </c>
      <c r="AA2278" s="1">
        <v>1</v>
      </c>
    </row>
    <row r="2279" spans="1:27" ht="12.75">
      <c r="A2279" s="10"/>
      <c r="B2279" s="47"/>
      <c r="C2279" s="72" t="str">
        <v/>
      </c>
      <c r="D2279" s="73" t="str">
        <v/>
      </c>
      <c r="AA2279" s="1">
        <v>1</v>
      </c>
    </row>
    <row r="2280" spans="1:27" ht="12.75">
      <c r="A2280" s="10"/>
      <c r="B2280" s="47"/>
      <c r="C2280" s="72" t="str">
        <v/>
      </c>
      <c r="D2280" s="73" t="str">
        <v/>
      </c>
      <c r="AA2280" s="1">
        <v>1</v>
      </c>
    </row>
    <row r="2281" spans="1:27" ht="12.75">
      <c r="A2281" s="10"/>
      <c r="B2281" s="47"/>
      <c r="C2281" s="72" t="str">
        <v/>
      </c>
      <c r="D2281" s="73" t="str">
        <v/>
      </c>
      <c r="AA2281" s="1">
        <v>1</v>
      </c>
    </row>
    <row r="2282" spans="1:27" ht="12.75">
      <c r="A2282" s="10"/>
      <c r="B2282" s="47"/>
      <c r="C2282" s="72" t="str">
        <v/>
      </c>
      <c r="D2282" s="73" t="str">
        <v/>
      </c>
      <c r="AA2282" s="1">
        <v>1</v>
      </c>
    </row>
    <row r="2283" spans="1:27" ht="12.75">
      <c r="A2283" s="10"/>
      <c r="B2283" s="47"/>
      <c r="C2283" s="72" t="str">
        <v/>
      </c>
      <c r="D2283" s="73" t="str">
        <v/>
      </c>
      <c r="AA2283" s="1">
        <v>1</v>
      </c>
    </row>
    <row r="2284" spans="1:27" ht="12.75">
      <c r="A2284" s="10"/>
      <c r="B2284" s="47"/>
      <c r="C2284" s="72" t="str">
        <v/>
      </c>
      <c r="D2284" s="73" t="str">
        <v/>
      </c>
      <c r="AA2284" s="1">
        <v>1</v>
      </c>
    </row>
    <row r="2285" spans="1:27" ht="12.75">
      <c r="A2285" s="10"/>
      <c r="B2285" s="48"/>
      <c r="C2285" s="72" t="str">
        <v/>
      </c>
      <c r="D2285" s="73" t="str">
        <v/>
      </c>
      <c r="AA2285" s="1">
        <v>1</v>
      </c>
    </row>
    <row r="2286" spans="1:27" ht="12.75">
      <c r="A2286" s="10"/>
      <c r="B2286" s="48"/>
      <c r="C2286" s="72" t="str">
        <v/>
      </c>
      <c r="D2286" s="73" t="str">
        <v/>
      </c>
      <c r="AA2286" s="1">
        <v>1</v>
      </c>
    </row>
    <row r="2287" spans="1:27" ht="12.75">
      <c r="A2287" s="12"/>
      <c r="B2287" s="48"/>
      <c r="C2287" s="72" t="str">
        <v/>
      </c>
      <c r="D2287" s="73" t="str">
        <v/>
      </c>
      <c r="AA2287" s="1">
        <v>1</v>
      </c>
    </row>
    <row r="2288" spans="1:27" ht="12.75">
      <c r="A2288" s="10"/>
      <c r="B2288" s="48"/>
      <c r="C2288" s="72" t="str">
        <v/>
      </c>
      <c r="D2288" s="73" t="str">
        <v/>
      </c>
      <c r="AA2288" s="1">
        <v>1</v>
      </c>
    </row>
    <row r="2289" spans="1:27" ht="12.75">
      <c r="A2289" s="10"/>
      <c r="B2289" s="48"/>
      <c r="C2289" s="72" t="str">
        <v/>
      </c>
      <c r="D2289" s="73" t="str">
        <v/>
      </c>
      <c r="AA2289" s="1">
        <v>1</v>
      </c>
    </row>
    <row r="2290" spans="1:27" ht="12.75">
      <c r="A2290" s="10"/>
      <c r="B2290" s="48"/>
      <c r="C2290" s="72" t="str">
        <v/>
      </c>
      <c r="D2290" s="73" t="str">
        <v/>
      </c>
      <c r="AA2290" s="1">
        <v>1</v>
      </c>
    </row>
    <row r="2291" spans="1:27" ht="12.75">
      <c r="A2291" s="10"/>
      <c r="B2291" s="48"/>
      <c r="C2291" s="72" t="str">
        <v/>
      </c>
      <c r="D2291" s="73" t="str">
        <v/>
      </c>
      <c r="AA2291" s="1">
        <v>1</v>
      </c>
    </row>
    <row r="2292" spans="1:27" ht="12.75">
      <c r="A2292" s="10"/>
      <c r="B2292" s="48"/>
      <c r="C2292" s="72" t="str">
        <v/>
      </c>
      <c r="D2292" s="73" t="str">
        <v/>
      </c>
      <c r="AA2292" s="1">
        <v>1</v>
      </c>
    </row>
    <row r="2293" spans="1:27" ht="12.75">
      <c r="A2293" s="10"/>
      <c r="B2293" s="48"/>
      <c r="C2293" s="72" t="str">
        <v/>
      </c>
      <c r="D2293" s="73" t="str">
        <v/>
      </c>
      <c r="AA2293" s="1">
        <v>1</v>
      </c>
    </row>
    <row r="2294" spans="1:27" ht="12.75">
      <c r="A2294" s="10"/>
      <c r="B2294" s="48"/>
      <c r="C2294" s="72" t="str">
        <v/>
      </c>
      <c r="D2294" s="73" t="str">
        <v/>
      </c>
      <c r="AA2294" s="1">
        <v>1</v>
      </c>
    </row>
    <row r="2295" spans="1:27" ht="12.75">
      <c r="A2295" s="10"/>
      <c r="B2295" s="48"/>
      <c r="C2295" s="72" t="str">
        <v/>
      </c>
      <c r="D2295" s="73" t="str">
        <v/>
      </c>
      <c r="AA2295" s="1">
        <v>1</v>
      </c>
    </row>
    <row r="2296" spans="1:27" ht="12.75">
      <c r="A2296" s="10"/>
      <c r="B2296" s="48"/>
      <c r="C2296" s="72" t="str">
        <v/>
      </c>
      <c r="D2296" s="73" t="str">
        <v/>
      </c>
      <c r="AA2296" s="1">
        <v>1</v>
      </c>
    </row>
    <row r="2297" spans="1:27" ht="12.75">
      <c r="A2297" s="10"/>
      <c r="B2297" s="48"/>
      <c r="C2297" s="72" t="str">
        <v/>
      </c>
      <c r="D2297" s="73" t="str">
        <v/>
      </c>
      <c r="AA2297" s="1">
        <v>1</v>
      </c>
    </row>
    <row r="2298" spans="1:27" ht="12.75">
      <c r="A2298" s="10"/>
      <c r="B2298" s="48"/>
      <c r="C2298" s="72" t="str">
        <v/>
      </c>
      <c r="D2298" s="73" t="str">
        <v/>
      </c>
      <c r="AA2298" s="1">
        <v>1</v>
      </c>
    </row>
    <row r="2299" spans="1:27" ht="12.75">
      <c r="A2299" s="10"/>
      <c r="B2299" s="48"/>
      <c r="C2299" s="72" t="str">
        <v/>
      </c>
      <c r="D2299" s="73" t="str">
        <v/>
      </c>
      <c r="AA2299" s="1">
        <v>1</v>
      </c>
    </row>
    <row r="2300" spans="1:27" ht="12.75">
      <c r="A2300" s="10"/>
      <c r="B2300" s="48"/>
      <c r="C2300" s="72" t="str">
        <v/>
      </c>
      <c r="D2300" s="73" t="str">
        <v/>
      </c>
      <c r="AA2300" s="1">
        <v>1</v>
      </c>
    </row>
    <row r="2301" spans="1:27" ht="12.75">
      <c r="A2301" s="10"/>
      <c r="B2301" s="48"/>
      <c r="C2301" s="72" t="str">
        <v/>
      </c>
      <c r="D2301" s="73" t="str">
        <v/>
      </c>
      <c r="AA2301" s="1">
        <v>1</v>
      </c>
    </row>
    <row r="2302" spans="1:27" ht="12.75">
      <c r="A2302" s="10"/>
      <c r="B2302" s="48"/>
      <c r="C2302" s="72" t="str">
        <v/>
      </c>
      <c r="D2302" s="73" t="str">
        <v/>
      </c>
      <c r="AA2302" s="1">
        <v>1</v>
      </c>
    </row>
    <row r="2303" spans="1:27" ht="12.75">
      <c r="A2303" s="10"/>
      <c r="B2303" s="48"/>
      <c r="C2303" s="72" t="str">
        <v/>
      </c>
      <c r="D2303" s="73" t="str">
        <v/>
      </c>
      <c r="AA2303" s="1">
        <v>1</v>
      </c>
    </row>
    <row r="2304" spans="1:27" ht="12.75">
      <c r="A2304" s="10"/>
      <c r="B2304" s="48"/>
      <c r="C2304" s="72" t="str">
        <v/>
      </c>
      <c r="D2304" s="73" t="str">
        <v/>
      </c>
      <c r="AA2304" s="1">
        <v>1</v>
      </c>
    </row>
    <row r="2305" spans="1:27" ht="12.75">
      <c r="A2305" s="10"/>
      <c r="B2305" s="48"/>
      <c r="C2305" s="72" t="str">
        <v/>
      </c>
      <c r="D2305" s="73" t="str">
        <v/>
      </c>
      <c r="AA2305" s="1">
        <v>1</v>
      </c>
    </row>
    <row r="2306" spans="1:27" ht="12.75">
      <c r="A2306" s="10"/>
      <c r="B2306" s="48"/>
      <c r="C2306" s="72" t="str">
        <v/>
      </c>
      <c r="D2306" s="73" t="str">
        <v/>
      </c>
      <c r="AA2306" s="1">
        <v>1</v>
      </c>
    </row>
    <row r="2307" spans="1:27" ht="12.75">
      <c r="A2307" s="10"/>
      <c r="B2307" s="48"/>
      <c r="C2307" s="72" t="str">
        <v/>
      </c>
      <c r="D2307" s="73" t="str">
        <v/>
      </c>
      <c r="AA2307" s="1">
        <v>1</v>
      </c>
    </row>
    <row r="2308" spans="1:27" ht="12.75">
      <c r="A2308" s="10"/>
      <c r="B2308" s="48"/>
      <c r="C2308" s="72" t="str">
        <v/>
      </c>
      <c r="D2308" s="73" t="str">
        <v/>
      </c>
      <c r="AA2308" s="1">
        <v>1</v>
      </c>
    </row>
    <row r="2309" spans="1:27" ht="12.75">
      <c r="A2309" s="10"/>
      <c r="B2309" s="48"/>
      <c r="C2309" s="72" t="str">
        <v/>
      </c>
      <c r="D2309" s="73" t="str">
        <v/>
      </c>
      <c r="AA2309" s="1">
        <v>1</v>
      </c>
    </row>
    <row r="2310" spans="1:27" ht="12.75">
      <c r="A2310" s="9"/>
      <c r="B2310" s="48"/>
      <c r="C2310" s="72" t="str">
        <v/>
      </c>
      <c r="D2310" s="73" t="str">
        <v/>
      </c>
      <c r="AA2310" s="1">
        <v>1</v>
      </c>
    </row>
    <row r="2311" spans="1:27" ht="12.75">
      <c r="A2311" s="10"/>
      <c r="B2311" s="48"/>
      <c r="C2311" s="72" t="str">
        <v/>
      </c>
      <c r="D2311" s="73" t="str">
        <v/>
      </c>
      <c r="AA2311" s="1">
        <v>1</v>
      </c>
    </row>
    <row r="2312" spans="1:27" ht="12.75">
      <c r="A2312" s="10"/>
      <c r="B2312" s="48"/>
      <c r="C2312" s="72" t="str">
        <v/>
      </c>
      <c r="D2312" s="73" t="str">
        <v/>
      </c>
      <c r="AA2312" s="1">
        <v>1</v>
      </c>
    </row>
    <row r="2313" spans="1:27" ht="12.75">
      <c r="A2313" s="10"/>
      <c r="B2313" s="48"/>
      <c r="C2313" s="72" t="str">
        <v/>
      </c>
      <c r="D2313" s="73" t="str">
        <v/>
      </c>
      <c r="AA2313" s="1">
        <v>1</v>
      </c>
    </row>
    <row r="2314" spans="1:27" ht="12.75">
      <c r="A2314" s="10"/>
      <c r="B2314" s="48"/>
      <c r="C2314" s="72" t="str">
        <v/>
      </c>
      <c r="D2314" s="73" t="str">
        <v/>
      </c>
      <c r="AA2314" s="1">
        <v>1</v>
      </c>
    </row>
    <row r="2315" spans="1:27" ht="12.75">
      <c r="A2315" s="10"/>
      <c r="B2315" s="48"/>
      <c r="C2315" s="72" t="str">
        <v/>
      </c>
      <c r="D2315" s="73" t="str">
        <v/>
      </c>
      <c r="AA2315" s="1">
        <v>1</v>
      </c>
    </row>
    <row r="2316" spans="1:27" ht="12.75">
      <c r="A2316" s="10"/>
      <c r="B2316" s="48"/>
      <c r="C2316" s="72" t="str">
        <v/>
      </c>
      <c r="D2316" s="73" t="str">
        <v/>
      </c>
      <c r="AA2316" s="1">
        <v>1</v>
      </c>
    </row>
    <row r="2317" spans="1:27" ht="12.75">
      <c r="A2317" s="10"/>
      <c r="B2317" s="48"/>
      <c r="C2317" s="72" t="str">
        <v/>
      </c>
      <c r="D2317" s="73" t="str">
        <v/>
      </c>
      <c r="AA2317" s="1">
        <v>1</v>
      </c>
    </row>
    <row r="2318" spans="1:27" ht="12.75">
      <c r="A2318" s="12"/>
      <c r="B2318" s="48"/>
      <c r="C2318" s="72" t="str">
        <v/>
      </c>
      <c r="D2318" s="73" t="str">
        <v/>
      </c>
      <c r="AA2318" s="1">
        <v>1</v>
      </c>
    </row>
    <row r="2319" spans="1:27" ht="12.75">
      <c r="A2319" s="10"/>
      <c r="B2319" s="48"/>
      <c r="C2319" s="72" t="str">
        <v/>
      </c>
      <c r="D2319" s="73" t="str">
        <v/>
      </c>
      <c r="AA2319" s="1">
        <v>1</v>
      </c>
    </row>
    <row r="2320" spans="1:27" ht="12.75">
      <c r="A2320" s="10"/>
      <c r="B2320" s="48"/>
      <c r="C2320" s="72" t="str">
        <v/>
      </c>
      <c r="D2320" s="73" t="str">
        <v/>
      </c>
      <c r="AA2320" s="1">
        <v>1</v>
      </c>
    </row>
    <row r="2321" spans="1:27" ht="12.75">
      <c r="A2321" s="10"/>
      <c r="B2321" s="48"/>
      <c r="C2321" s="72" t="str">
        <v/>
      </c>
      <c r="D2321" s="73" t="str">
        <v/>
      </c>
      <c r="AA2321" s="1">
        <v>1</v>
      </c>
    </row>
    <row r="2322" spans="1:27" ht="12.75">
      <c r="A2322" s="10"/>
      <c r="B2322" s="48"/>
      <c r="C2322" s="72" t="str">
        <v/>
      </c>
      <c r="D2322" s="73" t="str">
        <v/>
      </c>
      <c r="AA2322" s="1">
        <v>1</v>
      </c>
    </row>
    <row r="2323" spans="1:27" ht="12.75">
      <c r="A2323" s="10"/>
      <c r="B2323" s="48"/>
      <c r="C2323" s="72" t="str">
        <v/>
      </c>
      <c r="D2323" s="73" t="str">
        <v/>
      </c>
      <c r="AA2323" s="1">
        <v>1</v>
      </c>
    </row>
    <row r="2324" spans="1:27" ht="12.75">
      <c r="A2324" s="10"/>
      <c r="B2324" s="48"/>
      <c r="C2324" s="72" t="str">
        <v/>
      </c>
      <c r="D2324" s="73" t="str">
        <v/>
      </c>
      <c r="AA2324" s="1">
        <v>1</v>
      </c>
    </row>
    <row r="2325" spans="1:27" ht="12.75">
      <c r="A2325" s="10"/>
      <c r="B2325" s="48"/>
      <c r="C2325" s="72" t="str">
        <v/>
      </c>
      <c r="D2325" s="73" t="str">
        <v/>
      </c>
      <c r="AA2325" s="1">
        <v>1</v>
      </c>
    </row>
    <row r="2326" spans="1:27" ht="12.75">
      <c r="A2326" s="10"/>
      <c r="B2326" s="48"/>
      <c r="C2326" s="72" t="str">
        <v/>
      </c>
      <c r="D2326" s="73" t="str">
        <v/>
      </c>
      <c r="AA2326" s="1">
        <v>1</v>
      </c>
    </row>
    <row r="2327" spans="1:27" ht="12.75">
      <c r="A2327" s="10"/>
      <c r="B2327" s="48"/>
      <c r="C2327" s="72" t="str">
        <v/>
      </c>
      <c r="D2327" s="73" t="str">
        <v/>
      </c>
      <c r="AA2327" s="1">
        <v>1</v>
      </c>
    </row>
    <row r="2328" spans="1:27" ht="12.75">
      <c r="A2328" s="10"/>
      <c r="B2328" s="48"/>
      <c r="C2328" s="72" t="str">
        <v/>
      </c>
      <c r="D2328" s="73" t="str">
        <v/>
      </c>
      <c r="AA2328" s="1">
        <v>1</v>
      </c>
    </row>
    <row r="2329" spans="1:27" ht="12.75">
      <c r="A2329" s="10"/>
      <c r="B2329" s="48"/>
      <c r="C2329" s="72" t="str">
        <v/>
      </c>
      <c r="D2329" s="73" t="str">
        <v/>
      </c>
      <c r="AA2329" s="1">
        <v>1</v>
      </c>
    </row>
    <row r="2330" spans="1:27" ht="12.75">
      <c r="A2330" s="10"/>
      <c r="B2330" s="48"/>
      <c r="C2330" s="72" t="str">
        <v/>
      </c>
      <c r="D2330" s="73" t="str">
        <v/>
      </c>
      <c r="AA2330" s="1">
        <v>1</v>
      </c>
    </row>
    <row r="2331" spans="1:27" ht="12.75">
      <c r="A2331" s="13"/>
      <c r="B2331" s="48"/>
      <c r="C2331" s="72" t="str">
        <v/>
      </c>
      <c r="D2331" s="73" t="str">
        <v/>
      </c>
      <c r="AA2331" s="1">
        <v>1</v>
      </c>
    </row>
    <row r="2332" spans="1:27" ht="12.75">
      <c r="A2332" s="13"/>
      <c r="B2332" s="48"/>
      <c r="C2332" s="72" t="str">
        <v/>
      </c>
      <c r="D2332" s="73" t="str">
        <v/>
      </c>
      <c r="AA2332" s="1">
        <v>1</v>
      </c>
    </row>
    <row r="2333" spans="1:27" ht="12.75">
      <c r="A2333" s="13"/>
      <c r="B2333" s="48"/>
      <c r="C2333" s="72" t="str">
        <v/>
      </c>
      <c r="D2333" s="73" t="str">
        <v/>
      </c>
      <c r="AA2333" s="1">
        <v>1</v>
      </c>
    </row>
    <row r="2334" spans="1:27" ht="12.75">
      <c r="A2334" s="10"/>
      <c r="B2334" s="48"/>
      <c r="C2334" s="72" t="str">
        <v/>
      </c>
      <c r="D2334" s="73" t="str">
        <v/>
      </c>
      <c r="AA2334" s="1">
        <v>1</v>
      </c>
    </row>
    <row r="2335" spans="1:27" ht="12.75">
      <c r="A2335" s="10"/>
      <c r="B2335" s="48"/>
      <c r="C2335" s="72" t="str">
        <v/>
      </c>
      <c r="D2335" s="73" t="str">
        <v/>
      </c>
      <c r="AA2335" s="1">
        <v>1</v>
      </c>
    </row>
    <row r="2336" spans="1:27" ht="12.75">
      <c r="A2336" s="10"/>
      <c r="B2336" s="48"/>
      <c r="C2336" s="72" t="str">
        <v/>
      </c>
      <c r="D2336" s="73" t="str">
        <v/>
      </c>
      <c r="AA2336" s="1">
        <v>1</v>
      </c>
    </row>
    <row r="2337" spans="1:27" ht="12.75">
      <c r="A2337" s="10"/>
      <c r="B2337" s="48"/>
      <c r="C2337" s="72" t="str">
        <v/>
      </c>
      <c r="D2337" s="73" t="str">
        <v/>
      </c>
      <c r="AA2337" s="1">
        <v>1</v>
      </c>
    </row>
    <row r="2338" spans="1:27" ht="12.75">
      <c r="A2338" s="10"/>
      <c r="B2338" s="48"/>
      <c r="C2338" s="72" t="str">
        <v/>
      </c>
      <c r="D2338" s="73" t="str">
        <v/>
      </c>
      <c r="AA2338" s="1">
        <v>1</v>
      </c>
    </row>
    <row r="2339" spans="1:27" ht="12.75">
      <c r="A2339" s="10"/>
      <c r="B2339" s="48"/>
      <c r="C2339" s="72" t="str">
        <v/>
      </c>
      <c r="D2339" s="73" t="str">
        <v/>
      </c>
      <c r="AA2339" s="1">
        <v>1</v>
      </c>
    </row>
    <row r="2340" spans="1:27" ht="12.75">
      <c r="A2340" s="12"/>
      <c r="B2340" s="48"/>
      <c r="C2340" s="72" t="str">
        <v/>
      </c>
      <c r="D2340" s="73" t="str">
        <v/>
      </c>
      <c r="AA2340" s="1">
        <v>1</v>
      </c>
    </row>
    <row r="2341" spans="1:27" ht="12.75">
      <c r="A2341" s="10"/>
      <c r="B2341" s="48"/>
      <c r="C2341" s="72" t="str">
        <v/>
      </c>
      <c r="D2341" s="73" t="str">
        <v/>
      </c>
      <c r="AA2341" s="1">
        <v>1</v>
      </c>
    </row>
    <row r="2342" spans="1:27" ht="12.75">
      <c r="A2342" s="10"/>
      <c r="B2342" s="48"/>
      <c r="C2342" s="72" t="str">
        <v/>
      </c>
      <c r="D2342" s="73" t="str">
        <v/>
      </c>
      <c r="AA2342" s="1">
        <v>1</v>
      </c>
    </row>
    <row r="2343" spans="1:27" ht="12.75">
      <c r="A2343" s="10"/>
      <c r="B2343" s="48"/>
      <c r="C2343" s="72" t="str">
        <v/>
      </c>
      <c r="D2343" s="73" t="str">
        <v/>
      </c>
      <c r="AA2343" s="1">
        <v>1</v>
      </c>
    </row>
    <row r="2344" spans="1:27" ht="12.75">
      <c r="A2344" s="10"/>
      <c r="B2344" s="48"/>
      <c r="C2344" s="72" t="str">
        <v/>
      </c>
      <c r="D2344" s="73" t="str">
        <v/>
      </c>
      <c r="AA2344" s="1">
        <v>1</v>
      </c>
    </row>
    <row r="2345" spans="1:27" ht="12.75">
      <c r="A2345" s="10"/>
      <c r="B2345" s="48"/>
      <c r="C2345" s="72" t="str">
        <v/>
      </c>
      <c r="D2345" s="73" t="str">
        <v/>
      </c>
      <c r="AA2345" s="1">
        <v>1</v>
      </c>
    </row>
    <row r="2346" spans="1:27" ht="12.75">
      <c r="A2346" s="10"/>
      <c r="B2346" s="48"/>
      <c r="C2346" s="72" t="str">
        <v/>
      </c>
      <c r="D2346" s="73" t="str">
        <v/>
      </c>
      <c r="AA2346" s="1">
        <v>1</v>
      </c>
    </row>
    <row r="2347" spans="1:27" ht="12.75">
      <c r="A2347" s="10"/>
      <c r="B2347" s="48"/>
      <c r="C2347" s="72" t="str">
        <v/>
      </c>
      <c r="D2347" s="73" t="str">
        <v/>
      </c>
      <c r="AA2347" s="1">
        <v>1</v>
      </c>
    </row>
    <row r="2348" spans="1:27" ht="12.75">
      <c r="A2348" s="10"/>
      <c r="B2348" s="48"/>
      <c r="C2348" s="72" t="str">
        <v/>
      </c>
      <c r="D2348" s="73" t="str">
        <v/>
      </c>
      <c r="AA2348" s="1">
        <v>1</v>
      </c>
    </row>
    <row r="2349" spans="1:27" ht="12.75">
      <c r="A2349" s="10"/>
      <c r="B2349" s="48"/>
      <c r="C2349" s="72" t="str">
        <v/>
      </c>
      <c r="D2349" s="73" t="str">
        <v/>
      </c>
      <c r="AA2349" s="1">
        <v>1</v>
      </c>
    </row>
    <row r="2350" spans="1:27" ht="12.75">
      <c r="A2350" s="10"/>
      <c r="B2350" s="48"/>
      <c r="C2350" s="72" t="str">
        <v/>
      </c>
      <c r="D2350" s="73" t="str">
        <v/>
      </c>
      <c r="AA2350" s="1">
        <v>1</v>
      </c>
    </row>
    <row r="2351" spans="1:27" ht="12.75">
      <c r="A2351" s="10"/>
      <c r="B2351" s="48"/>
      <c r="C2351" s="72" t="str">
        <v/>
      </c>
      <c r="D2351" s="73" t="str">
        <v/>
      </c>
      <c r="AA2351" s="1">
        <v>1</v>
      </c>
    </row>
    <row r="2352" spans="1:27" ht="12.75">
      <c r="A2352" s="10"/>
      <c r="B2352" s="48"/>
      <c r="C2352" s="72" t="str">
        <v/>
      </c>
      <c r="D2352" s="73" t="str">
        <v/>
      </c>
      <c r="AA2352" s="1">
        <v>1</v>
      </c>
    </row>
    <row r="2353" spans="1:27" ht="12.75">
      <c r="A2353" s="10"/>
      <c r="B2353" s="48"/>
      <c r="C2353" s="72" t="str">
        <v/>
      </c>
      <c r="D2353" s="73" t="str">
        <v/>
      </c>
      <c r="AA2353" s="1">
        <v>1</v>
      </c>
    </row>
    <row r="2354" spans="1:27" ht="12.75">
      <c r="A2354" s="9"/>
      <c r="B2354" s="48"/>
      <c r="C2354" s="72" t="str">
        <v/>
      </c>
      <c r="D2354" s="73" t="str">
        <v/>
      </c>
      <c r="AA2354" s="1">
        <v>1</v>
      </c>
    </row>
    <row r="2355" spans="1:27" ht="12.75">
      <c r="A2355" s="10"/>
      <c r="B2355" s="48"/>
      <c r="C2355" s="72" t="str">
        <v/>
      </c>
      <c r="D2355" s="73" t="str">
        <v/>
      </c>
      <c r="AA2355" s="1">
        <v>1</v>
      </c>
    </row>
    <row r="2356" spans="1:27" ht="12.75">
      <c r="A2356" s="10"/>
      <c r="B2356" s="48"/>
      <c r="C2356" s="72" t="str">
        <v/>
      </c>
      <c r="D2356" s="73" t="str">
        <v/>
      </c>
      <c r="AA2356" s="1">
        <v>1</v>
      </c>
    </row>
    <row r="2357" spans="1:27" ht="12.75">
      <c r="A2357" s="10"/>
      <c r="B2357" s="48"/>
      <c r="C2357" s="72" t="str">
        <v/>
      </c>
      <c r="D2357" s="73" t="str">
        <v/>
      </c>
      <c r="AA2357" s="1">
        <v>1</v>
      </c>
    </row>
    <row r="2358" spans="1:27" ht="12.75">
      <c r="A2358" s="10"/>
      <c r="B2358" s="48"/>
      <c r="C2358" s="72" t="str">
        <v/>
      </c>
      <c r="D2358" s="73" t="str">
        <v/>
      </c>
      <c r="AA2358" s="1">
        <v>1</v>
      </c>
    </row>
    <row r="2359" spans="1:27" ht="12.75">
      <c r="A2359" s="10"/>
      <c r="B2359" s="48"/>
      <c r="C2359" s="72" t="str">
        <v/>
      </c>
      <c r="D2359" s="73" t="str">
        <v/>
      </c>
      <c r="AA2359" s="1">
        <v>1</v>
      </c>
    </row>
    <row r="2360" spans="1:27" ht="12.75">
      <c r="A2360" s="10"/>
      <c r="B2360" s="48"/>
      <c r="C2360" s="72" t="str">
        <v/>
      </c>
      <c r="D2360" s="73" t="str">
        <v/>
      </c>
      <c r="AA2360" s="1">
        <v>1</v>
      </c>
    </row>
    <row r="2361" spans="1:27" ht="12.75">
      <c r="A2361" s="10"/>
      <c r="B2361" s="48"/>
      <c r="C2361" s="72" t="str">
        <v/>
      </c>
      <c r="D2361" s="73" t="str">
        <v/>
      </c>
      <c r="AA2361" s="1">
        <v>1</v>
      </c>
    </row>
    <row r="2362" spans="1:27" ht="12.75">
      <c r="A2362" s="12"/>
      <c r="B2362" s="48"/>
      <c r="C2362" s="72" t="str">
        <v/>
      </c>
      <c r="D2362" s="73" t="str">
        <v/>
      </c>
      <c r="AA2362" s="1">
        <v>1</v>
      </c>
    </row>
    <row r="2363" spans="1:27" ht="12.75">
      <c r="A2363" s="10"/>
      <c r="B2363" s="48"/>
      <c r="C2363" s="72" t="str">
        <v/>
      </c>
      <c r="D2363" s="73" t="str">
        <v/>
      </c>
      <c r="AA2363" s="1">
        <v>1</v>
      </c>
    </row>
    <row r="2364" spans="1:27" ht="12.75">
      <c r="A2364" s="10"/>
      <c r="B2364" s="48"/>
      <c r="C2364" s="72" t="str">
        <v/>
      </c>
      <c r="D2364" s="73" t="str">
        <v/>
      </c>
      <c r="AA2364" s="1">
        <v>1</v>
      </c>
    </row>
    <row r="2365" spans="1:27" ht="12.75">
      <c r="A2365" s="10"/>
      <c r="B2365" s="48"/>
      <c r="C2365" s="72" t="str">
        <v/>
      </c>
      <c r="D2365" s="73" t="str">
        <v/>
      </c>
      <c r="AA2365" s="1">
        <v>1</v>
      </c>
    </row>
    <row r="2366" spans="1:27" ht="12.75">
      <c r="A2366" s="10"/>
      <c r="B2366" s="48"/>
      <c r="C2366" s="72" t="str">
        <v/>
      </c>
      <c r="D2366" s="73" t="str">
        <v/>
      </c>
      <c r="AA2366" s="1">
        <v>1</v>
      </c>
    </row>
    <row r="2367" spans="1:27" ht="12.75">
      <c r="A2367" s="10"/>
      <c r="B2367" s="48"/>
      <c r="C2367" s="72" t="str">
        <v/>
      </c>
      <c r="D2367" s="73" t="str">
        <v/>
      </c>
      <c r="AA2367" s="1">
        <v>1</v>
      </c>
    </row>
    <row r="2368" spans="1:27" ht="12.75">
      <c r="A2368" s="10"/>
      <c r="B2368" s="48"/>
      <c r="C2368" s="72" t="str">
        <v/>
      </c>
      <c r="D2368" s="73" t="str">
        <v/>
      </c>
      <c r="AA2368" s="1">
        <v>1</v>
      </c>
    </row>
    <row r="2369" spans="1:27" ht="12.75">
      <c r="A2369" s="10"/>
      <c r="B2369" s="48"/>
      <c r="C2369" s="72" t="str">
        <v/>
      </c>
      <c r="D2369" s="73" t="str">
        <v/>
      </c>
      <c r="AA2369" s="1">
        <v>1</v>
      </c>
    </row>
    <row r="2370" spans="1:27" ht="12.75">
      <c r="A2370" s="10"/>
      <c r="B2370" s="48"/>
      <c r="C2370" s="72" t="str">
        <v/>
      </c>
      <c r="D2370" s="73" t="str">
        <v/>
      </c>
      <c r="AA2370" s="1">
        <v>1</v>
      </c>
    </row>
    <row r="2371" spans="1:27" ht="12.75">
      <c r="A2371" s="10"/>
      <c r="B2371" s="48"/>
      <c r="C2371" s="72" t="str">
        <v/>
      </c>
      <c r="D2371" s="73" t="str">
        <v/>
      </c>
      <c r="AA2371" s="1">
        <v>1</v>
      </c>
    </row>
    <row r="2372" spans="1:27" ht="12.75">
      <c r="A2372" s="10"/>
      <c r="B2372" s="48"/>
      <c r="C2372" s="72" t="str">
        <v/>
      </c>
      <c r="D2372" s="73" t="str">
        <v/>
      </c>
      <c r="AA2372" s="1">
        <v>1</v>
      </c>
    </row>
    <row r="2373" spans="1:27" ht="12.75">
      <c r="A2373" s="10"/>
      <c r="B2373" s="48"/>
      <c r="C2373" s="72" t="str">
        <v/>
      </c>
      <c r="D2373" s="73" t="str">
        <v/>
      </c>
      <c r="AA2373" s="1">
        <v>1</v>
      </c>
    </row>
    <row r="2374" spans="1:27" ht="12.75">
      <c r="A2374" s="10"/>
      <c r="B2374" s="48"/>
      <c r="C2374" s="72" t="str">
        <v/>
      </c>
      <c r="D2374" s="73" t="str">
        <v/>
      </c>
      <c r="AA2374" s="1">
        <v>1</v>
      </c>
    </row>
    <row r="2375" spans="1:27" ht="12.75">
      <c r="A2375" s="13"/>
      <c r="B2375" s="48"/>
      <c r="C2375" s="72" t="str">
        <v/>
      </c>
      <c r="D2375" s="73" t="str">
        <v/>
      </c>
      <c r="AA2375" s="1">
        <v>1</v>
      </c>
    </row>
    <row r="2376" spans="1:27" ht="12.75">
      <c r="A2376" s="13"/>
      <c r="B2376" s="48"/>
      <c r="C2376" s="72" t="str">
        <v/>
      </c>
      <c r="D2376" s="73" t="str">
        <v/>
      </c>
      <c r="AA2376" s="1">
        <v>1</v>
      </c>
    </row>
    <row r="2377" spans="1:27" ht="12.75">
      <c r="A2377" s="13"/>
      <c r="B2377" s="48"/>
      <c r="C2377" s="72" t="str">
        <v/>
      </c>
      <c r="D2377" s="73" t="str">
        <v/>
      </c>
      <c r="AA2377" s="1">
        <v>1</v>
      </c>
    </row>
    <row r="2378" spans="1:27" ht="12.75">
      <c r="A2378" s="10"/>
      <c r="B2378" s="48"/>
      <c r="C2378" s="72" t="str">
        <v/>
      </c>
      <c r="D2378" s="73" t="str">
        <v/>
      </c>
      <c r="AA2378" s="1">
        <v>1</v>
      </c>
    </row>
    <row r="2379" spans="1:27" ht="12.75">
      <c r="A2379" s="10"/>
      <c r="B2379" s="48"/>
      <c r="C2379" s="72" t="str">
        <v/>
      </c>
      <c r="D2379" s="73" t="str">
        <v/>
      </c>
      <c r="AA2379" s="1">
        <v>1</v>
      </c>
    </row>
    <row r="2380" spans="1:27" ht="12.75">
      <c r="A2380" s="10"/>
      <c r="B2380" s="48"/>
      <c r="C2380" s="72" t="str">
        <v/>
      </c>
      <c r="D2380" s="73" t="str">
        <v/>
      </c>
      <c r="AA2380" s="1">
        <v>1</v>
      </c>
    </row>
    <row r="2381" spans="1:27" ht="12.75">
      <c r="A2381" s="10"/>
      <c r="B2381" s="48"/>
      <c r="C2381" s="72" t="str">
        <v/>
      </c>
      <c r="D2381" s="73" t="str">
        <v/>
      </c>
      <c r="AA2381" s="1">
        <v>1</v>
      </c>
    </row>
    <row r="2382" spans="1:27" ht="12.75">
      <c r="A2382" s="10"/>
      <c r="B2382" s="48"/>
      <c r="C2382" s="72" t="str">
        <v/>
      </c>
      <c r="D2382" s="73" t="str">
        <v/>
      </c>
      <c r="AA2382" s="1">
        <v>1</v>
      </c>
    </row>
    <row r="2383" spans="1:27" ht="12.75">
      <c r="A2383" s="10"/>
      <c r="B2383" s="48"/>
      <c r="C2383" s="72" t="str">
        <v/>
      </c>
      <c r="D2383" s="73" t="str">
        <v/>
      </c>
      <c r="AA2383" s="1">
        <v>1</v>
      </c>
    </row>
    <row r="2384" spans="1:27" ht="12.75">
      <c r="A2384" s="12"/>
      <c r="B2384" s="48"/>
      <c r="C2384" s="72" t="str">
        <v/>
      </c>
      <c r="D2384" s="73" t="str">
        <v/>
      </c>
      <c r="AA2384" s="1">
        <v>1</v>
      </c>
    </row>
    <row r="2385" spans="1:27" ht="12.75">
      <c r="A2385" s="10"/>
      <c r="B2385" s="48"/>
      <c r="C2385" s="72" t="str">
        <v/>
      </c>
      <c r="D2385" s="73" t="str">
        <v/>
      </c>
      <c r="AA2385" s="1">
        <v>1</v>
      </c>
    </row>
    <row r="2386" spans="1:27" ht="12.75">
      <c r="A2386" s="10"/>
      <c r="B2386" s="48"/>
      <c r="C2386" s="72" t="str">
        <v/>
      </c>
      <c r="D2386" s="73" t="str">
        <v/>
      </c>
      <c r="AA2386" s="1">
        <v>1</v>
      </c>
    </row>
    <row r="2387" spans="1:27" ht="12.75">
      <c r="A2387" s="10"/>
      <c r="B2387" s="48"/>
      <c r="C2387" s="72" t="str">
        <v/>
      </c>
      <c r="D2387" s="73" t="str">
        <v/>
      </c>
      <c r="AA2387" s="1">
        <v>1</v>
      </c>
    </row>
    <row r="2388" spans="1:27" ht="12.75">
      <c r="A2388" s="10"/>
      <c r="B2388" s="48"/>
      <c r="C2388" s="72" t="str">
        <v/>
      </c>
      <c r="D2388" s="73" t="str">
        <v/>
      </c>
      <c r="AA2388" s="1">
        <v>1</v>
      </c>
    </row>
    <row r="2389" spans="1:27" ht="12.75">
      <c r="A2389" s="10"/>
      <c r="B2389" s="48"/>
      <c r="C2389" s="72" t="str">
        <v/>
      </c>
      <c r="D2389" s="73" t="str">
        <v/>
      </c>
      <c r="AA2389" s="1">
        <v>1</v>
      </c>
    </row>
    <row r="2390" spans="1:27" ht="12.75">
      <c r="A2390" s="10"/>
      <c r="B2390" s="48"/>
      <c r="C2390" s="72" t="str">
        <v/>
      </c>
      <c r="D2390" s="73" t="str">
        <v/>
      </c>
      <c r="AA2390" s="1">
        <v>1</v>
      </c>
    </row>
    <row r="2391" spans="1:27" ht="12.75">
      <c r="A2391" s="10"/>
      <c r="B2391" s="48"/>
      <c r="C2391" s="72" t="str">
        <v/>
      </c>
      <c r="D2391" s="73" t="str">
        <v/>
      </c>
      <c r="AA2391" s="1">
        <v>1</v>
      </c>
    </row>
    <row r="2392" spans="1:27" ht="12.75">
      <c r="A2392" s="10"/>
      <c r="B2392" s="48"/>
      <c r="C2392" s="72" t="str">
        <v/>
      </c>
      <c r="D2392" s="73" t="str">
        <v/>
      </c>
      <c r="AA2392" s="1">
        <v>1</v>
      </c>
    </row>
    <row r="2393" spans="1:27" ht="12.75">
      <c r="A2393" s="10"/>
      <c r="B2393" s="48"/>
      <c r="C2393" s="72" t="str">
        <v/>
      </c>
      <c r="D2393" s="73" t="str">
        <v/>
      </c>
      <c r="AA2393" s="1">
        <v>1</v>
      </c>
    </row>
    <row r="2394" spans="1:27" ht="12.75">
      <c r="A2394" s="10"/>
      <c r="B2394" s="48"/>
      <c r="C2394" s="72" t="str">
        <v/>
      </c>
      <c r="D2394" s="73" t="str">
        <v/>
      </c>
      <c r="AA2394" s="1">
        <v>1</v>
      </c>
    </row>
    <row r="2395" spans="1:27" ht="12.75">
      <c r="A2395" s="10"/>
      <c r="B2395" s="48"/>
      <c r="C2395" s="72" t="str">
        <v/>
      </c>
      <c r="D2395" s="73" t="str">
        <v/>
      </c>
      <c r="AA2395" s="1">
        <v>1</v>
      </c>
    </row>
    <row r="2396" spans="1:27" ht="12.75">
      <c r="A2396" s="10"/>
      <c r="B2396" s="48"/>
      <c r="C2396" s="72" t="str">
        <v/>
      </c>
      <c r="D2396" s="73" t="str">
        <v/>
      </c>
      <c r="AA2396" s="1">
        <v>1</v>
      </c>
    </row>
    <row r="2397" spans="1:27" ht="12.75">
      <c r="A2397" s="10"/>
      <c r="B2397" s="48"/>
      <c r="C2397" s="72" t="str">
        <v/>
      </c>
      <c r="D2397" s="73" t="str">
        <v/>
      </c>
      <c r="AA2397" s="1">
        <v>1</v>
      </c>
    </row>
    <row r="2398" spans="1:27" ht="12.75">
      <c r="A2398" s="9"/>
      <c r="B2398" s="48"/>
      <c r="C2398" s="72" t="str">
        <v/>
      </c>
      <c r="D2398" s="73" t="str">
        <v/>
      </c>
      <c r="AA2398" s="1">
        <v>1</v>
      </c>
    </row>
    <row r="2399" spans="1:27" ht="12.75">
      <c r="A2399" s="7"/>
      <c r="B2399" s="48"/>
      <c r="C2399" s="72" t="str">
        <v/>
      </c>
      <c r="D2399" s="73" t="str">
        <v/>
      </c>
      <c r="AA2399" s="1">
        <v>1</v>
      </c>
    </row>
    <row r="2400" spans="1:27" ht="12.75">
      <c r="A2400" s="7"/>
      <c r="B2400" s="48"/>
      <c r="C2400" s="72" t="str">
        <v/>
      </c>
      <c r="D2400" s="73" t="str">
        <v/>
      </c>
      <c r="AA2400" s="1">
        <v>1</v>
      </c>
    </row>
    <row r="2401" spans="1:27" ht="12.75">
      <c r="A2401" s="10"/>
      <c r="B2401" s="48"/>
      <c r="C2401" s="72" t="str">
        <v/>
      </c>
      <c r="D2401" s="73" t="str">
        <v/>
      </c>
      <c r="AA2401" s="1">
        <v>1</v>
      </c>
    </row>
    <row r="2402" spans="1:27" ht="12.75">
      <c r="A2402" s="7"/>
      <c r="B2402" s="48"/>
      <c r="C2402" s="72" t="str">
        <v/>
      </c>
      <c r="D2402" s="73" t="str">
        <v/>
      </c>
      <c r="AA2402" s="1">
        <v>1</v>
      </c>
    </row>
    <row r="2403" spans="1:27" ht="12.75">
      <c r="A2403" s="7"/>
      <c r="B2403" s="48"/>
      <c r="C2403" s="72" t="str">
        <v/>
      </c>
      <c r="D2403" s="73" t="str">
        <v/>
      </c>
      <c r="AA2403" s="1">
        <v>1</v>
      </c>
    </row>
    <row r="2404" spans="1:27" ht="12.75">
      <c r="A2404" s="7"/>
      <c r="B2404" s="48"/>
      <c r="C2404" s="72" t="str">
        <v/>
      </c>
      <c r="D2404" s="73" t="str">
        <v/>
      </c>
      <c r="AA2404" s="1">
        <v>1</v>
      </c>
    </row>
    <row r="2405" spans="1:27" ht="12.75">
      <c r="A2405" s="7"/>
      <c r="B2405" s="48"/>
      <c r="C2405" s="72" t="str">
        <v/>
      </c>
      <c r="D2405" s="73" t="str">
        <v/>
      </c>
      <c r="AA2405" s="1">
        <v>1</v>
      </c>
    </row>
    <row r="2406" spans="1:27" ht="12.75">
      <c r="A2406" s="7"/>
      <c r="B2406" s="48"/>
      <c r="C2406" s="72" t="str">
        <v/>
      </c>
      <c r="D2406" s="73" t="str">
        <v/>
      </c>
      <c r="AA2406" s="1">
        <v>1</v>
      </c>
    </row>
    <row r="2407" spans="1:27" ht="12.75">
      <c r="A2407" s="7"/>
      <c r="B2407" s="48"/>
      <c r="C2407" s="72" t="str">
        <v/>
      </c>
      <c r="D2407" s="73" t="str">
        <v/>
      </c>
      <c r="AA2407" s="1">
        <v>1</v>
      </c>
    </row>
    <row r="2408" spans="1:27" ht="12.75">
      <c r="A2408" s="10"/>
      <c r="B2408" s="48"/>
      <c r="C2408" s="72" t="str">
        <v/>
      </c>
      <c r="D2408" s="73" t="str">
        <v/>
      </c>
      <c r="AA2408" s="1">
        <v>1</v>
      </c>
    </row>
    <row r="2409" spans="1:27" ht="12.75">
      <c r="A2409" s="10"/>
      <c r="B2409" s="48"/>
      <c r="C2409" s="72" t="str">
        <v/>
      </c>
      <c r="D2409" s="73" t="str">
        <v/>
      </c>
      <c r="AA2409" s="1">
        <v>1</v>
      </c>
    </row>
    <row r="2410" spans="1:27" ht="12.75">
      <c r="A2410" s="9"/>
      <c r="B2410" s="48"/>
      <c r="C2410" s="72" t="str">
        <v/>
      </c>
      <c r="D2410" s="73" t="str">
        <v/>
      </c>
      <c r="AA2410" s="1">
        <v>1</v>
      </c>
    </row>
    <row r="2411" spans="1:27" ht="12.75">
      <c r="A2411" s="7"/>
      <c r="B2411" s="48"/>
      <c r="C2411" s="72" t="str">
        <v/>
      </c>
      <c r="D2411" s="73" t="str">
        <v/>
      </c>
      <c r="AA2411" s="1">
        <v>1</v>
      </c>
    </row>
    <row r="2412" spans="1:27" ht="12.75">
      <c r="A2412" s="7"/>
      <c r="B2412" s="48"/>
      <c r="C2412" s="72" t="str">
        <v/>
      </c>
      <c r="D2412" s="73" t="str">
        <v/>
      </c>
      <c r="AA2412" s="1">
        <v>1</v>
      </c>
    </row>
    <row r="2413" spans="1:27" ht="12.75">
      <c r="A2413" s="10"/>
      <c r="B2413" s="48"/>
      <c r="C2413" s="72" t="str">
        <v/>
      </c>
      <c r="D2413" s="73" t="str">
        <v/>
      </c>
      <c r="AA2413" s="1">
        <v>1</v>
      </c>
    </row>
    <row r="2414" spans="1:27" ht="12.75">
      <c r="A2414" s="7"/>
      <c r="B2414" s="48"/>
      <c r="C2414" s="72" t="str">
        <v/>
      </c>
      <c r="D2414" s="73" t="str">
        <v/>
      </c>
      <c r="AA2414" s="1">
        <v>1</v>
      </c>
    </row>
    <row r="2415" spans="1:27" ht="12.75">
      <c r="A2415" s="7"/>
      <c r="B2415" s="48"/>
      <c r="C2415" s="72" t="str">
        <v/>
      </c>
      <c r="D2415" s="73" t="str">
        <v/>
      </c>
      <c r="AA2415" s="1">
        <v>1</v>
      </c>
    </row>
    <row r="2416" spans="1:27" ht="12.75">
      <c r="A2416" s="7"/>
      <c r="B2416" s="48"/>
      <c r="C2416" s="72" t="str">
        <v/>
      </c>
      <c r="D2416" s="73" t="str">
        <v/>
      </c>
      <c r="AA2416" s="1">
        <v>1</v>
      </c>
    </row>
    <row r="2417" spans="1:27" ht="12.75">
      <c r="A2417" s="7"/>
      <c r="B2417" s="48"/>
      <c r="C2417" s="72" t="str">
        <v/>
      </c>
      <c r="D2417" s="73" t="str">
        <v/>
      </c>
      <c r="AA2417" s="1">
        <v>1</v>
      </c>
    </row>
    <row r="2418" spans="1:27" ht="12.75">
      <c r="A2418" s="7"/>
      <c r="B2418" s="48"/>
      <c r="C2418" s="72" t="str">
        <v/>
      </c>
      <c r="D2418" s="73" t="str">
        <v/>
      </c>
      <c r="AA2418" s="1">
        <v>1</v>
      </c>
    </row>
    <row r="2419" spans="1:27" ht="12.75">
      <c r="A2419" s="7"/>
      <c r="B2419" s="48"/>
      <c r="C2419" s="72" t="str">
        <v/>
      </c>
      <c r="D2419" s="73" t="str">
        <v/>
      </c>
      <c r="AA2419" s="1">
        <v>1</v>
      </c>
    </row>
    <row r="2420" spans="1:27" ht="12.75">
      <c r="A2420" s="2"/>
      <c r="B2420" s="2"/>
      <c r="C2420" s="72" t="str">
        <v/>
      </c>
      <c r="D2420" s="73" t="str">
        <v/>
      </c>
      <c r="AA2420" s="1">
        <v>1</v>
      </c>
    </row>
    <row r="2421" spans="1:27" ht="12.75">
      <c r="A2421" s="2"/>
      <c r="B2421" s="2"/>
      <c r="C2421" s="72" t="str">
        <v/>
      </c>
      <c r="D2421" s="73" t="str">
        <v/>
      </c>
      <c r="AA2421" s="1">
        <v>1</v>
      </c>
    </row>
    <row r="2422" spans="1:27" ht="12.75">
      <c r="A2422" s="2"/>
      <c r="B2422" s="2"/>
      <c r="C2422" s="72" t="str">
        <v/>
      </c>
      <c r="D2422" s="73" t="str">
        <v/>
      </c>
      <c r="AA2422" s="1">
        <v>1</v>
      </c>
    </row>
    <row r="2423" spans="1:27" ht="12.75">
      <c r="A2423" s="2"/>
      <c r="B2423" s="2"/>
      <c r="C2423" s="72" t="str">
        <v/>
      </c>
      <c r="D2423" s="73" t="str">
        <v/>
      </c>
      <c r="AA2423" s="1">
        <v>1</v>
      </c>
    </row>
    <row r="2424" spans="1:27" ht="12.75">
      <c r="A2424" s="2"/>
      <c r="B2424" s="2"/>
      <c r="C2424" s="72" t="str">
        <v/>
      </c>
      <c r="D2424" s="73" t="str">
        <v/>
      </c>
      <c r="AA2424" s="1">
        <v>1</v>
      </c>
    </row>
    <row r="2425" spans="1:27" ht="12.75">
      <c r="A2425" s="2"/>
      <c r="B2425" s="2"/>
      <c r="C2425" s="72" t="str">
        <v/>
      </c>
      <c r="D2425" s="73" t="str">
        <v/>
      </c>
      <c r="AA2425" s="1">
        <v>1</v>
      </c>
    </row>
    <row r="2426" spans="1:27" ht="12.75">
      <c r="A2426" s="2"/>
      <c r="B2426" s="2"/>
      <c r="C2426" s="72" t="str">
        <v/>
      </c>
      <c r="D2426" s="73" t="str">
        <v/>
      </c>
      <c r="AA2426" s="1">
        <v>1</v>
      </c>
    </row>
    <row r="2427" spans="1:27" ht="12.75">
      <c r="A2427" s="2"/>
      <c r="B2427" s="2"/>
      <c r="C2427" s="72" t="str">
        <v/>
      </c>
      <c r="D2427" s="73" t="str">
        <v/>
      </c>
      <c r="AA2427" s="1">
        <v>1</v>
      </c>
    </row>
    <row r="2428" spans="1:27" ht="12.75">
      <c r="A2428" s="2"/>
      <c r="B2428" s="2"/>
      <c r="C2428" s="72" t="str">
        <v/>
      </c>
      <c r="D2428" s="73" t="e">
        <v>#N/A</v>
      </c>
      <c r="AA2428" s="1">
        <v>1</v>
      </c>
    </row>
    <row r="2429" spans="1:27" ht="12.75">
      <c r="A2429" s="2"/>
      <c r="B2429" s="2"/>
      <c r="C2429" s="72" t="str">
        <v/>
      </c>
      <c r="D2429" s="73" t="e">
        <v>#N/A</v>
      </c>
      <c r="AA2429" s="1">
        <v>1</v>
      </c>
    </row>
    <row r="2430" spans="1:27" ht="12.75">
      <c r="A2430" s="2"/>
      <c r="B2430" s="2"/>
      <c r="C2430" s="72" t="str">
        <v/>
      </c>
      <c r="D2430" s="73" t="e">
        <v>#N/A</v>
      </c>
      <c r="AA2430" s="1">
        <v>1</v>
      </c>
    </row>
    <row r="2431" spans="1:27" ht="12.75">
      <c r="A2431" s="2"/>
      <c r="B2431" s="2"/>
      <c r="C2431" s="72" t="str">
        <v/>
      </c>
      <c r="D2431" s="73" t="e">
        <v>#N/A</v>
      </c>
      <c r="AA2431" s="1">
        <v>1</v>
      </c>
    </row>
    <row r="2432" spans="1:27" ht="12.75">
      <c r="A2432" s="2"/>
      <c r="B2432" s="2"/>
      <c r="C2432" s="72" t="str">
        <v/>
      </c>
      <c r="D2432" s="73" t="e">
        <v>#N/A</v>
      </c>
      <c r="AA2432" s="1">
        <v>1</v>
      </c>
    </row>
    <row r="2433" spans="1:27" ht="12.75">
      <c r="A2433" s="2"/>
      <c r="B2433" s="2"/>
      <c r="C2433" s="72" t="str">
        <v/>
      </c>
      <c r="D2433" s="73" t="e">
        <v>#N/A</v>
      </c>
      <c r="AA2433" s="1">
        <v>1</v>
      </c>
    </row>
    <row r="2434" spans="1:27" ht="12.75">
      <c r="A2434" s="2"/>
      <c r="B2434" s="2"/>
      <c r="C2434" s="72" t="str">
        <v/>
      </c>
      <c r="D2434" s="73" t="e">
        <v>#N/A</v>
      </c>
      <c r="AA2434" s="1">
        <v>1</v>
      </c>
    </row>
    <row r="2435" spans="1:27" ht="12.75">
      <c r="A2435" s="2"/>
      <c r="B2435" s="2"/>
      <c r="C2435" s="72" t="str">
        <v/>
      </c>
      <c r="D2435" s="73" t="e">
        <v>#N/A</v>
      </c>
      <c r="AA2435" s="1">
        <v>1</v>
      </c>
    </row>
    <row r="2436" spans="1:27" ht="12.75">
      <c r="A2436" s="2"/>
      <c r="B2436" s="2"/>
      <c r="C2436" s="72" t="str">
        <v/>
      </c>
      <c r="D2436" s="73" t="e">
        <v>#N/A</v>
      </c>
      <c r="AA2436" s="1">
        <v>1</v>
      </c>
    </row>
    <row r="2437" spans="1:27" ht="12.75">
      <c r="A2437" s="2"/>
      <c r="B2437" s="2"/>
      <c r="C2437" s="72" t="str">
        <v/>
      </c>
      <c r="D2437" s="73" t="e">
        <v>#N/A</v>
      </c>
      <c r="AA2437" s="1">
        <v>1</v>
      </c>
    </row>
    <row r="2438" spans="1:27" ht="12.75">
      <c r="A2438" s="2"/>
      <c r="B2438" s="2"/>
      <c r="C2438" s="72" t="str">
        <v/>
      </c>
      <c r="D2438" s="73" t="e">
        <v>#N/A</v>
      </c>
      <c r="AA2438" s="1">
        <v>1</v>
      </c>
    </row>
    <row r="2439" spans="1:27" ht="12.75">
      <c r="A2439" s="2"/>
      <c r="B2439" s="2"/>
      <c r="C2439" s="72" t="str">
        <v/>
      </c>
      <c r="D2439" s="73" t="e">
        <v>#N/A</v>
      </c>
      <c r="AA2439" s="1">
        <v>1</v>
      </c>
    </row>
    <row r="2440" spans="1:27" ht="12.75">
      <c r="A2440" s="2"/>
      <c r="B2440" s="2"/>
      <c r="C2440" s="72" t="str">
        <v/>
      </c>
      <c r="D2440" s="73" t="e">
        <v>#N/A</v>
      </c>
      <c r="AA2440" s="1">
        <v>1</v>
      </c>
    </row>
    <row r="2441" spans="1:27" ht="12.75">
      <c r="A2441" s="2"/>
      <c r="B2441" s="2"/>
      <c r="C2441" s="72" t="str">
        <v/>
      </c>
      <c r="D2441" s="73" t="e">
        <v>#N/A</v>
      </c>
      <c r="AA2441" s="1">
        <v>1</v>
      </c>
    </row>
    <row r="2442" spans="1:27" ht="12.75">
      <c r="A2442" s="2"/>
      <c r="B2442" s="2"/>
      <c r="C2442" s="72" t="str">
        <v/>
      </c>
      <c r="D2442" s="73"/>
      <c r="AA2442" s="1">
        <v>1</v>
      </c>
    </row>
    <row r="2443" spans="1:27" ht="12.75">
      <c r="A2443" s="2"/>
      <c r="B2443" s="2"/>
      <c r="C2443" s="72" t="str">
        <v/>
      </c>
      <c r="D2443" s="73"/>
      <c r="AA2443" s="1">
        <v>1</v>
      </c>
    </row>
    <row r="2444" spans="1:27" ht="12.75">
      <c r="A2444" s="2"/>
      <c r="B2444" s="2"/>
      <c r="C2444" s="72" t="str">
        <v/>
      </c>
      <c r="D2444" s="73"/>
      <c r="AA2444" s="1">
        <v>1</v>
      </c>
    </row>
    <row r="2445" spans="1:27" ht="12.75">
      <c r="A2445" s="2"/>
      <c r="B2445" s="2"/>
      <c r="C2445" s="72" t="str">
        <v/>
      </c>
      <c r="D2445" s="73"/>
      <c r="AA2445" s="1">
        <v>1</v>
      </c>
    </row>
    <row r="2446" spans="1:27" ht="12.75">
      <c r="A2446" s="2"/>
      <c r="B2446" s="2"/>
      <c r="C2446" s="72" t="str">
        <v/>
      </c>
      <c r="D2446" s="73"/>
      <c r="AA2446" s="1">
        <v>1</v>
      </c>
    </row>
    <row r="2447" spans="1:27" ht="12.75">
      <c r="A2447" s="2"/>
      <c r="B2447" s="2"/>
      <c r="C2447" s="72" t="str">
        <v/>
      </c>
      <c r="D2447" s="73"/>
      <c r="AA2447" s="1">
        <v>1</v>
      </c>
    </row>
    <row r="2448" spans="1:27" ht="12.75">
      <c r="A2448" s="2"/>
      <c r="B2448" s="2"/>
      <c r="C2448" s="72" t="str">
        <v/>
      </c>
      <c r="D2448" s="73"/>
      <c r="AA2448" s="1">
        <v>1</v>
      </c>
    </row>
    <row r="2449" spans="1:27" ht="12.75">
      <c r="A2449" s="2"/>
      <c r="B2449" s="2"/>
      <c r="C2449" s="72" t="str">
        <v/>
      </c>
      <c r="D2449" s="73"/>
      <c r="AA2449" s="1">
        <v>1</v>
      </c>
    </row>
    <row r="2450" spans="1:27" ht="12.75">
      <c r="A2450" s="2"/>
      <c r="B2450" s="2"/>
      <c r="C2450" s="72" t="str">
        <v/>
      </c>
      <c r="D2450" s="73"/>
      <c r="AA2450" s="1">
        <v>1</v>
      </c>
    </row>
    <row r="2451" spans="1:27" ht="12.75">
      <c r="A2451" s="2"/>
      <c r="B2451" s="2"/>
      <c r="C2451" s="72" t="str">
        <v/>
      </c>
      <c r="D2451" s="73"/>
      <c r="AA2451" s="1">
        <v>1</v>
      </c>
    </row>
    <row r="2452" spans="1:27" ht="12.75">
      <c r="A2452" s="2"/>
      <c r="B2452" s="2"/>
      <c r="C2452" s="72" t="str">
        <v/>
      </c>
      <c r="D2452" s="73"/>
      <c r="AA2452" s="1">
        <v>1</v>
      </c>
    </row>
    <row r="2453" spans="1:27" ht="12.75">
      <c r="A2453" s="2"/>
      <c r="B2453" s="2"/>
      <c r="C2453" s="72" t="str">
        <v/>
      </c>
      <c r="D2453" s="73"/>
      <c r="AA2453" s="1">
        <v>1</v>
      </c>
    </row>
    <row r="2454" spans="1:27" ht="12.75">
      <c r="A2454" s="2"/>
      <c r="B2454" s="2"/>
      <c r="C2454" s="72" t="str">
        <v/>
      </c>
      <c r="D2454" s="73"/>
      <c r="AA2454" s="1">
        <v>1</v>
      </c>
    </row>
    <row r="2455" spans="1:27" ht="12.75">
      <c r="A2455" s="2"/>
      <c r="B2455" s="2"/>
      <c r="C2455" s="72" t="str">
        <v/>
      </c>
      <c r="D2455" s="73"/>
      <c r="AA2455" s="1">
        <v>1</v>
      </c>
    </row>
    <row r="2456" spans="1:27" ht="12.75">
      <c r="A2456" s="2"/>
      <c r="B2456" s="2"/>
      <c r="C2456" s="72" t="str">
        <v/>
      </c>
      <c r="D2456" s="73"/>
      <c r="AA2456" s="1">
        <v>1</v>
      </c>
    </row>
    <row r="2457" spans="1:27" ht="12.75">
      <c r="A2457" s="2"/>
      <c r="B2457" s="2"/>
      <c r="C2457" s="72" t="str">
        <v/>
      </c>
      <c r="D2457" s="73"/>
      <c r="AA2457" s="1">
        <v>1</v>
      </c>
    </row>
    <row r="2458" spans="1:27" ht="12.75">
      <c r="A2458" s="2"/>
      <c r="B2458" s="2"/>
      <c r="C2458" s="72" t="str">
        <v/>
      </c>
      <c r="D2458" s="73"/>
      <c r="AA2458" s="1">
        <v>1</v>
      </c>
    </row>
    <row r="2459" spans="1:27" ht="12.75">
      <c r="A2459" s="2"/>
      <c r="B2459" s="2"/>
      <c r="C2459" s="72" t="str">
        <v/>
      </c>
      <c r="D2459" s="73"/>
      <c r="AA2459" s="1">
        <v>1</v>
      </c>
    </row>
    <row r="2460" spans="1:27" ht="12.75">
      <c r="A2460" s="2"/>
      <c r="B2460" s="2"/>
      <c r="C2460" s="72" t="str">
        <v/>
      </c>
      <c r="D2460" s="73"/>
      <c r="AA2460" s="1">
        <v>1</v>
      </c>
    </row>
    <row r="2461" spans="1:27" ht="12.75">
      <c r="A2461" s="2"/>
      <c r="B2461" s="2"/>
      <c r="C2461" s="72" t="str">
        <v/>
      </c>
      <c r="D2461" s="73"/>
      <c r="AA2461" s="1">
        <v>1</v>
      </c>
    </row>
    <row r="2462" spans="1:27" ht="12.75">
      <c r="A2462" s="2"/>
      <c r="B2462" s="2"/>
      <c r="C2462" s="72" t="str">
        <v/>
      </c>
      <c r="D2462" s="73"/>
      <c r="AA2462" s="1">
        <v>1</v>
      </c>
    </row>
    <row r="2463" spans="1:27" ht="12.75">
      <c r="A2463" s="2"/>
      <c r="B2463" s="2"/>
      <c r="C2463" s="72" t="str">
        <v/>
      </c>
      <c r="D2463" s="73"/>
      <c r="AA2463" s="1">
        <v>1</v>
      </c>
    </row>
    <row r="2464" spans="1:27" ht="12.75">
      <c r="A2464" s="2"/>
      <c r="B2464" s="2"/>
      <c r="C2464" s="72" t="str">
        <v/>
      </c>
      <c r="D2464" s="73"/>
      <c r="AA2464" s="1">
        <v>1</v>
      </c>
    </row>
    <row r="2465" spans="1:27" ht="12.75">
      <c r="A2465" s="2"/>
      <c r="B2465" s="2"/>
      <c r="C2465" s="72" t="str">
        <v/>
      </c>
      <c r="D2465" s="73"/>
      <c r="AA2465" s="1">
        <v>1</v>
      </c>
    </row>
    <row r="2466" spans="1:27" ht="12.75">
      <c r="A2466" s="2"/>
      <c r="B2466" s="2"/>
      <c r="C2466" s="72" t="str">
        <v/>
      </c>
      <c r="D2466" s="73"/>
      <c r="AA2466" s="1">
        <v>1</v>
      </c>
    </row>
    <row r="2467" spans="1:27" ht="12.75">
      <c r="A2467" s="2"/>
      <c r="B2467" s="2"/>
      <c r="C2467" s="72" t="str">
        <v/>
      </c>
      <c r="D2467" s="73"/>
      <c r="AA2467" s="1">
        <v>1</v>
      </c>
    </row>
    <row r="2468" spans="1:27" ht="12.75">
      <c r="A2468" s="2"/>
      <c r="B2468" s="2"/>
      <c r="C2468" s="72" t="str">
        <v/>
      </c>
      <c r="D2468" s="73"/>
      <c r="AA2468" s="1">
        <v>1</v>
      </c>
    </row>
    <row r="2469" spans="1:27" ht="12.75">
      <c r="A2469" s="2"/>
      <c r="B2469" s="2"/>
      <c r="C2469" s="72" t="str">
        <v/>
      </c>
      <c r="D2469" s="73"/>
      <c r="AA2469" s="1">
        <v>1</v>
      </c>
    </row>
    <row r="2470" spans="1:27" ht="12.75">
      <c r="A2470" s="2"/>
      <c r="B2470" s="2"/>
      <c r="C2470" s="72" t="str">
        <v/>
      </c>
      <c r="D2470" s="73"/>
      <c r="AA2470" s="1">
        <v>1</v>
      </c>
    </row>
    <row r="2471" spans="1:27" ht="12.75">
      <c r="A2471" s="2"/>
      <c r="B2471" s="2"/>
      <c r="C2471" s="72" t="str">
        <v/>
      </c>
      <c r="D2471" s="73"/>
      <c r="AA2471" s="1">
        <v>1</v>
      </c>
    </row>
    <row r="2472" spans="1:27" ht="12.75">
      <c r="A2472" s="2"/>
      <c r="B2472" s="2"/>
      <c r="C2472" s="72" t="str">
        <v/>
      </c>
      <c r="D2472" s="73"/>
      <c r="AA2472" s="1">
        <v>1</v>
      </c>
    </row>
    <row r="2473" spans="1:27" ht="12.75">
      <c r="A2473" s="2"/>
      <c r="B2473" s="2"/>
      <c r="C2473" s="72" t="str">
        <v/>
      </c>
      <c r="D2473" s="73"/>
      <c r="AA2473" s="1">
        <v>1</v>
      </c>
    </row>
    <row r="2474" spans="1:27" ht="12.75">
      <c r="A2474" s="2"/>
      <c r="B2474" s="2"/>
      <c r="C2474" s="72" t="str">
        <v/>
      </c>
      <c r="D2474" s="73"/>
      <c r="AA2474" s="1">
        <v>1</v>
      </c>
    </row>
    <row r="2475" spans="1:27" ht="12.75">
      <c r="A2475" s="2"/>
      <c r="B2475" s="2"/>
      <c r="C2475" s="72" t="str">
        <v/>
      </c>
      <c r="D2475" s="73"/>
      <c r="AA2475" s="1">
        <v>1</v>
      </c>
    </row>
    <row r="2476" spans="1:27" ht="12.75">
      <c r="A2476" s="2"/>
      <c r="B2476" s="2"/>
      <c r="C2476" s="72" t="str">
        <v/>
      </c>
      <c r="D2476" s="73"/>
      <c r="AA2476" s="1">
        <v>1</v>
      </c>
    </row>
    <row r="2477" spans="1:27" ht="12.75">
      <c r="A2477" s="2"/>
      <c r="B2477" s="2"/>
      <c r="C2477" s="72" t="str">
        <v/>
      </c>
      <c r="D2477" s="73"/>
      <c r="AA2477" s="1">
        <v>1</v>
      </c>
    </row>
    <row r="2478" spans="1:27" ht="12.75">
      <c r="A2478" s="2"/>
      <c r="B2478" s="2"/>
      <c r="C2478" s="72" t="str">
        <v/>
      </c>
      <c r="D2478" s="73"/>
      <c r="AA2478" s="1">
        <v>1</v>
      </c>
    </row>
    <row r="2479" spans="1:27" ht="12.75">
      <c r="A2479" s="2"/>
      <c r="B2479" s="2"/>
      <c r="C2479" s="72" t="str">
        <v/>
      </c>
      <c r="D2479" s="73"/>
      <c r="AA2479" s="1">
        <v>1</v>
      </c>
    </row>
    <row r="2480" spans="1:27" ht="12.75">
      <c r="A2480" s="2"/>
      <c r="B2480" s="2"/>
      <c r="C2480" s="72" t="str">
        <v/>
      </c>
      <c r="D2480" s="73"/>
      <c r="AA2480" s="1">
        <v>1</v>
      </c>
    </row>
    <row r="2481" spans="1:27" ht="12.75">
      <c r="A2481" s="2"/>
      <c r="B2481" s="2"/>
      <c r="C2481" s="72" t="str">
        <v/>
      </c>
      <c r="D2481" s="73"/>
      <c r="AA2481" s="1">
        <v>1</v>
      </c>
    </row>
    <row r="2482" spans="1:27" ht="12.75">
      <c r="A2482" s="2"/>
      <c r="B2482" s="2"/>
      <c r="C2482" s="72" t="str">
        <v/>
      </c>
      <c r="D2482" s="73"/>
      <c r="AA2482" s="1">
        <v>1</v>
      </c>
    </row>
    <row r="2483" spans="1:27" ht="12.75">
      <c r="A2483" s="2"/>
      <c r="B2483" s="2"/>
      <c r="C2483" s="72" t="str">
        <v/>
      </c>
      <c r="D2483" s="73"/>
      <c r="AA2483" s="1">
        <v>1</v>
      </c>
    </row>
    <row r="2484" spans="1:27" ht="12.75">
      <c r="A2484" s="2"/>
      <c r="B2484" s="2"/>
      <c r="C2484" s="72" t="str">
        <v/>
      </c>
      <c r="D2484" s="73"/>
      <c r="AA2484" s="1">
        <v>1</v>
      </c>
    </row>
    <row r="2485" spans="1:27" ht="12.75">
      <c r="A2485" s="2"/>
      <c r="B2485" s="2"/>
      <c r="C2485" s="72" t="str">
        <v/>
      </c>
      <c r="D2485" s="73"/>
      <c r="AA2485" s="1">
        <v>1</v>
      </c>
    </row>
    <row r="2486" spans="1:27" ht="12.75">
      <c r="A2486" s="2"/>
      <c r="B2486" s="2"/>
      <c r="C2486" s="72" t="str">
        <v/>
      </c>
      <c r="D2486" s="73"/>
      <c r="AA2486" s="1">
        <v>1</v>
      </c>
    </row>
    <row r="2487" spans="1:27" ht="12.75">
      <c r="A2487" s="2"/>
      <c r="B2487" s="2"/>
      <c r="C2487" s="72" t="str">
        <v/>
      </c>
      <c r="D2487" s="73"/>
      <c r="AA2487" s="1">
        <v>1</v>
      </c>
    </row>
    <row r="2488" spans="1:27" ht="12.75">
      <c r="A2488" s="2"/>
      <c r="B2488" s="2"/>
      <c r="C2488" s="72" t="str">
        <v/>
      </c>
      <c r="D2488" s="73"/>
      <c r="AA2488" s="1">
        <v>1</v>
      </c>
    </row>
    <row r="2489" spans="1:27" ht="12.75">
      <c r="A2489" s="2"/>
      <c r="B2489" s="2"/>
      <c r="C2489" s="72" t="str">
        <v/>
      </c>
      <c r="D2489" s="73"/>
      <c r="AA2489" s="1">
        <v>1</v>
      </c>
    </row>
    <row r="2490" spans="1:27" ht="12.75">
      <c r="A2490" s="2"/>
      <c r="B2490" s="2"/>
      <c r="C2490" s="72" t="str">
        <v/>
      </c>
      <c r="D2490" s="73"/>
      <c r="AA2490" s="1">
        <v>1</v>
      </c>
    </row>
    <row r="2491" spans="1:27" ht="12.75">
      <c r="A2491" s="2"/>
      <c r="B2491" s="2"/>
      <c r="C2491" s="72" t="str">
        <v/>
      </c>
      <c r="D2491" s="73"/>
      <c r="AA2491" s="1">
        <v>1</v>
      </c>
    </row>
    <row r="2492" spans="1:27" ht="12.75">
      <c r="A2492" s="2"/>
      <c r="B2492" s="2"/>
      <c r="C2492" s="72" t="str">
        <v/>
      </c>
      <c r="D2492" s="73"/>
      <c r="AA2492" s="1">
        <v>1</v>
      </c>
    </row>
    <row r="2493" spans="1:27" ht="12.75">
      <c r="A2493" s="2"/>
      <c r="B2493" s="2"/>
      <c r="C2493" s="72" t="str">
        <v/>
      </c>
      <c r="D2493" s="73"/>
      <c r="AA2493" s="1">
        <v>1</v>
      </c>
    </row>
    <row r="2494" spans="1:27" ht="12.75">
      <c r="A2494" s="2"/>
      <c r="B2494" s="2"/>
      <c r="C2494" s="72" t="str">
        <v/>
      </c>
      <c r="D2494" s="73"/>
      <c r="AA2494" s="1">
        <v>1</v>
      </c>
    </row>
    <row r="2495" spans="1:27" ht="12.75">
      <c r="A2495" s="2"/>
      <c r="B2495" s="2"/>
      <c r="C2495" s="72" t="str">
        <v/>
      </c>
      <c r="D2495" s="73"/>
      <c r="AA2495" s="1">
        <v>1</v>
      </c>
    </row>
    <row r="2496" spans="1:27" ht="12.75">
      <c r="A2496" s="2"/>
      <c r="B2496" s="2"/>
      <c r="C2496" s="72" t="str">
        <v/>
      </c>
      <c r="D2496" s="73"/>
      <c r="AA2496" s="1">
        <v>1</v>
      </c>
    </row>
    <row r="2497" spans="1:27" ht="12.75">
      <c r="A2497" s="2"/>
      <c r="B2497" s="2"/>
      <c r="C2497" s="72" t="str">
        <v/>
      </c>
      <c r="D2497" s="73"/>
      <c r="AA2497" s="1">
        <v>1</v>
      </c>
    </row>
    <row r="2498" spans="1:27" ht="12.75">
      <c r="A2498" s="2"/>
      <c r="B2498" s="2"/>
      <c r="C2498" s="72" t="str">
        <v/>
      </c>
      <c r="D2498" s="73"/>
      <c r="AA2498" s="1">
        <v>1</v>
      </c>
    </row>
    <row r="2499" spans="1:27" ht="12.75">
      <c r="A2499" s="2"/>
      <c r="B2499" s="2"/>
      <c r="C2499" s="72" t="str">
        <v/>
      </c>
      <c r="D2499" s="73"/>
      <c r="AA2499" s="1">
        <v>1</v>
      </c>
    </row>
    <row r="2500" spans="1:27" ht="12.75">
      <c r="A2500" s="2"/>
      <c r="B2500" s="2"/>
      <c r="C2500" s="72" t="str">
        <v/>
      </c>
      <c r="D2500" s="73"/>
      <c r="AA2500" s="1">
        <v>1</v>
      </c>
    </row>
    <row r="2501" spans="1:27" ht="12.75">
      <c r="A2501" s="2"/>
      <c r="B2501" s="2"/>
      <c r="C2501" s="72" t="str">
        <v/>
      </c>
      <c r="D2501" s="73"/>
      <c r="AA2501" s="1">
        <v>1</v>
      </c>
    </row>
    <row r="2502" spans="1:27" ht="12.75">
      <c r="A2502" s="2"/>
      <c r="B2502" s="2"/>
      <c r="C2502" s="72" t="str">
        <v/>
      </c>
      <c r="D2502" s="73"/>
      <c r="AA2502" s="1">
        <v>1</v>
      </c>
    </row>
    <row r="2503" spans="1:27" ht="12.75">
      <c r="A2503" s="2"/>
      <c r="B2503" s="2"/>
      <c r="C2503" s="72" t="str">
        <v/>
      </c>
      <c r="D2503" s="73"/>
      <c r="AA2503" s="1">
        <v>1</v>
      </c>
    </row>
    <row r="2504" spans="1:27" ht="12.75">
      <c r="A2504" s="2"/>
      <c r="B2504" s="2"/>
      <c r="C2504" s="72" t="str">
        <v/>
      </c>
      <c r="D2504" s="73"/>
      <c r="AA2504" s="1">
        <v>1</v>
      </c>
    </row>
    <row r="2505" spans="1:27" ht="12.75">
      <c r="A2505" s="2"/>
      <c r="B2505" s="2"/>
      <c r="C2505" s="72" t="str">
        <v/>
      </c>
      <c r="D2505" s="73"/>
      <c r="AA2505" s="1">
        <v>1</v>
      </c>
    </row>
    <row r="2506" spans="1:27" ht="12.75">
      <c r="A2506" s="2"/>
      <c r="B2506" s="2"/>
      <c r="C2506" s="72" t="str">
        <v/>
      </c>
      <c r="D2506" s="73"/>
      <c r="AA2506" s="1">
        <v>1</v>
      </c>
    </row>
    <row r="2507" spans="1:27" ht="12.75">
      <c r="A2507" s="2"/>
      <c r="B2507" s="2"/>
      <c r="C2507" s="72" t="str">
        <v/>
      </c>
      <c r="D2507" s="73"/>
      <c r="AA2507" s="1">
        <v>1</v>
      </c>
    </row>
    <row r="2508" spans="1:27" ht="12.75">
      <c r="A2508" s="2"/>
      <c r="B2508" s="2"/>
      <c r="C2508" s="72" t="str">
        <v/>
      </c>
      <c r="D2508" s="73"/>
      <c r="AA2508" s="1">
        <v>1</v>
      </c>
    </row>
    <row r="2509" spans="1:27" ht="12.75">
      <c r="A2509" s="2"/>
      <c r="B2509" s="2"/>
      <c r="C2509" s="72" t="str">
        <v/>
      </c>
      <c r="D2509" s="73"/>
      <c r="AA2509" s="1">
        <v>1</v>
      </c>
    </row>
    <row r="2510" spans="1:27" ht="12.75">
      <c r="A2510" s="2"/>
      <c r="B2510" s="2"/>
      <c r="C2510" s="72" t="str">
        <v/>
      </c>
      <c r="D2510" s="73"/>
      <c r="AA2510" s="1">
        <v>1</v>
      </c>
    </row>
    <row r="2511" spans="1:27" ht="12.75">
      <c r="A2511" s="2"/>
      <c r="B2511" s="2"/>
      <c r="C2511" s="72" t="str">
        <v/>
      </c>
      <c r="D2511" s="73"/>
      <c r="AA2511" s="1">
        <v>1</v>
      </c>
    </row>
    <row r="2512" spans="1:27" ht="12.75">
      <c r="A2512" s="2"/>
      <c r="B2512" s="2"/>
      <c r="C2512" s="72" t="str">
        <v/>
      </c>
      <c r="D2512" s="73"/>
      <c r="AA2512" s="1">
        <v>1</v>
      </c>
    </row>
    <row r="2513" spans="1:27" ht="12.75">
      <c r="A2513" s="2"/>
      <c r="B2513" s="2"/>
      <c r="C2513" s="72" t="str">
        <v/>
      </c>
      <c r="D2513" s="73"/>
      <c r="AA2513" s="1">
        <v>1</v>
      </c>
    </row>
    <row r="2514" spans="1:27" ht="12.75">
      <c r="A2514" s="2"/>
      <c r="B2514" s="2"/>
      <c r="C2514" s="72" t="str">
        <v/>
      </c>
      <c r="D2514" s="73"/>
      <c r="AA2514" s="1">
        <v>1</v>
      </c>
    </row>
    <row r="2515" spans="1:27" ht="12.75">
      <c r="A2515" s="2"/>
      <c r="B2515" s="2"/>
      <c r="C2515" s="72" t="str">
        <v/>
      </c>
      <c r="D2515" s="73"/>
      <c r="AA2515" s="1">
        <v>1</v>
      </c>
    </row>
    <row r="2516" spans="1:27" ht="12.75">
      <c r="A2516" s="2"/>
      <c r="B2516" s="2"/>
      <c r="C2516" s="72" t="str">
        <v/>
      </c>
      <c r="D2516" s="73"/>
      <c r="AA2516" s="1">
        <v>1</v>
      </c>
    </row>
    <row r="2517" spans="1:27" ht="12.75">
      <c r="A2517" s="2"/>
      <c r="B2517" s="2"/>
      <c r="C2517" s="72" t="str">
        <v/>
      </c>
      <c r="D2517" s="73"/>
      <c r="AA2517" s="1">
        <v>1</v>
      </c>
    </row>
    <row r="2518" spans="1:27" ht="12.75">
      <c r="A2518" s="2"/>
      <c r="B2518" s="2"/>
      <c r="C2518" s="72" t="str">
        <v/>
      </c>
      <c r="D2518" s="73"/>
      <c r="AA2518" s="1">
        <v>1</v>
      </c>
    </row>
    <row r="2519" spans="1:27" ht="12.75">
      <c r="A2519" s="2"/>
      <c r="B2519" s="2"/>
      <c r="C2519" s="72" t="str">
        <v/>
      </c>
      <c r="D2519" s="73"/>
      <c r="AA2519" s="1">
        <v>1</v>
      </c>
    </row>
    <row r="2520" spans="1:27" ht="12.75">
      <c r="A2520" s="2"/>
      <c r="B2520" s="2"/>
      <c r="C2520" s="72" t="str">
        <v/>
      </c>
      <c r="D2520" s="73"/>
      <c r="AA2520" s="1">
        <v>1</v>
      </c>
    </row>
    <row r="2521" spans="1:27" ht="12.75">
      <c r="A2521" s="2"/>
      <c r="B2521" s="2"/>
      <c r="C2521" s="72" t="str">
        <v/>
      </c>
      <c r="D2521" s="73"/>
      <c r="AA2521" s="1">
        <v>1</v>
      </c>
    </row>
    <row r="2522" spans="1:27" ht="12.75">
      <c r="A2522" s="2"/>
      <c r="B2522" s="2"/>
      <c r="C2522" s="72" t="str">
        <v/>
      </c>
      <c r="D2522" s="73"/>
      <c r="AA2522" s="1">
        <v>1</v>
      </c>
    </row>
    <row r="2523" spans="1:27" ht="12.75">
      <c r="A2523" s="2"/>
      <c r="B2523" s="2"/>
      <c r="C2523" s="72" t="str">
        <v/>
      </c>
      <c r="D2523" s="73"/>
      <c r="AA2523" s="1">
        <v>1</v>
      </c>
    </row>
    <row r="2524" spans="1:27" ht="12.75">
      <c r="A2524" s="2"/>
      <c r="B2524" s="2"/>
      <c r="C2524" s="72" t="str">
        <v/>
      </c>
      <c r="D2524" s="73"/>
      <c r="AA2524" s="1">
        <v>1</v>
      </c>
    </row>
    <row r="2525" spans="1:27" ht="12.75">
      <c r="A2525" s="2"/>
      <c r="B2525" s="2"/>
      <c r="C2525" s="72" t="str">
        <v/>
      </c>
      <c r="D2525" s="73"/>
      <c r="AA2525" s="1">
        <v>1</v>
      </c>
    </row>
    <row r="2526" spans="1:27" ht="12.75">
      <c r="A2526" s="2"/>
      <c r="B2526" s="2"/>
      <c r="C2526" s="72" t="str">
        <v/>
      </c>
      <c r="D2526" s="73"/>
      <c r="AA2526" s="1">
        <v>1</v>
      </c>
    </row>
    <row r="2527" spans="1:27" ht="12.75">
      <c r="A2527" s="2"/>
      <c r="B2527" s="2"/>
      <c r="C2527" s="72" t="str">
        <v/>
      </c>
      <c r="D2527" s="73"/>
      <c r="AA2527" s="1">
        <v>1</v>
      </c>
    </row>
    <row r="2528" spans="1:27" ht="12.75">
      <c r="A2528" s="2"/>
      <c r="B2528" s="2"/>
      <c r="C2528" s="72" t="str">
        <v/>
      </c>
      <c r="D2528" s="73"/>
      <c r="AA2528" s="1">
        <v>1</v>
      </c>
    </row>
    <row r="2529" spans="1:27" ht="12.75">
      <c r="A2529" s="2"/>
      <c r="B2529" s="2"/>
      <c r="C2529" s="72" t="str">
        <v/>
      </c>
      <c r="D2529" s="73"/>
      <c r="AA2529" s="1">
        <v>1</v>
      </c>
    </row>
    <row r="2530" spans="1:27" ht="12.75">
      <c r="A2530" s="2"/>
      <c r="B2530" s="2"/>
      <c r="C2530" s="72" t="str">
        <v/>
      </c>
      <c r="D2530" s="73"/>
      <c r="AA2530" s="1">
        <v>1</v>
      </c>
    </row>
    <row r="2531" spans="1:27" ht="12.75">
      <c r="A2531" s="2"/>
      <c r="B2531" s="2"/>
      <c r="C2531" s="72" t="str">
        <v/>
      </c>
      <c r="D2531" s="73"/>
      <c r="AA2531" s="1">
        <v>1</v>
      </c>
    </row>
    <row r="2532" spans="1:27" ht="12.75">
      <c r="A2532" s="2"/>
      <c r="B2532" s="2"/>
      <c r="C2532" s="72" t="str">
        <v/>
      </c>
      <c r="D2532" s="73"/>
      <c r="AA2532" s="1">
        <v>1</v>
      </c>
    </row>
    <row r="2533" spans="1:27" ht="12.75">
      <c r="A2533" s="2"/>
      <c r="B2533" s="2"/>
      <c r="C2533" s="72" t="str">
        <v/>
      </c>
      <c r="D2533" s="73"/>
      <c r="AA2533" s="1">
        <v>1</v>
      </c>
    </row>
    <row r="2534" spans="1:27" ht="12.75">
      <c r="A2534" s="2"/>
      <c r="B2534" s="2"/>
      <c r="C2534" s="72" t="str">
        <v/>
      </c>
      <c r="D2534" s="73"/>
      <c r="AA2534" s="1">
        <v>1</v>
      </c>
    </row>
    <row r="2535" spans="1:27" ht="12.75">
      <c r="A2535" s="2"/>
      <c r="B2535" s="2"/>
      <c r="C2535" s="72" t="str">
        <v/>
      </c>
      <c r="D2535" s="73"/>
      <c r="AA2535" s="1">
        <v>1</v>
      </c>
    </row>
    <row r="2536" spans="1:27" ht="12.75">
      <c r="A2536" s="2"/>
      <c r="B2536" s="2"/>
      <c r="C2536" s="72" t="str">
        <v/>
      </c>
      <c r="D2536" s="73"/>
      <c r="AA2536" s="1">
        <v>1</v>
      </c>
    </row>
    <row r="2537" spans="1:27" ht="12.75">
      <c r="A2537" s="2"/>
      <c r="B2537" s="2"/>
      <c r="C2537" s="72" t="str">
        <v/>
      </c>
      <c r="D2537" s="73"/>
      <c r="AA2537" s="1">
        <v>1</v>
      </c>
    </row>
    <row r="2538" spans="1:27" ht="12.75">
      <c r="A2538" s="2"/>
      <c r="B2538" s="2"/>
      <c r="C2538" s="72" t="str">
        <v/>
      </c>
      <c r="D2538" s="73"/>
      <c r="AA2538" s="1">
        <v>1</v>
      </c>
    </row>
    <row r="2539" spans="1:27" ht="12.75">
      <c r="A2539" s="2"/>
      <c r="B2539" s="2"/>
      <c r="C2539" s="72" t="str">
        <v/>
      </c>
      <c r="D2539" s="73"/>
      <c r="AA2539" s="1">
        <v>1</v>
      </c>
    </row>
    <row r="2540" spans="1:27" ht="12.75">
      <c r="A2540" s="2"/>
      <c r="B2540" s="2"/>
      <c r="C2540" s="72" t="str">
        <v/>
      </c>
      <c r="D2540" s="73"/>
      <c r="AA2540" s="1">
        <v>1</v>
      </c>
    </row>
    <row r="2541" spans="1:27" ht="12.75">
      <c r="A2541" s="2"/>
      <c r="B2541" s="2"/>
      <c r="C2541" s="72" t="str">
        <v/>
      </c>
      <c r="D2541" s="73"/>
      <c r="AA2541" s="1">
        <v>1</v>
      </c>
    </row>
    <row r="2542" spans="1:27" ht="12.75">
      <c r="A2542" s="2"/>
      <c r="B2542" s="2"/>
      <c r="C2542" s="72" t="str">
        <v/>
      </c>
      <c r="D2542" s="73"/>
      <c r="AA2542" s="1">
        <v>1</v>
      </c>
    </row>
    <row r="2543" spans="1:27" ht="12.75">
      <c r="A2543" s="2"/>
      <c r="B2543" s="2"/>
      <c r="C2543" s="72" t="str">
        <v/>
      </c>
      <c r="D2543" s="73"/>
      <c r="AA2543" s="1">
        <v>1</v>
      </c>
    </row>
    <row r="2544" spans="1:27" ht="12.75">
      <c r="A2544" s="2"/>
      <c r="B2544" s="2"/>
      <c r="C2544" s="72" t="str">
        <v/>
      </c>
      <c r="D2544" s="73"/>
      <c r="AA2544" s="1">
        <v>1</v>
      </c>
    </row>
    <row r="2545" spans="1:27" ht="12.75">
      <c r="A2545" s="2"/>
      <c r="B2545" s="2"/>
      <c r="C2545" s="72" t="str">
        <v/>
      </c>
      <c r="D2545" s="73"/>
      <c r="AA2545" s="1">
        <v>1</v>
      </c>
    </row>
    <row r="2546" spans="1:27" ht="12.75">
      <c r="A2546" s="2"/>
      <c r="B2546" s="2"/>
      <c r="C2546" s="72" t="str">
        <v/>
      </c>
      <c r="D2546" s="73"/>
      <c r="AA2546" s="1">
        <v>1</v>
      </c>
    </row>
    <row r="2547" spans="1:27" ht="12.75">
      <c r="A2547" s="2"/>
      <c r="B2547" s="2"/>
      <c r="C2547" s="72" t="str">
        <v/>
      </c>
      <c r="D2547" s="73"/>
      <c r="AA2547" s="1">
        <v>1</v>
      </c>
    </row>
    <row r="2548" spans="1:27" ht="12.75">
      <c r="A2548" s="2"/>
      <c r="B2548" s="2"/>
      <c r="C2548" s="72" t="str">
        <v/>
      </c>
      <c r="D2548" s="73"/>
      <c r="AA2548" s="1">
        <v>1</v>
      </c>
    </row>
    <row r="2549" spans="1:27" ht="12.75">
      <c r="A2549" s="2"/>
      <c r="B2549" s="2"/>
      <c r="C2549" s="72" t="str">
        <v/>
      </c>
      <c r="D2549" s="73"/>
      <c r="AA2549" s="1">
        <v>1</v>
      </c>
    </row>
    <row r="2550" spans="1:27" ht="12.75">
      <c r="A2550" s="2"/>
      <c r="B2550" s="2"/>
      <c r="C2550" s="72" t="str">
        <v/>
      </c>
      <c r="D2550" s="73"/>
      <c r="AA2550" s="1">
        <v>1</v>
      </c>
    </row>
    <row r="2551" spans="1:27" ht="12.75">
      <c r="A2551" s="2"/>
      <c r="B2551" s="2"/>
      <c r="C2551" s="72" t="str">
        <v/>
      </c>
      <c r="D2551" s="73"/>
      <c r="AA2551" s="1">
        <v>1</v>
      </c>
    </row>
    <row r="2552" spans="1:27" ht="12.75">
      <c r="A2552" s="2"/>
      <c r="B2552" s="2"/>
      <c r="C2552" s="72" t="str">
        <v/>
      </c>
      <c r="D2552" s="73"/>
      <c r="AA2552" s="1">
        <v>1</v>
      </c>
    </row>
    <row r="2553" spans="1:27" ht="12.75">
      <c r="A2553" s="2"/>
      <c r="B2553" s="2"/>
      <c r="C2553" s="72" t="str">
        <v/>
      </c>
      <c r="D2553" s="73"/>
      <c r="AA2553" s="1">
        <v>1</v>
      </c>
    </row>
    <row r="2554" spans="1:27" ht="12.75">
      <c r="A2554" s="2"/>
      <c r="B2554" s="2"/>
      <c r="C2554" s="72" t="str">
        <v/>
      </c>
      <c r="D2554" s="73"/>
      <c r="AA2554" s="1">
        <v>1</v>
      </c>
    </row>
    <row r="2555" spans="1:27" ht="12.75">
      <c r="A2555" s="2"/>
      <c r="B2555" s="2"/>
      <c r="C2555" s="72" t="str">
        <v/>
      </c>
      <c r="D2555" s="73"/>
      <c r="AA2555" s="1">
        <v>1</v>
      </c>
    </row>
    <row r="2556" spans="1:27" ht="12.75">
      <c r="A2556" s="2"/>
      <c r="B2556" s="2"/>
      <c r="C2556" s="72" t="str">
        <v/>
      </c>
      <c r="D2556" s="73"/>
      <c r="AA2556" s="1">
        <v>1</v>
      </c>
    </row>
    <row r="2557" spans="1:27" ht="12.75">
      <c r="A2557" s="2"/>
      <c r="B2557" s="2"/>
      <c r="C2557" s="72" t="str">
        <v/>
      </c>
      <c r="D2557" s="73"/>
      <c r="AA2557" s="1">
        <v>1</v>
      </c>
    </row>
    <row r="2558" spans="1:27" ht="12.75">
      <c r="A2558" s="2"/>
      <c r="B2558" s="2"/>
      <c r="C2558" s="72" t="str">
        <v/>
      </c>
      <c r="D2558" s="73"/>
      <c r="AA2558" s="1">
        <v>1</v>
      </c>
    </row>
    <row r="2559" spans="1:27" ht="12.75">
      <c r="A2559" s="2"/>
      <c r="B2559" s="2"/>
      <c r="C2559" s="72" t="str">
        <v/>
      </c>
      <c r="D2559" s="73"/>
      <c r="AA2559" s="1">
        <v>1</v>
      </c>
    </row>
    <row r="2560" spans="1:27" ht="12.75">
      <c r="A2560" s="2"/>
      <c r="B2560" s="2"/>
      <c r="C2560" s="72" t="str">
        <v/>
      </c>
      <c r="D2560" s="73"/>
      <c r="AA2560" s="1">
        <v>1</v>
      </c>
    </row>
    <row r="2561" spans="1:27" ht="12.75">
      <c r="A2561" s="2"/>
      <c r="B2561" s="2"/>
      <c r="C2561" s="72" t="str">
        <v/>
      </c>
      <c r="D2561" s="73"/>
      <c r="AA2561" s="1">
        <v>1</v>
      </c>
    </row>
    <row r="2562" spans="1:27" ht="12.75">
      <c r="A2562" s="2"/>
      <c r="B2562" s="2"/>
      <c r="C2562" s="72" t="str">
        <v/>
      </c>
      <c r="D2562" s="73"/>
      <c r="AA2562" s="1">
        <v>1</v>
      </c>
    </row>
    <row r="2563" spans="1:27" ht="12.75">
      <c r="A2563" s="2"/>
      <c r="B2563" s="2"/>
      <c r="C2563" s="72" t="str">
        <v/>
      </c>
      <c r="D2563" s="73"/>
      <c r="AA2563" s="1">
        <v>1</v>
      </c>
    </row>
    <row r="2564" spans="1:27" ht="12.75">
      <c r="A2564" s="2"/>
      <c r="B2564" s="2"/>
      <c r="C2564" s="72" t="str">
        <v/>
      </c>
      <c r="D2564" s="73"/>
      <c r="AA2564" s="1">
        <v>1</v>
      </c>
    </row>
    <row r="2565" spans="1:27" ht="12.75">
      <c r="A2565" s="2"/>
      <c r="B2565" s="2"/>
      <c r="C2565" s="72" t="str">
        <v/>
      </c>
      <c r="D2565" s="73"/>
      <c r="AA2565" s="1">
        <v>1</v>
      </c>
    </row>
    <row r="2566" spans="1:27" ht="12.75">
      <c r="A2566" s="2"/>
      <c r="B2566" s="2"/>
      <c r="C2566" s="72" t="str">
        <v/>
      </c>
      <c r="D2566" s="73"/>
      <c r="AA2566" s="1">
        <v>1</v>
      </c>
    </row>
    <row r="2567" spans="1:27" ht="12.75">
      <c r="A2567" s="2"/>
      <c r="B2567" s="2"/>
      <c r="C2567" s="72" t="str">
        <v/>
      </c>
      <c r="D2567" s="73"/>
      <c r="AA2567" s="1">
        <v>1</v>
      </c>
    </row>
    <row r="2568" spans="1:27" ht="12.75">
      <c r="A2568" s="2"/>
      <c r="B2568" s="2"/>
      <c r="C2568" s="72" t="str">
        <v/>
      </c>
      <c r="D2568" s="73"/>
      <c r="AA2568" s="1">
        <v>1</v>
      </c>
    </row>
    <row r="2569" spans="1:27" ht="12.75">
      <c r="A2569" s="2"/>
      <c r="B2569" s="2"/>
      <c r="C2569" s="72" t="str">
        <v/>
      </c>
      <c r="D2569" s="73"/>
      <c r="AA2569" s="1">
        <v>1</v>
      </c>
    </row>
    <row r="2570" spans="1:27" ht="12.75">
      <c r="A2570" s="2"/>
      <c r="B2570" s="2"/>
      <c r="C2570" s="72" t="str">
        <v/>
      </c>
      <c r="D2570" s="73"/>
      <c r="AA2570" s="1">
        <v>1</v>
      </c>
    </row>
    <row r="2571" spans="1:27" ht="12.75">
      <c r="A2571" s="2"/>
      <c r="B2571" s="2"/>
      <c r="C2571" s="72" t="str">
        <v/>
      </c>
      <c r="D2571" s="73"/>
      <c r="AA2571" s="1">
        <v>1</v>
      </c>
    </row>
    <row r="2572" spans="1:27" ht="12.75">
      <c r="A2572" s="2"/>
      <c r="B2572" s="2"/>
      <c r="C2572" s="72" t="str">
        <v/>
      </c>
      <c r="D2572" s="73"/>
      <c r="AA2572" s="1">
        <v>1</v>
      </c>
    </row>
    <row r="2573" spans="1:27" ht="12.75">
      <c r="A2573" s="2"/>
      <c r="B2573" s="2"/>
      <c r="C2573" s="72" t="str">
        <v/>
      </c>
      <c r="D2573" s="73"/>
      <c r="AA2573" s="1">
        <v>1</v>
      </c>
    </row>
    <row r="2574" spans="1:27" ht="12.75">
      <c r="A2574" s="2"/>
      <c r="B2574" s="2"/>
      <c r="C2574" s="72" t="str">
        <v/>
      </c>
      <c r="D2574" s="73"/>
      <c r="AA2574" s="1">
        <v>1</v>
      </c>
    </row>
    <row r="2575" spans="1:27" ht="12.75">
      <c r="A2575" s="2"/>
      <c r="B2575" s="2"/>
      <c r="C2575" s="72" t="str">
        <v/>
      </c>
      <c r="D2575" s="73"/>
      <c r="AA2575" s="1">
        <v>1</v>
      </c>
    </row>
    <row r="2576" spans="1:27" ht="12.75">
      <c r="A2576" s="2"/>
      <c r="B2576" s="2"/>
      <c r="C2576" s="72" t="str">
        <v/>
      </c>
      <c r="D2576" s="73"/>
      <c r="AA2576" s="1">
        <v>1</v>
      </c>
    </row>
    <row r="2577" spans="1:27" ht="12.75">
      <c r="A2577" s="2"/>
      <c r="B2577" s="2"/>
      <c r="C2577" s="72" t="str">
        <v/>
      </c>
      <c r="D2577" s="73"/>
      <c r="AA2577" s="1">
        <v>1</v>
      </c>
    </row>
    <row r="2578" spans="1:27" ht="12.75">
      <c r="A2578" s="2"/>
      <c r="B2578" s="2"/>
      <c r="C2578" s="72" t="str">
        <v/>
      </c>
      <c r="D2578" s="73"/>
      <c r="AA2578" s="1">
        <v>1</v>
      </c>
    </row>
    <row r="2579" spans="1:27" ht="12.75">
      <c r="A2579" s="2"/>
      <c r="B2579" s="2"/>
      <c r="C2579" s="72" t="str">
        <v/>
      </c>
      <c r="D2579" s="73"/>
      <c r="AA2579" s="1">
        <v>1</v>
      </c>
    </row>
    <row r="2580" spans="1:27" ht="12.75">
      <c r="A2580" s="2"/>
      <c r="B2580" s="2"/>
      <c r="C2580" s="72" t="str">
        <v/>
      </c>
      <c r="D2580" s="73"/>
      <c r="AA2580" s="1">
        <v>1</v>
      </c>
    </row>
    <row r="2581" spans="1:27" ht="12.75">
      <c r="A2581" s="2"/>
      <c r="B2581" s="2"/>
      <c r="C2581" s="72" t="str">
        <v/>
      </c>
      <c r="D2581" s="73"/>
      <c r="AA2581" s="1">
        <v>1</v>
      </c>
    </row>
    <row r="2582" spans="1:27" ht="12.75">
      <c r="A2582" s="2"/>
      <c r="B2582" s="2"/>
      <c r="C2582" s="72" t="str">
        <v/>
      </c>
      <c r="D2582" s="73"/>
      <c r="AA2582" s="1">
        <v>1</v>
      </c>
    </row>
    <row r="2583" spans="1:27" ht="12.75">
      <c r="A2583" s="2"/>
      <c r="B2583" s="2"/>
      <c r="C2583" s="72" t="str">
        <v/>
      </c>
      <c r="D2583" s="73"/>
      <c r="AA2583" s="1">
        <v>1</v>
      </c>
    </row>
    <row r="2584" spans="1:27" ht="12.75">
      <c r="A2584" s="2"/>
      <c r="B2584" s="2"/>
      <c r="C2584" s="72" t="str">
        <v/>
      </c>
      <c r="D2584" s="73"/>
      <c r="AA2584" s="1">
        <v>1</v>
      </c>
    </row>
    <row r="2585" spans="1:27" ht="12.75">
      <c r="A2585" s="2"/>
      <c r="B2585" s="2"/>
      <c r="C2585" s="72" t="str">
        <v/>
      </c>
      <c r="D2585" s="73"/>
      <c r="AA2585" s="1">
        <v>1</v>
      </c>
    </row>
    <row r="2586" spans="1:27" ht="12.75">
      <c r="A2586" s="2"/>
      <c r="B2586" s="2"/>
      <c r="C2586" s="72" t="str">
        <v/>
      </c>
      <c r="D2586" s="73"/>
      <c r="AA2586" s="1">
        <v>1</v>
      </c>
    </row>
    <row r="2587" spans="1:27" ht="12.75">
      <c r="A2587" s="2"/>
      <c r="B2587" s="2"/>
      <c r="C2587" s="72" t="str">
        <v/>
      </c>
      <c r="D2587" s="73"/>
      <c r="AA2587" s="1">
        <v>1</v>
      </c>
    </row>
    <row r="2588" spans="1:27" ht="12.75">
      <c r="A2588" s="2"/>
      <c r="B2588" s="2"/>
      <c r="C2588" s="72" t="str">
        <v/>
      </c>
      <c r="D2588" s="73"/>
      <c r="AA2588" s="1">
        <v>1</v>
      </c>
    </row>
    <row r="2589" spans="1:27" ht="12.75">
      <c r="A2589" s="2"/>
      <c r="B2589" s="2"/>
      <c r="C2589" s="72" t="str">
        <v/>
      </c>
      <c r="D2589" s="73"/>
      <c r="AA2589" s="1">
        <v>1</v>
      </c>
    </row>
    <row r="2590" spans="1:27" ht="12.75">
      <c r="A2590" s="2"/>
      <c r="B2590" s="2"/>
      <c r="C2590" s="72" t="str">
        <v/>
      </c>
      <c r="D2590" s="73"/>
      <c r="AA2590" s="1">
        <v>1</v>
      </c>
    </row>
    <row r="2591" spans="1:27" ht="12.75">
      <c r="A2591" s="2"/>
      <c r="B2591" s="2"/>
      <c r="C2591" s="72" t="str">
        <v/>
      </c>
      <c r="D2591" s="73"/>
      <c r="AA2591" s="1">
        <v>1</v>
      </c>
    </row>
    <row r="2592" spans="1:27" ht="12.75">
      <c r="A2592" s="2"/>
      <c r="B2592" s="2"/>
      <c r="C2592" s="72" t="str">
        <v/>
      </c>
      <c r="D2592" s="73"/>
      <c r="AA2592" s="1">
        <v>1</v>
      </c>
    </row>
    <row r="2593" spans="1:27" ht="12.75">
      <c r="A2593" s="2"/>
      <c r="B2593" s="2"/>
      <c r="C2593" s="72" t="str">
        <v/>
      </c>
      <c r="D2593" s="73"/>
      <c r="AA2593" s="1">
        <v>1</v>
      </c>
    </row>
    <row r="2594" spans="1:27" ht="12.75">
      <c r="A2594" s="2"/>
      <c r="B2594" s="2"/>
      <c r="C2594" s="72" t="str">
        <v/>
      </c>
      <c r="D2594" s="73"/>
      <c r="AA2594" s="1">
        <v>1</v>
      </c>
    </row>
    <row r="2595" spans="1:27" ht="12.75">
      <c r="A2595" s="2"/>
      <c r="B2595" s="2"/>
      <c r="C2595" s="72" t="str">
        <v/>
      </c>
      <c r="D2595" s="73"/>
      <c r="AA2595" s="1">
        <v>1</v>
      </c>
    </row>
    <row r="2596" spans="1:27" ht="12.75">
      <c r="A2596" s="2"/>
      <c r="B2596" s="2"/>
      <c r="C2596" s="72" t="str">
        <v/>
      </c>
      <c r="D2596" s="73"/>
      <c r="AA2596" s="1">
        <v>1</v>
      </c>
    </row>
    <row r="2597" spans="1:27" ht="12.75">
      <c r="A2597" s="2"/>
      <c r="B2597" s="2"/>
      <c r="C2597" s="72" t="str">
        <v/>
      </c>
      <c r="D2597" s="73"/>
      <c r="AA2597" s="1">
        <v>1</v>
      </c>
    </row>
    <row r="2598" spans="1:27" ht="12.75">
      <c r="A2598" s="2"/>
      <c r="B2598" s="2"/>
      <c r="C2598" s="72" t="str">
        <v/>
      </c>
      <c r="D2598" s="73"/>
      <c r="AA2598" s="1">
        <v>1</v>
      </c>
    </row>
    <row r="2599" spans="1:27" ht="12.75">
      <c r="A2599" s="2"/>
      <c r="B2599" s="2"/>
      <c r="C2599" s="72" t="str">
        <v/>
      </c>
      <c r="D2599" s="73"/>
      <c r="AA2599" s="1">
        <v>1</v>
      </c>
    </row>
    <row r="2600" spans="1:27" ht="12.75">
      <c r="A2600" s="2"/>
      <c r="B2600" s="2"/>
      <c r="C2600" s="72" t="str">
        <v/>
      </c>
      <c r="D2600" s="73"/>
      <c r="AA2600" s="1">
        <v>1</v>
      </c>
    </row>
    <row r="2601" spans="1:27" ht="12.75">
      <c r="A2601" s="2"/>
      <c r="B2601" s="2"/>
      <c r="C2601" s="72" t="str">
        <v/>
      </c>
      <c r="D2601" s="73"/>
      <c r="AA2601" s="1">
        <v>1</v>
      </c>
    </row>
    <row r="2602" spans="1:27" ht="12.75">
      <c r="A2602" s="2"/>
      <c r="B2602" s="2"/>
      <c r="C2602" s="72" t="str">
        <v/>
      </c>
      <c r="D2602" s="73"/>
      <c r="AA2602" s="1">
        <v>1</v>
      </c>
    </row>
    <row r="2603" spans="1:27" ht="12.75">
      <c r="A2603" s="2"/>
      <c r="B2603" s="2"/>
      <c r="C2603" s="72" t="str">
        <v/>
      </c>
      <c r="D2603" s="73"/>
      <c r="AA2603" s="1">
        <v>1</v>
      </c>
    </row>
    <row r="2604" spans="1:27" ht="12.75">
      <c r="A2604" s="2"/>
      <c r="B2604" s="2"/>
      <c r="C2604" s="72" t="str">
        <v/>
      </c>
      <c r="D2604" s="73"/>
      <c r="AA2604" s="1">
        <v>1</v>
      </c>
    </row>
    <row r="2605" spans="1:27" ht="12.75">
      <c r="A2605" s="2"/>
      <c r="B2605" s="2"/>
      <c r="C2605" s="72" t="str">
        <v/>
      </c>
      <c r="D2605" s="73"/>
      <c r="AA2605" s="1">
        <v>1</v>
      </c>
    </row>
    <row r="2606" spans="1:27" ht="12.75">
      <c r="A2606" s="2"/>
      <c r="B2606" s="2"/>
      <c r="C2606" s="72" t="str">
        <v/>
      </c>
      <c r="D2606" s="73"/>
      <c r="AA2606" s="1">
        <v>1</v>
      </c>
    </row>
    <row r="2607" spans="1:27" ht="12.75">
      <c r="A2607" s="2"/>
      <c r="B2607" s="2"/>
      <c r="C2607" s="72" t="str">
        <v/>
      </c>
      <c r="D2607" s="73"/>
      <c r="AA2607" s="1">
        <v>1</v>
      </c>
    </row>
    <row r="2608" spans="1:27" ht="12.75">
      <c r="A2608" s="2"/>
      <c r="B2608" s="2"/>
      <c r="C2608" s="72" t="str">
        <v/>
      </c>
      <c r="D2608" s="73"/>
      <c r="AA2608" s="1">
        <v>1</v>
      </c>
    </row>
    <row r="2609" spans="1:27" ht="12.75">
      <c r="A2609" s="2"/>
      <c r="B2609" s="2"/>
      <c r="C2609" s="72" t="str">
        <v/>
      </c>
      <c r="D2609" s="73"/>
      <c r="AA2609" s="1">
        <v>1</v>
      </c>
    </row>
    <row r="2610" spans="1:27" ht="12.75">
      <c r="A2610" s="2"/>
      <c r="B2610" s="2"/>
      <c r="C2610" s="72" t="str">
        <v/>
      </c>
      <c r="D2610" s="73"/>
      <c r="AA2610" s="1">
        <v>1</v>
      </c>
    </row>
    <row r="2611" spans="1:27" ht="12.75">
      <c r="A2611" s="2"/>
      <c r="B2611" s="2"/>
      <c r="C2611" s="72" t="str">
        <v/>
      </c>
      <c r="D2611" s="73"/>
      <c r="AA2611" s="1">
        <v>1</v>
      </c>
    </row>
    <row r="2612" spans="1:27" ht="12.75">
      <c r="A2612" s="2"/>
      <c r="B2612" s="2"/>
      <c r="C2612" s="2" t="str">
        <v/>
      </c>
      <c r="D2612" s="2"/>
      <c r="AA2612" s="1">
        <v>1</v>
      </c>
    </row>
    <row r="2613" spans="1:27" ht="12.75">
      <c r="A2613" s="2"/>
      <c r="B2613" s="2"/>
      <c r="C2613" s="2" t="str">
        <v/>
      </c>
      <c r="D2613" s="2"/>
      <c r="AA2613" s="1">
        <v>1</v>
      </c>
    </row>
    <row r="2614" spans="1:27" ht="12.75">
      <c r="A2614" s="2"/>
      <c r="B2614" s="2"/>
      <c r="C2614" s="2" t="str">
        <v/>
      </c>
      <c r="D2614" s="2"/>
      <c r="AA2614" s="1">
        <v>1</v>
      </c>
    </row>
    <row r="2615" spans="1:27" ht="9" customHeight="1">
      <c r="A2615" s="2"/>
      <c r="B2615" s="2"/>
      <c r="C2615" s="1" t="str">
        <v/>
      </c>
      <c r="AA2615" s="1">
        <v>1</v>
      </c>
    </row>
    <row r="2616" spans="1:27" ht="9" customHeight="1">
      <c r="A2616" s="2"/>
      <c r="B2616" s="2"/>
      <c r="C2616" s="1" t="str">
        <v/>
      </c>
      <c r="AA2616" s="1">
        <v>1</v>
      </c>
    </row>
    <row r="2617" spans="1:27" ht="9" customHeight="1">
      <c r="A2617" s="2"/>
      <c r="B2617" s="2"/>
      <c r="C2617" s="1" t="str">
        <v/>
      </c>
      <c r="AA2617" s="1">
        <v>1</v>
      </c>
    </row>
    <row r="2618" spans="1:27" ht="9" customHeight="1">
      <c r="A2618" s="2"/>
      <c r="B2618" s="2"/>
      <c r="C2618" s="1" t="str">
        <v/>
      </c>
      <c r="AA2618" s="1">
        <v>1</v>
      </c>
    </row>
    <row r="2619" spans="1:27" ht="9" customHeight="1">
      <c r="A2619" s="2"/>
      <c r="B2619" s="2"/>
      <c r="C2619" s="1" t="str">
        <v/>
      </c>
      <c r="AA2619" s="1">
        <v>1</v>
      </c>
    </row>
    <row r="2620" spans="1:27" ht="9" customHeight="1">
      <c r="A2620" s="2"/>
      <c r="B2620" s="2"/>
    </row>
    <row r="2621" spans="1:27" ht="9" customHeight="1">
      <c r="A2621" s="2"/>
      <c r="B2621" s="2"/>
    </row>
    <row r="2622" spans="1:27" ht="9" customHeight="1">
      <c r="A2622" s="2"/>
      <c r="B2622" s="2"/>
    </row>
    <row r="2623" spans="1:27" ht="9" customHeight="1">
      <c r="A2623" s="2"/>
      <c r="B2623" s="2"/>
    </row>
    <row r="2624" spans="1:27" ht="9" customHeight="1">
      <c r="A2624" s="2"/>
      <c r="B2624" s="2"/>
    </row>
    <row r="2625" spans="1:2" ht="9" customHeight="1">
      <c r="A2625" s="2"/>
      <c r="B2625" s="2"/>
    </row>
    <row r="2626" spans="1:2" ht="9" customHeight="1">
      <c r="A2626" s="2"/>
      <c r="B2626" s="2"/>
    </row>
  </sheetData>
  <mergeCells count="1">
    <mergeCell ref="A1:D1"/>
  </mergeCells>
  <phoneticPr fontId="0" type="noConversion"/>
  <pageMargins left="0.25" right="0.25" top="0.75" bottom="0.75" header="0.3" footer="0.3"/>
  <pageSetup orientation="portrait" r:id="rId1"/>
  <headerFooter alignWithMargins="0">
    <oddFooter>Page &amp;P of &amp;N</oddFooter>
  </headerFooter>
  <rowBreaks count="17" manualBreakCount="17">
    <brk id="106" max="3" man="1"/>
    <brk id="364" max="3" man="1"/>
    <brk id="465" max="3" man="1"/>
    <brk id="514" max="3" man="1"/>
    <brk id="564" max="3" man="1"/>
    <brk id="666" max="3" man="1"/>
    <brk id="713" max="3" man="1"/>
    <brk id="764" max="3" man="1"/>
    <brk id="916" max="3" man="1"/>
    <brk id="1018" max="3" man="1"/>
    <brk id="1121" max="3" man="1"/>
    <brk id="1276" max="3" man="1"/>
    <brk id="1326" max="3" man="1"/>
    <brk id="1429" max="3" man="1"/>
    <brk id="1480" max="3" man="1"/>
    <brk id="1531" max="3" man="1"/>
    <brk id="1582" max="3"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28"/>
  <sheetViews>
    <sheetView showGridLines="0" zoomScale="80" zoomScaleNormal="80" workbookViewId="0">
      <selection activeCell="H315" sqref="H315"/>
    </sheetView>
  </sheetViews>
  <sheetFormatPr defaultColWidth="8.796875" defaultRowHeight="9" customHeight="1"/>
  <cols>
    <col min="1" max="1" width="66.8984375" style="116" bestFit="1" customWidth="1"/>
    <col min="2" max="2" width="10.796875" style="160" customWidth="1"/>
    <col min="3" max="3" width="10.296875" style="165" hidden="1" customWidth="1"/>
    <col min="4" max="4" width="11" style="165" customWidth="1"/>
    <col min="5" max="5" width="5.8984375" style="160" bestFit="1" customWidth="1"/>
    <col min="6" max="6" width="1.69921875" style="165" customWidth="1"/>
    <col min="7" max="7" width="1.8984375" style="165" customWidth="1"/>
    <col min="8" max="8" width="28.59765625" style="165" customWidth="1"/>
    <col min="9" max="9" width="0.69921875" style="165" customWidth="1"/>
    <col min="10" max="21" width="8.796875" style="165" customWidth="1"/>
    <col min="22" max="16384" width="8.796875" style="165"/>
  </cols>
  <sheetData>
    <row r="1" spans="1:5" ht="12.75">
      <c r="A1" s="373" t="s">
        <v>1574</v>
      </c>
      <c r="B1" s="273"/>
      <c r="C1" s="273"/>
      <c r="D1" s="273"/>
      <c r="E1" s="274"/>
    </row>
    <row r="2" spans="1:5" ht="12.75">
      <c r="A2" s="275"/>
      <c r="B2" s="206"/>
      <c r="C2" s="206"/>
      <c r="D2" s="206"/>
      <c r="E2" s="255"/>
    </row>
    <row r="3" spans="1:5" ht="12.75">
      <c r="A3" s="275"/>
      <c r="B3" s="206"/>
      <c r="C3" s="206"/>
      <c r="D3" s="206"/>
      <c r="E3" s="255"/>
    </row>
    <row r="4" spans="1:5" ht="12.75">
      <c r="A4" s="275"/>
      <c r="B4" s="206"/>
      <c r="C4" s="206"/>
      <c r="D4" s="206"/>
      <c r="E4" s="255"/>
    </row>
    <row r="5" spans="1:5" ht="12.75">
      <c r="A5" s="275"/>
      <c r="B5" s="206"/>
      <c r="C5" s="206"/>
      <c r="D5" s="206"/>
      <c r="E5" s="255"/>
    </row>
    <row r="6" spans="1:5" ht="15.75">
      <c r="A6" s="275"/>
      <c r="B6" s="206"/>
      <c r="C6" s="206"/>
      <c r="D6" s="276"/>
      <c r="E6" s="255"/>
    </row>
    <row r="7" spans="1:5" ht="12.75">
      <c r="A7" s="275"/>
      <c r="B7" s="206"/>
      <c r="C7" s="206"/>
      <c r="D7" s="206"/>
      <c r="E7" s="255"/>
    </row>
    <row r="8" spans="1:5" ht="12.75">
      <c r="A8" s="275"/>
      <c r="B8" s="206"/>
      <c r="C8" s="206"/>
      <c r="D8" s="206"/>
      <c r="E8" s="255"/>
    </row>
    <row r="9" spans="1:5" ht="12.75">
      <c r="A9" s="275"/>
      <c r="B9" s="206"/>
      <c r="C9" s="206"/>
      <c r="D9" s="206"/>
      <c r="E9" s="255"/>
    </row>
    <row r="10" spans="1:5" ht="12.75">
      <c r="A10" s="275"/>
      <c r="B10" s="206"/>
      <c r="C10" s="206"/>
      <c r="D10" s="206"/>
      <c r="E10" s="255"/>
    </row>
    <row r="11" spans="1:5" ht="12.75">
      <c r="A11" s="275"/>
      <c r="B11" s="206"/>
      <c r="C11" s="206"/>
      <c r="D11" s="206"/>
      <c r="E11" s="255"/>
    </row>
    <row r="12" spans="1:5" ht="12.75">
      <c r="A12" s="275"/>
      <c r="B12" s="206"/>
      <c r="C12" s="206"/>
      <c r="D12" s="206"/>
      <c r="E12" s="255"/>
    </row>
    <row r="13" spans="1:5" ht="12.75">
      <c r="A13" s="275"/>
      <c r="B13" s="206"/>
      <c r="C13" s="206"/>
      <c r="D13" s="206"/>
      <c r="E13" s="255"/>
    </row>
    <row r="14" spans="1:5" ht="12.75">
      <c r="A14" s="275"/>
      <c r="B14" s="206"/>
      <c r="C14" s="206"/>
      <c r="D14" s="206"/>
      <c r="E14" s="255"/>
    </row>
    <row r="15" spans="1:5" ht="12.75">
      <c r="A15" s="444" t="s">
        <v>1568</v>
      </c>
      <c r="B15" s="445"/>
      <c r="C15" s="445"/>
      <c r="D15" s="445"/>
      <c r="E15" s="446"/>
    </row>
    <row r="16" spans="1:5" ht="12.75">
      <c r="A16" s="444"/>
      <c r="B16" s="445"/>
      <c r="C16" s="445"/>
      <c r="D16" s="445"/>
      <c r="E16" s="446"/>
    </row>
    <row r="17" spans="1:11" ht="12.75">
      <c r="A17" s="444"/>
      <c r="B17" s="445"/>
      <c r="C17" s="445"/>
      <c r="D17" s="445"/>
      <c r="E17" s="446"/>
    </row>
    <row r="18" spans="1:11" ht="13.5">
      <c r="A18" s="444"/>
      <c r="B18" s="445"/>
      <c r="C18" s="445"/>
      <c r="D18" s="445"/>
      <c r="E18" s="446"/>
      <c r="J18" s="331"/>
    </row>
    <row r="19" spans="1:11" ht="12.75">
      <c r="A19" s="444"/>
      <c r="B19" s="445"/>
      <c r="C19" s="445"/>
      <c r="D19" s="445"/>
      <c r="E19" s="446"/>
    </row>
    <row r="20" spans="1:11" ht="12.75">
      <c r="A20" s="444"/>
      <c r="B20" s="445"/>
      <c r="C20" s="445"/>
      <c r="D20" s="445"/>
      <c r="E20" s="446"/>
    </row>
    <row r="21" spans="1:11" ht="38.25" customHeight="1">
      <c r="A21" s="444"/>
      <c r="B21" s="445"/>
      <c r="C21" s="445"/>
      <c r="D21" s="445"/>
      <c r="E21" s="446"/>
    </row>
    <row r="22" spans="1:11" ht="12.75">
      <c r="A22" s="275"/>
      <c r="B22" s="206"/>
      <c r="C22" s="206"/>
      <c r="D22" s="206"/>
      <c r="E22" s="255"/>
      <c r="F22" s="2"/>
      <c r="G22" s="2"/>
      <c r="H22" s="2"/>
    </row>
    <row r="23" spans="1:11" ht="13.5" thickBot="1">
      <c r="A23" s="275"/>
      <c r="B23" s="206"/>
      <c r="C23" s="206"/>
      <c r="D23" s="206"/>
      <c r="E23" s="255"/>
      <c r="F23" s="2"/>
      <c r="G23" s="2"/>
      <c r="H23" s="2"/>
    </row>
    <row r="24" spans="1:11" ht="13.5" thickBot="1">
      <c r="A24" s="447" t="s">
        <v>1569</v>
      </c>
      <c r="B24" s="448"/>
      <c r="C24" s="448"/>
      <c r="D24" s="448"/>
      <c r="E24" s="449"/>
      <c r="F24" s="2"/>
      <c r="G24" s="2"/>
      <c r="H24" s="2"/>
    </row>
    <row r="25" spans="1:11" ht="14.25">
      <c r="A25" s="234"/>
      <c r="B25" s="216"/>
      <c r="C25" s="216"/>
      <c r="D25" s="216"/>
      <c r="E25" s="218"/>
      <c r="F25" s="2"/>
      <c r="G25" s="147"/>
      <c r="K25" s="318"/>
    </row>
    <row r="26" spans="1:11" ht="12.75">
      <c r="A26" s="235" t="s">
        <v>45</v>
      </c>
      <c r="B26" s="197"/>
      <c r="C26" s="197"/>
      <c r="D26" s="197"/>
      <c r="E26" s="207"/>
      <c r="F26" s="2"/>
      <c r="G26" s="2"/>
      <c r="H26" s="2"/>
    </row>
    <row r="27" spans="1:11" ht="16.5" thickBot="1">
      <c r="A27" s="236" t="s">
        <v>47</v>
      </c>
      <c r="B27" s="197"/>
      <c r="C27" s="197"/>
      <c r="D27" s="197"/>
      <c r="E27" s="207"/>
      <c r="F27" s="2"/>
      <c r="G27" s="2"/>
      <c r="H27" s="451" t="s">
        <v>1522</v>
      </c>
      <c r="I27" s="451"/>
      <c r="J27" s="451"/>
    </row>
    <row r="28" spans="1:11" ht="12.75">
      <c r="A28" s="236" t="s">
        <v>49</v>
      </c>
      <c r="B28" s="197"/>
      <c r="C28" s="197"/>
      <c r="D28" s="197"/>
      <c r="E28" s="207"/>
      <c r="F28" s="2"/>
      <c r="G28" s="2"/>
      <c r="H28" s="357"/>
      <c r="I28" s="358"/>
      <c r="J28" s="359" t="s">
        <v>1575</v>
      </c>
    </row>
    <row r="29" spans="1:11" ht="12.75">
      <c r="A29" s="236"/>
      <c r="B29" s="197"/>
      <c r="C29" s="197"/>
      <c r="D29" s="197"/>
      <c r="E29" s="207"/>
      <c r="F29" s="2"/>
      <c r="G29" s="2"/>
      <c r="H29" s="374" t="s">
        <v>1541</v>
      </c>
      <c r="I29" s="375"/>
      <c r="J29" s="376">
        <v>5.6000000000000001E-2</v>
      </c>
    </row>
    <row r="30" spans="1:11" ht="12.75">
      <c r="A30" s="236" t="s">
        <v>50</v>
      </c>
      <c r="B30" s="197"/>
      <c r="C30" s="197"/>
      <c r="D30" s="197"/>
      <c r="E30" s="207"/>
      <c r="F30" s="2"/>
      <c r="G30" s="2"/>
      <c r="H30" s="374" t="s">
        <v>1539</v>
      </c>
      <c r="I30" s="375"/>
      <c r="J30" s="376">
        <v>5.6000000000000001E-2</v>
      </c>
    </row>
    <row r="31" spans="1:11" ht="13.5" thickBot="1">
      <c r="A31" s="236" t="s">
        <v>51</v>
      </c>
      <c r="B31" s="197"/>
      <c r="C31" s="197"/>
      <c r="D31" s="197"/>
      <c r="E31" s="207"/>
      <c r="F31" s="2"/>
      <c r="G31" s="2"/>
      <c r="H31" s="377" t="s">
        <v>1580</v>
      </c>
      <c r="I31" s="378"/>
      <c r="J31" s="376">
        <v>5.8999999999999997E-2</v>
      </c>
    </row>
    <row r="32" spans="1:11" ht="13.5" thickBot="1">
      <c r="A32" s="236" t="s">
        <v>53</v>
      </c>
      <c r="B32" s="197"/>
      <c r="C32" s="197"/>
      <c r="D32" s="197"/>
      <c r="E32" s="207"/>
      <c r="F32" s="2"/>
      <c r="G32" s="2"/>
      <c r="H32" s="377" t="s">
        <v>1564</v>
      </c>
      <c r="I32" s="378"/>
      <c r="J32" s="376">
        <v>6.8000000000000005E-2</v>
      </c>
    </row>
    <row r="33" spans="1:10" ht="12.75">
      <c r="A33" s="236"/>
      <c r="B33" s="197"/>
      <c r="C33" s="197"/>
      <c r="D33" s="197"/>
      <c r="E33" s="207"/>
      <c r="H33" s="2"/>
      <c r="J33" s="360">
        <v>1</v>
      </c>
    </row>
    <row r="34" spans="1:10" ht="12.75">
      <c r="A34" s="236" t="s">
        <v>55</v>
      </c>
      <c r="B34" s="197"/>
      <c r="C34" s="197"/>
      <c r="D34" s="197"/>
      <c r="E34" s="207"/>
      <c r="H34" s="2"/>
    </row>
    <row r="35" spans="1:10" ht="12.75">
      <c r="A35" s="236"/>
      <c r="B35" s="197"/>
      <c r="C35" s="197"/>
      <c r="D35" s="197"/>
      <c r="E35" s="207"/>
      <c r="H35" s="2"/>
    </row>
    <row r="36" spans="1:10" ht="12.75">
      <c r="A36" s="236" t="s">
        <v>56</v>
      </c>
      <c r="B36" s="197"/>
      <c r="C36" s="197"/>
      <c r="D36" s="197"/>
      <c r="E36" s="207"/>
      <c r="H36" s="2"/>
    </row>
    <row r="37" spans="1:10" ht="12.75">
      <c r="A37" s="236" t="s">
        <v>57</v>
      </c>
      <c r="B37" s="197"/>
      <c r="C37" s="197"/>
      <c r="D37" s="197"/>
      <c r="E37" s="207"/>
      <c r="H37" s="2"/>
    </row>
    <row r="38" spans="1:10" ht="12.75">
      <c r="A38" s="236" t="s">
        <v>58</v>
      </c>
      <c r="B38" s="197"/>
      <c r="C38" s="197"/>
      <c r="D38" s="197"/>
      <c r="E38" s="207"/>
    </row>
    <row r="39" spans="1:10" ht="12.75">
      <c r="A39" s="236"/>
      <c r="B39" s="197"/>
      <c r="C39" s="197"/>
      <c r="D39" s="197"/>
      <c r="E39" s="207"/>
    </row>
    <row r="40" spans="1:10" ht="12.75">
      <c r="A40" s="235" t="s">
        <v>1143</v>
      </c>
      <c r="B40" s="197"/>
      <c r="C40" s="197"/>
      <c r="D40" s="197"/>
      <c r="E40" s="207"/>
    </row>
    <row r="41" spans="1:10" ht="12.75">
      <c r="A41" s="236" t="s">
        <v>60</v>
      </c>
      <c r="B41" s="197"/>
      <c r="C41" s="197"/>
      <c r="D41" s="197"/>
      <c r="E41" s="207"/>
    </row>
    <row r="42" spans="1:10" ht="12.75">
      <c r="A42" s="236" t="s">
        <v>61</v>
      </c>
      <c r="B42" s="197"/>
      <c r="C42" s="197"/>
      <c r="D42" s="197"/>
      <c r="E42" s="207"/>
    </row>
    <row r="43" spans="1:10" ht="12.75">
      <c r="A43" s="236" t="s">
        <v>62</v>
      </c>
      <c r="B43" s="197"/>
      <c r="C43" s="197"/>
      <c r="D43" s="197"/>
      <c r="E43" s="207"/>
    </row>
    <row r="44" spans="1:10" ht="12.75">
      <c r="A44" s="236" t="s">
        <v>63</v>
      </c>
      <c r="B44" s="197"/>
      <c r="C44" s="197"/>
      <c r="D44" s="197"/>
      <c r="E44" s="207"/>
    </row>
    <row r="45" spans="1:10" ht="12.75">
      <c r="A45" s="236"/>
      <c r="B45" s="197"/>
      <c r="C45" s="197"/>
      <c r="D45" s="197"/>
      <c r="E45" s="207"/>
    </row>
    <row r="46" spans="1:10" ht="12.75">
      <c r="A46" s="236" t="s">
        <v>65</v>
      </c>
      <c r="B46" s="197"/>
      <c r="C46" s="197"/>
      <c r="D46" s="197"/>
      <c r="E46" s="207"/>
    </row>
    <row r="47" spans="1:10" ht="12.75">
      <c r="A47" s="236" t="s">
        <v>66</v>
      </c>
      <c r="B47" s="197"/>
      <c r="C47" s="197"/>
      <c r="D47" s="197"/>
      <c r="E47" s="207"/>
    </row>
    <row r="48" spans="1:10" ht="12.75">
      <c r="A48" s="236" t="s">
        <v>67</v>
      </c>
      <c r="B48" s="197"/>
      <c r="C48" s="197"/>
      <c r="D48" s="197"/>
      <c r="E48" s="207"/>
    </row>
    <row r="49" spans="1:5" ht="13.5" thickBot="1">
      <c r="A49" s="277"/>
      <c r="B49" s="198"/>
      <c r="C49" s="198"/>
      <c r="D49" s="198"/>
      <c r="E49" s="208"/>
    </row>
    <row r="50" spans="1:5" ht="34.5" thickBot="1">
      <c r="A50" s="169"/>
      <c r="B50" s="241" t="s">
        <v>1577</v>
      </c>
      <c r="C50" s="137" t="s">
        <v>261</v>
      </c>
      <c r="D50" s="185" t="s">
        <v>1578</v>
      </c>
      <c r="E50" s="209" t="s">
        <v>323</v>
      </c>
    </row>
    <row r="51" spans="1:5" ht="12.75">
      <c r="A51" s="219" t="s">
        <v>68</v>
      </c>
      <c r="B51" s="242"/>
      <c r="C51" s="87"/>
      <c r="D51" s="186"/>
      <c r="E51" s="159"/>
    </row>
    <row r="52" spans="1:5" ht="12.75">
      <c r="A52" s="94" t="s">
        <v>487</v>
      </c>
      <c r="B52" s="242"/>
      <c r="C52" s="87"/>
      <c r="D52" s="186"/>
      <c r="E52" s="159"/>
    </row>
    <row r="53" spans="1:5" ht="12.75">
      <c r="A53" s="96"/>
      <c r="B53" s="242"/>
      <c r="C53" s="87"/>
      <c r="D53" s="186"/>
      <c r="E53" s="159"/>
    </row>
    <row r="54" spans="1:5" ht="12.75">
      <c r="A54" s="96" t="s">
        <v>337</v>
      </c>
      <c r="B54" s="242"/>
      <c r="C54" s="87"/>
      <c r="D54" s="186"/>
      <c r="E54" s="159"/>
    </row>
    <row r="55" spans="1:5" ht="12.75">
      <c r="A55" s="96"/>
      <c r="B55" s="242"/>
      <c r="C55" s="87"/>
      <c r="D55" s="186"/>
      <c r="E55" s="159"/>
    </row>
    <row r="56" spans="1:5" ht="12.75">
      <c r="A56" s="96" t="s">
        <v>145</v>
      </c>
      <c r="B56" s="242"/>
      <c r="C56" s="87"/>
      <c r="D56" s="186" t="s">
        <v>144</v>
      </c>
      <c r="E56" s="159" t="s">
        <v>144</v>
      </c>
    </row>
    <row r="57" spans="1:5" ht="12.75">
      <c r="A57" s="96" t="s">
        <v>488</v>
      </c>
      <c r="B57" s="242"/>
      <c r="C57" s="87"/>
      <c r="D57" s="186" t="s">
        <v>144</v>
      </c>
      <c r="E57" s="159" t="s">
        <v>144</v>
      </c>
    </row>
    <row r="58" spans="1:5" ht="12.75">
      <c r="A58" s="96" t="s">
        <v>489</v>
      </c>
      <c r="B58" s="242"/>
      <c r="C58" s="87"/>
      <c r="D58" s="186" t="s">
        <v>144</v>
      </c>
      <c r="E58" s="159" t="s">
        <v>144</v>
      </c>
    </row>
    <row r="59" spans="1:5" ht="12.75">
      <c r="A59" s="96" t="s">
        <v>490</v>
      </c>
      <c r="B59" s="242"/>
      <c r="C59" s="87"/>
      <c r="D59" s="186" t="s">
        <v>144</v>
      </c>
      <c r="E59" s="159" t="s">
        <v>144</v>
      </c>
    </row>
    <row r="60" spans="1:5" ht="12.75">
      <c r="A60" s="96"/>
      <c r="B60" s="242"/>
      <c r="C60" s="87"/>
      <c r="D60" s="186" t="s">
        <v>144</v>
      </c>
      <c r="E60" s="159" t="s">
        <v>144</v>
      </c>
    </row>
    <row r="61" spans="1:5" ht="12.75">
      <c r="A61" s="96" t="s">
        <v>596</v>
      </c>
      <c r="B61" s="242"/>
      <c r="C61" s="87"/>
      <c r="D61" s="186" t="s">
        <v>144</v>
      </c>
      <c r="E61" s="159" t="s">
        <v>144</v>
      </c>
    </row>
    <row r="62" spans="1:5" ht="12.75">
      <c r="A62" s="96" t="s">
        <v>597</v>
      </c>
      <c r="B62" s="242"/>
      <c r="C62" s="87"/>
      <c r="D62" s="186" t="s">
        <v>144</v>
      </c>
      <c r="E62" s="159" t="s">
        <v>144</v>
      </c>
    </row>
    <row r="63" spans="1:5" ht="12.75">
      <c r="A63" s="96" t="s">
        <v>67</v>
      </c>
      <c r="B63" s="242"/>
      <c r="C63" s="87"/>
      <c r="D63" s="186" t="s">
        <v>144</v>
      </c>
      <c r="E63" s="159" t="s">
        <v>144</v>
      </c>
    </row>
    <row r="64" spans="1:5" ht="12.75">
      <c r="A64" s="96"/>
      <c r="B64" s="242"/>
      <c r="C64" s="87"/>
      <c r="D64" s="186" t="s">
        <v>144</v>
      </c>
      <c r="E64" s="159" t="s">
        <v>144</v>
      </c>
    </row>
    <row r="65" spans="1:7" ht="12.75">
      <c r="A65" s="94" t="s">
        <v>69</v>
      </c>
      <c r="B65" s="242"/>
      <c r="C65" s="87"/>
      <c r="D65" s="186" t="s">
        <v>144</v>
      </c>
      <c r="E65" s="159" t="s">
        <v>144</v>
      </c>
    </row>
    <row r="66" spans="1:7" ht="12.75">
      <c r="A66" s="96" t="s">
        <v>492</v>
      </c>
      <c r="B66" s="243"/>
      <c r="C66" s="89"/>
      <c r="D66" s="186" t="s">
        <v>144</v>
      </c>
      <c r="E66" s="159" t="s">
        <v>144</v>
      </c>
    </row>
    <row r="67" spans="1:7" ht="12.75">
      <c r="A67" s="96" t="s">
        <v>208</v>
      </c>
      <c r="B67" s="243"/>
      <c r="C67" s="89"/>
      <c r="D67" s="187" t="s">
        <v>144</v>
      </c>
      <c r="E67" s="159" t="s">
        <v>144</v>
      </c>
    </row>
    <row r="68" spans="1:7" ht="12.75">
      <c r="A68" s="96" t="s">
        <v>209</v>
      </c>
      <c r="B68" s="243"/>
      <c r="C68" s="89"/>
      <c r="D68" s="187" t="s">
        <v>144</v>
      </c>
      <c r="E68" s="159" t="s">
        <v>144</v>
      </c>
    </row>
    <row r="69" spans="1:7" ht="12.75">
      <c r="A69" s="96"/>
      <c r="B69" s="243"/>
      <c r="C69" s="89"/>
      <c r="D69" s="187" t="s">
        <v>144</v>
      </c>
      <c r="E69" s="159" t="s">
        <v>144</v>
      </c>
    </row>
    <row r="70" spans="1:7" ht="12.75">
      <c r="A70" s="96" t="s">
        <v>146</v>
      </c>
      <c r="B70" s="243"/>
      <c r="C70" s="89"/>
      <c r="D70" s="187" t="s">
        <v>144</v>
      </c>
      <c r="E70" s="159" t="s">
        <v>144</v>
      </c>
    </row>
    <row r="71" spans="1:7" ht="12.75">
      <c r="A71" s="96" t="s">
        <v>1339</v>
      </c>
      <c r="B71" s="243">
        <f>'Proposed Tariff Book 15_16'!D71</f>
        <v>14.731111499999999</v>
      </c>
      <c r="C71" s="89"/>
      <c r="D71" s="188">
        <f>B71*($J$33+$J$32)</f>
        <v>15.732827082</v>
      </c>
      <c r="E71" s="159">
        <f>(D71-B71)/B71</f>
        <v>6.8000000000000074E-2</v>
      </c>
      <c r="G71" s="119"/>
    </row>
    <row r="72" spans="1:7" ht="12.75">
      <c r="A72" s="96"/>
      <c r="B72" s="243"/>
      <c r="C72" s="89"/>
      <c r="D72" s="188"/>
      <c r="E72" s="159" t="s">
        <v>144</v>
      </c>
      <c r="G72" s="119"/>
    </row>
    <row r="73" spans="1:7" ht="12.75">
      <c r="A73" s="96" t="s">
        <v>494</v>
      </c>
      <c r="B73" s="243"/>
      <c r="C73" s="89"/>
      <c r="D73" s="188"/>
      <c r="E73" s="159" t="s">
        <v>144</v>
      </c>
      <c r="G73" s="119"/>
    </row>
    <row r="74" spans="1:7" ht="12.75">
      <c r="A74" s="96" t="s">
        <v>495</v>
      </c>
      <c r="B74" s="243"/>
      <c r="C74" s="89"/>
      <c r="D74" s="188"/>
      <c r="E74" s="159" t="s">
        <v>144</v>
      </c>
      <c r="G74" s="119"/>
    </row>
    <row r="75" spans="1:7" ht="12.75">
      <c r="A75" s="96" t="s">
        <v>496</v>
      </c>
      <c r="B75" s="243"/>
      <c r="C75" s="89"/>
      <c r="D75" s="188"/>
      <c r="E75" s="159" t="s">
        <v>144</v>
      </c>
      <c r="G75" s="119"/>
    </row>
    <row r="76" spans="1:7" ht="12.75">
      <c r="A76" s="96" t="s">
        <v>497</v>
      </c>
      <c r="B76" s="243"/>
      <c r="C76" s="89"/>
      <c r="D76" s="188"/>
      <c r="E76" s="159" t="s">
        <v>144</v>
      </c>
      <c r="G76" s="119"/>
    </row>
    <row r="77" spans="1:7" ht="12.75">
      <c r="A77" s="96"/>
      <c r="B77" s="243"/>
      <c r="C77" s="89"/>
      <c r="D77" s="188"/>
      <c r="E77" s="159"/>
      <c r="G77" s="119"/>
    </row>
    <row r="78" spans="1:7" ht="22.5">
      <c r="A78" s="247" t="s">
        <v>1494</v>
      </c>
      <c r="B78" s="243"/>
      <c r="C78" s="89"/>
      <c r="D78" s="188"/>
      <c r="E78" s="159"/>
      <c r="G78" s="119"/>
    </row>
    <row r="79" spans="1:7" ht="12.75">
      <c r="A79" s="247" t="s">
        <v>1495</v>
      </c>
      <c r="B79" s="243"/>
      <c r="C79" s="89"/>
      <c r="D79" s="188"/>
      <c r="E79" s="159"/>
      <c r="G79" s="119"/>
    </row>
    <row r="80" spans="1:7" ht="12.75">
      <c r="A80" s="247" t="s">
        <v>1500</v>
      </c>
      <c r="B80" s="243">
        <f>'Proposed Tariff Book 15_16'!D80</f>
        <v>69.975645599999993</v>
      </c>
      <c r="C80" s="89"/>
      <c r="D80" s="188">
        <f t="shared" ref="D80:D126" si="0">B80*($J$33+$J$32)</f>
        <v>74.733989500799993</v>
      </c>
      <c r="E80" s="159">
        <f>(D80-B80)/B80</f>
        <v>6.8000000000000005E-2</v>
      </c>
      <c r="G80" s="119"/>
    </row>
    <row r="81" spans="1:22" ht="14.25">
      <c r="A81" s="96" t="s">
        <v>1498</v>
      </c>
      <c r="B81" s="243"/>
      <c r="C81" s="89"/>
      <c r="D81" s="188"/>
      <c r="E81" s="159" t="s">
        <v>144</v>
      </c>
      <c r="G81" s="119"/>
      <c r="V81" s="165">
        <v>1</v>
      </c>
    </row>
    <row r="82" spans="1:22" ht="14.25">
      <c r="A82" s="96" t="s">
        <v>1499</v>
      </c>
      <c r="B82" s="243"/>
      <c r="C82" s="89"/>
      <c r="D82" s="188"/>
      <c r="E82" s="159" t="s">
        <v>144</v>
      </c>
      <c r="G82" s="119"/>
      <c r="V82" s="165">
        <v>1</v>
      </c>
    </row>
    <row r="83" spans="1:22" ht="22.5">
      <c r="A83" s="247" t="s">
        <v>1496</v>
      </c>
      <c r="B83" s="243"/>
      <c r="C83" s="89"/>
      <c r="D83" s="188"/>
      <c r="E83" s="159" t="s">
        <v>144</v>
      </c>
      <c r="G83" s="119"/>
    </row>
    <row r="84" spans="1:22" ht="12.75">
      <c r="A84" s="96"/>
      <c r="B84" s="243"/>
      <c r="C84" s="89"/>
      <c r="D84" s="188"/>
      <c r="E84" s="159"/>
      <c r="G84" s="119"/>
    </row>
    <row r="85" spans="1:22" ht="45">
      <c r="A85" s="247" t="s">
        <v>1497</v>
      </c>
      <c r="B85" s="243"/>
      <c r="C85" s="89"/>
      <c r="D85" s="188"/>
      <c r="E85" s="159"/>
      <c r="G85" s="119"/>
    </row>
    <row r="86" spans="1:22" ht="12.75">
      <c r="A86" s="94" t="s">
        <v>501</v>
      </c>
      <c r="B86" s="243"/>
      <c r="C86" s="89"/>
      <c r="D86" s="188"/>
      <c r="E86" s="159" t="s">
        <v>144</v>
      </c>
      <c r="G86" s="119"/>
    </row>
    <row r="87" spans="1:22" ht="12.75">
      <c r="A87" s="94"/>
      <c r="B87" s="243"/>
      <c r="C87" s="89"/>
      <c r="D87" s="188"/>
      <c r="E87" s="159" t="s">
        <v>144</v>
      </c>
      <c r="G87" s="119"/>
    </row>
    <row r="88" spans="1:22" ht="12.75">
      <c r="A88" s="96" t="s">
        <v>502</v>
      </c>
      <c r="B88" s="243"/>
      <c r="C88" s="89"/>
      <c r="D88" s="188"/>
      <c r="E88" s="159" t="s">
        <v>144</v>
      </c>
      <c r="G88" s="119"/>
    </row>
    <row r="89" spans="1:22" ht="12.75">
      <c r="A89" s="96" t="s">
        <v>503</v>
      </c>
      <c r="B89" s="243"/>
      <c r="C89" s="89"/>
      <c r="D89" s="188"/>
      <c r="E89" s="159" t="s">
        <v>144</v>
      </c>
      <c r="G89" s="119"/>
    </row>
    <row r="90" spans="1:22" ht="12.75">
      <c r="A90" s="96" t="s">
        <v>1144</v>
      </c>
      <c r="B90" s="243"/>
      <c r="C90" s="89"/>
      <c r="D90" s="188"/>
      <c r="E90" s="159" t="s">
        <v>144</v>
      </c>
      <c r="G90" s="119"/>
    </row>
    <row r="91" spans="1:22" ht="12.75">
      <c r="A91" s="96" t="s">
        <v>1146</v>
      </c>
      <c r="B91" s="243"/>
      <c r="C91" s="89"/>
      <c r="D91" s="188"/>
      <c r="E91" s="159" t="s">
        <v>144</v>
      </c>
      <c r="G91" s="119"/>
    </row>
    <row r="92" spans="1:22" ht="12.75">
      <c r="A92" s="96"/>
      <c r="B92" s="243"/>
      <c r="C92" s="89"/>
      <c r="D92" s="188"/>
      <c r="E92" s="159"/>
      <c r="G92" s="119"/>
    </row>
    <row r="93" spans="1:22" ht="12.75">
      <c r="A93" s="96" t="s">
        <v>507</v>
      </c>
      <c r="B93" s="243"/>
      <c r="C93" s="89"/>
      <c r="D93" s="188"/>
      <c r="E93" s="159" t="s">
        <v>144</v>
      </c>
      <c r="G93" s="119"/>
    </row>
    <row r="94" spans="1:22" ht="12.75">
      <c r="A94" s="96" t="s">
        <v>327</v>
      </c>
      <c r="B94" s="243"/>
      <c r="C94" s="89"/>
      <c r="D94" s="188"/>
      <c r="E94" s="159" t="s">
        <v>144</v>
      </c>
      <c r="G94" s="119"/>
    </row>
    <row r="95" spans="1:22" ht="12.75">
      <c r="A95" s="96" t="s">
        <v>1145</v>
      </c>
      <c r="B95" s="243"/>
      <c r="C95" s="89"/>
      <c r="D95" s="188"/>
      <c r="E95" s="159" t="s">
        <v>144</v>
      </c>
      <c r="G95" s="119"/>
    </row>
    <row r="96" spans="1:22" ht="12.75">
      <c r="A96" s="96"/>
      <c r="B96" s="243"/>
      <c r="C96" s="89"/>
      <c r="D96" s="188"/>
      <c r="E96" s="159" t="s">
        <v>144</v>
      </c>
      <c r="G96" s="119"/>
    </row>
    <row r="97" spans="1:7" ht="12.75">
      <c r="A97" s="94" t="s">
        <v>510</v>
      </c>
      <c r="B97" s="243"/>
      <c r="C97" s="89"/>
      <c r="D97" s="188"/>
      <c r="E97" s="159" t="s">
        <v>144</v>
      </c>
      <c r="G97" s="119"/>
    </row>
    <row r="98" spans="1:7" ht="12.75">
      <c r="A98" s="94" t="s">
        <v>512</v>
      </c>
      <c r="B98" s="243"/>
      <c r="C98" s="89"/>
      <c r="D98" s="188"/>
      <c r="E98" s="159" t="s">
        <v>144</v>
      </c>
      <c r="G98" s="119"/>
    </row>
    <row r="99" spans="1:7" ht="12.75">
      <c r="A99" s="94" t="s">
        <v>511</v>
      </c>
      <c r="B99" s="243"/>
      <c r="C99" s="89"/>
      <c r="D99" s="188"/>
      <c r="E99" s="159" t="s">
        <v>144</v>
      </c>
      <c r="G99" s="119"/>
    </row>
    <row r="100" spans="1:7" ht="12.75">
      <c r="A100" s="96"/>
      <c r="B100" s="243"/>
      <c r="C100" s="89"/>
      <c r="D100" s="188"/>
      <c r="E100" s="159" t="s">
        <v>144</v>
      </c>
      <c r="G100" s="119"/>
    </row>
    <row r="101" spans="1:7" ht="22.5">
      <c r="A101" s="170" t="s">
        <v>296</v>
      </c>
      <c r="B101" s="243"/>
      <c r="C101" s="121"/>
      <c r="D101" s="188"/>
      <c r="E101" s="159" t="s">
        <v>144</v>
      </c>
      <c r="G101" s="119"/>
    </row>
    <row r="102" spans="1:7" ht="13.5" thickBot="1">
      <c r="A102" s="271"/>
      <c r="B102" s="204"/>
      <c r="C102" s="279"/>
      <c r="D102" s="225"/>
      <c r="E102" s="280"/>
      <c r="G102" s="119"/>
    </row>
    <row r="103" spans="1:7" ht="12.75">
      <c r="A103" s="219" t="s">
        <v>71</v>
      </c>
      <c r="B103" s="243"/>
      <c r="C103" s="89"/>
      <c r="D103" s="188"/>
      <c r="E103" s="159" t="s">
        <v>144</v>
      </c>
      <c r="G103" s="119"/>
    </row>
    <row r="104" spans="1:7" ht="12.75">
      <c r="A104" s="94" t="s">
        <v>1319</v>
      </c>
      <c r="B104" s="243"/>
      <c r="C104" s="89"/>
      <c r="D104" s="188"/>
      <c r="E104" s="159" t="s">
        <v>144</v>
      </c>
      <c r="G104" s="119"/>
    </row>
    <row r="105" spans="1:7" ht="12.75">
      <c r="A105" s="96"/>
      <c r="B105" s="243"/>
      <c r="C105" s="89"/>
      <c r="D105" s="188"/>
      <c r="E105" s="159" t="s">
        <v>144</v>
      </c>
      <c r="G105" s="119"/>
    </row>
    <row r="106" spans="1:7" ht="12.75">
      <c r="A106" s="96" t="s">
        <v>513</v>
      </c>
      <c r="B106" s="243"/>
      <c r="C106" s="89"/>
      <c r="D106" s="188"/>
      <c r="E106" s="159" t="s">
        <v>144</v>
      </c>
      <c r="G106" s="119"/>
    </row>
    <row r="107" spans="1:7" ht="12.75">
      <c r="A107" s="96" t="s">
        <v>514</v>
      </c>
      <c r="B107" s="243"/>
      <c r="C107" s="89"/>
      <c r="D107" s="188"/>
      <c r="E107" s="159" t="s">
        <v>144</v>
      </c>
      <c r="G107" s="119"/>
    </row>
    <row r="108" spans="1:7" ht="12.75">
      <c r="A108" s="96" t="s">
        <v>515</v>
      </c>
      <c r="B108" s="243"/>
      <c r="C108" s="89"/>
      <c r="D108" s="188"/>
      <c r="E108" s="159" t="s">
        <v>144</v>
      </c>
      <c r="G108" s="119"/>
    </row>
    <row r="109" spans="1:7" ht="12.75">
      <c r="A109" s="96"/>
      <c r="B109" s="243"/>
      <c r="C109" s="89"/>
      <c r="D109" s="188"/>
      <c r="E109" s="159" t="s">
        <v>144</v>
      </c>
      <c r="G109" s="119"/>
    </row>
    <row r="110" spans="1:7" ht="12.75">
      <c r="A110" s="96" t="s">
        <v>517</v>
      </c>
      <c r="B110" s="243"/>
      <c r="C110" s="89"/>
      <c r="D110" s="188"/>
      <c r="E110" s="159" t="s">
        <v>144</v>
      </c>
      <c r="G110" s="119"/>
    </row>
    <row r="111" spans="1:7" ht="12.75">
      <c r="A111" s="96" t="s">
        <v>518</v>
      </c>
      <c r="B111" s="243"/>
      <c r="C111" s="89"/>
      <c r="D111" s="188"/>
      <c r="E111" s="159" t="s">
        <v>144</v>
      </c>
      <c r="G111" s="119"/>
    </row>
    <row r="112" spans="1:7" ht="12.75">
      <c r="A112" s="96" t="s">
        <v>519</v>
      </c>
      <c r="B112" s="243"/>
      <c r="C112" s="89"/>
      <c r="D112" s="188"/>
      <c r="E112" s="159" t="s">
        <v>144</v>
      </c>
      <c r="G112" s="119"/>
    </row>
    <row r="113" spans="1:22" ht="12.75">
      <c r="A113" s="96" t="s">
        <v>490</v>
      </c>
      <c r="B113" s="243"/>
      <c r="C113" s="89"/>
      <c r="D113" s="188"/>
      <c r="E113" s="159" t="s">
        <v>144</v>
      </c>
      <c r="G113" s="119"/>
    </row>
    <row r="114" spans="1:22" ht="12.75">
      <c r="A114" s="96"/>
      <c r="B114" s="243"/>
      <c r="C114" s="89"/>
      <c r="D114" s="188"/>
      <c r="E114" s="159" t="s">
        <v>144</v>
      </c>
      <c r="G114" s="119"/>
    </row>
    <row r="115" spans="1:22" ht="12.75">
      <c r="A115" s="96" t="s">
        <v>596</v>
      </c>
      <c r="B115" s="243"/>
      <c r="C115" s="89"/>
      <c r="D115" s="188"/>
      <c r="E115" s="159" t="s">
        <v>144</v>
      </c>
      <c r="G115" s="119"/>
    </row>
    <row r="116" spans="1:22" ht="12.75">
      <c r="A116" s="96" t="s">
        <v>597</v>
      </c>
      <c r="B116" s="243"/>
      <c r="C116" s="89"/>
      <c r="D116" s="188"/>
      <c r="E116" s="159" t="s">
        <v>144</v>
      </c>
      <c r="G116" s="119"/>
    </row>
    <row r="117" spans="1:22" ht="12.75">
      <c r="A117" s="96" t="s">
        <v>67</v>
      </c>
      <c r="B117" s="243"/>
      <c r="C117" s="89"/>
      <c r="D117" s="188"/>
      <c r="E117" s="159" t="s">
        <v>144</v>
      </c>
      <c r="G117" s="119"/>
    </row>
    <row r="118" spans="1:22" ht="12.75">
      <c r="A118" s="96"/>
      <c r="B118" s="243"/>
      <c r="C118" s="89"/>
      <c r="D118" s="188"/>
      <c r="E118" s="159" t="s">
        <v>144</v>
      </c>
      <c r="G118" s="119"/>
    </row>
    <row r="119" spans="1:22" ht="12.75">
      <c r="A119" s="94" t="s">
        <v>520</v>
      </c>
      <c r="B119" s="243"/>
      <c r="C119" s="89"/>
      <c r="D119" s="188"/>
      <c r="E119" s="159" t="s">
        <v>144</v>
      </c>
      <c r="G119" s="119"/>
    </row>
    <row r="120" spans="1:22" ht="12.75">
      <c r="A120" s="96" t="s">
        <v>1320</v>
      </c>
      <c r="B120" s="243"/>
      <c r="C120" s="89"/>
      <c r="D120" s="188"/>
      <c r="E120" s="159" t="s">
        <v>144</v>
      </c>
      <c r="G120" s="119"/>
    </row>
    <row r="121" spans="1:22" ht="12.75">
      <c r="A121" s="96"/>
      <c r="B121" s="243"/>
      <c r="C121" s="89"/>
      <c r="D121" s="188"/>
      <c r="E121" s="159" t="s">
        <v>144</v>
      </c>
      <c r="G121" s="119"/>
    </row>
    <row r="122" spans="1:22" ht="12.75">
      <c r="A122" s="96" t="s">
        <v>1321</v>
      </c>
      <c r="B122" s="243">
        <f>'Proposed Tariff Book 15_16'!D122</f>
        <v>0.32098919999999997</v>
      </c>
      <c r="C122" s="89"/>
      <c r="D122" s="188">
        <f t="shared" si="0"/>
        <v>0.34281646560000001</v>
      </c>
      <c r="E122" s="159">
        <f>(D122-B122)/B122</f>
        <v>6.8000000000000116E-2</v>
      </c>
      <c r="G122" s="119"/>
    </row>
    <row r="123" spans="1:22" ht="12.75">
      <c r="A123" s="96"/>
      <c r="B123" s="243"/>
      <c r="C123" s="89"/>
      <c r="D123" s="188"/>
      <c r="E123" s="159" t="s">
        <v>144</v>
      </c>
      <c r="G123" s="119"/>
    </row>
    <row r="124" spans="1:22" ht="12.75">
      <c r="A124" s="96" t="s">
        <v>1322</v>
      </c>
      <c r="B124" s="243">
        <f>'Proposed Tariff Book 15_16'!D124</f>
        <v>0.38977260000000002</v>
      </c>
      <c r="C124" s="89"/>
      <c r="D124" s="188">
        <f t="shared" si="0"/>
        <v>0.41627713680000006</v>
      </c>
      <c r="E124" s="159">
        <f>(D124-B124)/B124</f>
        <v>6.8000000000000088E-2</v>
      </c>
      <c r="G124" s="119"/>
    </row>
    <row r="125" spans="1:22" ht="12.75">
      <c r="A125" s="96"/>
      <c r="B125" s="243"/>
      <c r="C125" s="89"/>
      <c r="D125" s="188"/>
      <c r="E125" s="159" t="s">
        <v>144</v>
      </c>
      <c r="G125" s="119"/>
    </row>
    <row r="126" spans="1:22" ht="12.75">
      <c r="A126" s="96" t="s">
        <v>76</v>
      </c>
      <c r="B126" s="243">
        <f>'Proposed Tariff Book 15_16'!D126</f>
        <v>140.7652281</v>
      </c>
      <c r="C126" s="89"/>
      <c r="D126" s="188">
        <f t="shared" si="0"/>
        <v>150.33726361080002</v>
      </c>
      <c r="E126" s="159">
        <f>(D126-B126)/B126</f>
        <v>6.8000000000000144E-2</v>
      </c>
      <c r="G126" s="119"/>
    </row>
    <row r="127" spans="1:22" ht="12.75">
      <c r="A127" s="96"/>
      <c r="B127" s="243"/>
      <c r="C127" s="89"/>
      <c r="D127" s="188"/>
      <c r="E127" s="159" t="s">
        <v>144</v>
      </c>
      <c r="G127" s="119"/>
      <c r="V127" s="165">
        <v>1</v>
      </c>
    </row>
    <row r="128" spans="1:22" ht="12.75">
      <c r="A128" s="94" t="s">
        <v>501</v>
      </c>
      <c r="B128" s="243"/>
      <c r="C128" s="89"/>
      <c r="D128" s="188"/>
      <c r="E128" s="159"/>
      <c r="G128" s="119"/>
    </row>
    <row r="129" spans="1:7" ht="12.75">
      <c r="A129" s="94"/>
      <c r="B129" s="243"/>
      <c r="C129" s="89"/>
      <c r="D129" s="188"/>
      <c r="E129" s="159"/>
      <c r="G129" s="119"/>
    </row>
    <row r="130" spans="1:7" ht="22.5">
      <c r="A130" s="247" t="s">
        <v>1148</v>
      </c>
      <c r="B130" s="243"/>
      <c r="C130" s="89"/>
      <c r="D130" s="188"/>
      <c r="E130" s="159"/>
      <c r="G130" s="119"/>
    </row>
    <row r="131" spans="1:7" ht="12.75">
      <c r="A131" s="247"/>
      <c r="B131" s="243"/>
      <c r="C131" s="89"/>
      <c r="D131" s="188"/>
      <c r="E131" s="159"/>
      <c r="G131" s="119"/>
    </row>
    <row r="132" spans="1:7" ht="12.75">
      <c r="A132" s="247" t="s">
        <v>1309</v>
      </c>
      <c r="B132" s="243"/>
      <c r="C132" s="89"/>
      <c r="D132" s="188"/>
      <c r="E132" s="159"/>
      <c r="G132" s="119"/>
    </row>
    <row r="133" spans="1:7" ht="12.75">
      <c r="A133" s="96"/>
      <c r="B133" s="243"/>
      <c r="C133" s="89"/>
      <c r="D133" s="188"/>
      <c r="E133" s="159"/>
      <c r="G133" s="119"/>
    </row>
    <row r="134" spans="1:7" ht="12.75">
      <c r="A134" s="96"/>
      <c r="B134" s="243"/>
      <c r="C134" s="89"/>
      <c r="D134" s="188"/>
      <c r="E134" s="159"/>
      <c r="G134" s="119"/>
    </row>
    <row r="135" spans="1:7" ht="12.75">
      <c r="A135" s="219" t="s">
        <v>77</v>
      </c>
      <c r="B135" s="243"/>
      <c r="C135" s="89"/>
      <c r="D135" s="188"/>
      <c r="E135" s="159" t="s">
        <v>144</v>
      </c>
      <c r="G135" s="119"/>
    </row>
    <row r="136" spans="1:7" ht="12.75">
      <c r="A136" s="94" t="s">
        <v>48</v>
      </c>
      <c r="B136" s="243"/>
      <c r="C136" s="89"/>
      <c r="D136" s="188"/>
      <c r="E136" s="159" t="s">
        <v>144</v>
      </c>
      <c r="G136" s="119"/>
    </row>
    <row r="137" spans="1:7" ht="12.75">
      <c r="A137" s="96"/>
      <c r="B137" s="243"/>
      <c r="C137" s="89"/>
      <c r="D137" s="188"/>
      <c r="E137" s="159" t="s">
        <v>144</v>
      </c>
      <c r="G137" s="119"/>
    </row>
    <row r="138" spans="1:7" ht="12.75">
      <c r="A138" s="96" t="s">
        <v>576</v>
      </c>
      <c r="B138" s="243"/>
      <c r="C138" s="89"/>
      <c r="D138" s="188"/>
      <c r="E138" s="159" t="s">
        <v>144</v>
      </c>
      <c r="G138" s="150"/>
    </row>
    <row r="139" spans="1:7" ht="12.75">
      <c r="A139" s="96"/>
      <c r="B139" s="243"/>
      <c r="C139" s="89"/>
      <c r="D139" s="188"/>
      <c r="E139" s="159" t="s">
        <v>144</v>
      </c>
      <c r="G139" s="150"/>
    </row>
    <row r="140" spans="1:7" ht="12.75">
      <c r="A140" s="94" t="s">
        <v>577</v>
      </c>
      <c r="B140" s="243"/>
      <c r="C140" s="89"/>
      <c r="D140" s="188"/>
      <c r="E140" s="159" t="s">
        <v>144</v>
      </c>
      <c r="G140" s="150"/>
    </row>
    <row r="141" spans="1:7" ht="12.75">
      <c r="A141" s="94"/>
      <c r="B141" s="243"/>
      <c r="C141" s="89"/>
      <c r="D141" s="188"/>
      <c r="E141" s="159" t="s">
        <v>144</v>
      </c>
      <c r="G141" s="150"/>
    </row>
    <row r="142" spans="1:7" ht="12.75">
      <c r="A142" s="96" t="s">
        <v>578</v>
      </c>
      <c r="B142" s="243"/>
      <c r="C142" s="89"/>
      <c r="D142" s="188"/>
      <c r="E142" s="159" t="s">
        <v>144</v>
      </c>
      <c r="G142" s="150"/>
    </row>
    <row r="143" spans="1:7" ht="12.75">
      <c r="A143" s="96" t="s">
        <v>579</v>
      </c>
      <c r="B143" s="243"/>
      <c r="C143" s="89"/>
      <c r="D143" s="188"/>
      <c r="E143" s="159" t="s">
        <v>144</v>
      </c>
      <c r="G143" s="150"/>
    </row>
    <row r="144" spans="1:7" ht="12.75">
      <c r="A144" s="94"/>
      <c r="B144" s="243"/>
      <c r="C144" s="89"/>
      <c r="D144" s="188"/>
      <c r="E144" s="159" t="s">
        <v>144</v>
      </c>
      <c r="G144" s="150"/>
    </row>
    <row r="145" spans="1:22" ht="12.75">
      <c r="A145" s="96" t="s">
        <v>152</v>
      </c>
      <c r="B145" s="243"/>
      <c r="C145" s="89"/>
      <c r="D145" s="188"/>
      <c r="E145" s="159" t="s">
        <v>144</v>
      </c>
      <c r="G145" s="150"/>
    </row>
    <row r="146" spans="1:22" ht="12.75">
      <c r="A146" s="96" t="s">
        <v>580</v>
      </c>
      <c r="B146" s="243"/>
      <c r="C146" s="89"/>
      <c r="D146" s="188"/>
      <c r="E146" s="159" t="s">
        <v>144</v>
      </c>
      <c r="G146" s="150"/>
    </row>
    <row r="147" spans="1:22" ht="12.75">
      <c r="A147" s="96"/>
      <c r="B147" s="243"/>
      <c r="C147" s="89"/>
      <c r="D147" s="188"/>
      <c r="E147" s="159" t="s">
        <v>144</v>
      </c>
      <c r="G147" s="150"/>
    </row>
    <row r="148" spans="1:22" ht="12.75">
      <c r="A148" s="96" t="s">
        <v>581</v>
      </c>
      <c r="B148" s="243"/>
      <c r="C148" s="89"/>
      <c r="D148" s="188"/>
      <c r="E148" s="159" t="s">
        <v>144</v>
      </c>
      <c r="G148" s="150"/>
    </row>
    <row r="149" spans="1:22" ht="12.75">
      <c r="A149" s="96" t="s">
        <v>582</v>
      </c>
      <c r="B149" s="243"/>
      <c r="C149" s="89"/>
      <c r="D149" s="188"/>
      <c r="E149" s="159" t="s">
        <v>144</v>
      </c>
      <c r="G149" s="150"/>
    </row>
    <row r="150" spans="1:22" ht="12.75">
      <c r="A150" s="96" t="s">
        <v>583</v>
      </c>
      <c r="B150" s="243"/>
      <c r="C150" s="89"/>
      <c r="D150" s="188"/>
      <c r="E150" s="159" t="s">
        <v>144</v>
      </c>
      <c r="G150" s="150"/>
    </row>
    <row r="151" spans="1:22" ht="12.75">
      <c r="A151" s="96"/>
      <c r="B151" s="243"/>
      <c r="C151" s="89"/>
      <c r="D151" s="188"/>
      <c r="E151" s="159" t="s">
        <v>144</v>
      </c>
      <c r="G151" s="150"/>
      <c r="V151" s="165">
        <v>1</v>
      </c>
    </row>
    <row r="152" spans="1:22" ht="12.75">
      <c r="A152" s="96" t="s">
        <v>153</v>
      </c>
      <c r="B152" s="243"/>
      <c r="C152" s="89"/>
      <c r="D152" s="188"/>
      <c r="E152" s="159" t="s">
        <v>144</v>
      </c>
      <c r="G152" s="150"/>
    </row>
    <row r="153" spans="1:22" ht="12.75">
      <c r="A153" s="96" t="s">
        <v>580</v>
      </c>
      <c r="B153" s="243"/>
      <c r="C153" s="89"/>
      <c r="D153" s="188"/>
      <c r="E153" s="159" t="s">
        <v>144</v>
      </c>
      <c r="G153" s="150"/>
    </row>
    <row r="154" spans="1:22" ht="12.75">
      <c r="A154" s="96"/>
      <c r="B154" s="243"/>
      <c r="C154" s="89"/>
      <c r="D154" s="188"/>
      <c r="E154" s="159" t="s">
        <v>144</v>
      </c>
      <c r="G154" s="150"/>
    </row>
    <row r="155" spans="1:22" ht="12.75">
      <c r="A155" s="96" t="s">
        <v>584</v>
      </c>
      <c r="B155" s="243"/>
      <c r="C155" s="89"/>
      <c r="D155" s="188"/>
      <c r="E155" s="159" t="s">
        <v>144</v>
      </c>
      <c r="G155" s="150"/>
    </row>
    <row r="156" spans="1:22" ht="12.75">
      <c r="A156" s="96" t="s">
        <v>258</v>
      </c>
      <c r="B156" s="243"/>
      <c r="C156" s="89"/>
      <c r="D156" s="188"/>
      <c r="E156" s="159" t="s">
        <v>144</v>
      </c>
      <c r="G156" s="150"/>
    </row>
    <row r="157" spans="1:22" ht="12.75">
      <c r="A157" s="96"/>
      <c r="B157" s="243"/>
      <c r="C157" s="89"/>
      <c r="D157" s="188"/>
      <c r="E157" s="159" t="s">
        <v>144</v>
      </c>
      <c r="G157" s="150"/>
    </row>
    <row r="158" spans="1:22" ht="12.75">
      <c r="A158" s="96" t="s">
        <v>585</v>
      </c>
      <c r="B158" s="243"/>
      <c r="C158" s="89"/>
      <c r="D158" s="188"/>
      <c r="E158" s="159" t="s">
        <v>144</v>
      </c>
      <c r="G158" s="150"/>
    </row>
    <row r="159" spans="1:22" ht="12.75">
      <c r="A159" s="96" t="s">
        <v>586</v>
      </c>
      <c r="B159" s="243"/>
      <c r="C159" s="89"/>
      <c r="D159" s="188"/>
      <c r="E159" s="159" t="s">
        <v>144</v>
      </c>
      <c r="G159" s="150"/>
    </row>
    <row r="160" spans="1:22" ht="12.75">
      <c r="A160" s="96"/>
      <c r="B160" s="243"/>
      <c r="C160" s="89"/>
      <c r="D160" s="188"/>
      <c r="E160" s="159" t="s">
        <v>144</v>
      </c>
      <c r="G160" s="150"/>
    </row>
    <row r="161" spans="1:7" ht="12.75">
      <c r="A161" s="94" t="s">
        <v>587</v>
      </c>
      <c r="B161" s="243"/>
      <c r="C161" s="89"/>
      <c r="D161" s="188"/>
      <c r="E161" s="159" t="s">
        <v>144</v>
      </c>
      <c r="G161" s="150"/>
    </row>
    <row r="162" spans="1:7" ht="12.75">
      <c r="A162" s="96"/>
      <c r="B162" s="243"/>
      <c r="C162" s="89"/>
      <c r="D162" s="188"/>
      <c r="E162" s="159" t="s">
        <v>144</v>
      </c>
      <c r="G162" s="150"/>
    </row>
    <row r="163" spans="1:7" ht="12.75">
      <c r="A163" s="96" t="s">
        <v>154</v>
      </c>
      <c r="B163" s="243"/>
      <c r="C163" s="89"/>
      <c r="D163" s="188"/>
      <c r="E163" s="159" t="s">
        <v>144</v>
      </c>
      <c r="G163" s="150"/>
    </row>
    <row r="164" spans="1:7" ht="12.75">
      <c r="A164" s="96" t="s">
        <v>588</v>
      </c>
      <c r="B164" s="243"/>
      <c r="C164" s="89"/>
      <c r="D164" s="188"/>
      <c r="E164" s="159" t="s">
        <v>144</v>
      </c>
      <c r="G164" s="150"/>
    </row>
    <row r="165" spans="1:7" ht="12.75">
      <c r="A165" s="96"/>
      <c r="B165" s="243"/>
      <c r="C165" s="89"/>
      <c r="D165" s="188"/>
      <c r="E165" s="159" t="s">
        <v>144</v>
      </c>
      <c r="G165" s="150"/>
    </row>
    <row r="166" spans="1:7" ht="12.75">
      <c r="A166" s="96" t="s">
        <v>589</v>
      </c>
      <c r="B166" s="243"/>
      <c r="C166" s="89"/>
      <c r="D166" s="188"/>
      <c r="E166" s="159" t="s">
        <v>144</v>
      </c>
      <c r="G166" s="150"/>
    </row>
    <row r="167" spans="1:7" ht="12.75">
      <c r="A167" s="96" t="s">
        <v>590</v>
      </c>
      <c r="B167" s="243"/>
      <c r="C167" s="89"/>
      <c r="D167" s="188"/>
      <c r="E167" s="159" t="s">
        <v>144</v>
      </c>
      <c r="G167" s="150"/>
    </row>
    <row r="168" spans="1:7" ht="12.75">
      <c r="A168" s="96"/>
      <c r="B168" s="243"/>
      <c r="C168" s="89"/>
      <c r="D168" s="188"/>
      <c r="E168" s="159" t="s">
        <v>144</v>
      </c>
      <c r="G168" s="150"/>
    </row>
    <row r="169" spans="1:7" ht="12.75">
      <c r="A169" s="94" t="s">
        <v>1323</v>
      </c>
      <c r="B169" s="243"/>
      <c r="C169" s="89"/>
      <c r="D169" s="188"/>
      <c r="E169" s="159" t="s">
        <v>144</v>
      </c>
      <c r="G169" s="150"/>
    </row>
    <row r="170" spans="1:7" ht="12.75">
      <c r="A170" s="96"/>
      <c r="B170" s="243"/>
      <c r="C170" s="89"/>
      <c r="D170" s="188"/>
      <c r="E170" s="159" t="s">
        <v>144</v>
      </c>
      <c r="G170" s="150"/>
    </row>
    <row r="171" spans="1:7" ht="12.75">
      <c r="A171" s="96" t="s">
        <v>594</v>
      </c>
      <c r="B171" s="243"/>
      <c r="C171" s="89"/>
      <c r="D171" s="188"/>
      <c r="E171" s="159" t="s">
        <v>144</v>
      </c>
      <c r="G171" s="150"/>
    </row>
    <row r="172" spans="1:7" ht="12.75">
      <c r="A172" s="96" t="s">
        <v>595</v>
      </c>
      <c r="B172" s="243"/>
      <c r="C172" s="89"/>
      <c r="D172" s="188"/>
      <c r="E172" s="159" t="s">
        <v>144</v>
      </c>
      <c r="G172" s="150"/>
    </row>
    <row r="173" spans="1:7" ht="12.75">
      <c r="A173" s="96" t="s">
        <v>519</v>
      </c>
      <c r="B173" s="243"/>
      <c r="C173" s="89"/>
      <c r="D173" s="188"/>
      <c r="E173" s="159" t="s">
        <v>144</v>
      </c>
      <c r="G173" s="150"/>
    </row>
    <row r="174" spans="1:7" ht="12.75">
      <c r="A174" s="96" t="s">
        <v>490</v>
      </c>
      <c r="B174" s="243"/>
      <c r="C174" s="89"/>
      <c r="D174" s="188"/>
      <c r="E174" s="159" t="s">
        <v>144</v>
      </c>
      <c r="G174" s="150"/>
    </row>
    <row r="175" spans="1:7" ht="12.75">
      <c r="A175" s="96"/>
      <c r="B175" s="243"/>
      <c r="C175" s="89"/>
      <c r="D175" s="188"/>
      <c r="E175" s="159" t="s">
        <v>144</v>
      </c>
      <c r="G175" s="150"/>
    </row>
    <row r="176" spans="1:7" ht="12.75">
      <c r="A176" s="96" t="s">
        <v>596</v>
      </c>
      <c r="B176" s="243"/>
      <c r="C176" s="89"/>
      <c r="D176" s="188"/>
      <c r="E176" s="159" t="s">
        <v>144</v>
      </c>
      <c r="G176" s="150"/>
    </row>
    <row r="177" spans="1:7" ht="12.75">
      <c r="A177" s="96" t="s">
        <v>597</v>
      </c>
      <c r="B177" s="243"/>
      <c r="C177" s="89"/>
      <c r="D177" s="188"/>
      <c r="E177" s="159" t="s">
        <v>144</v>
      </c>
      <c r="G177" s="150"/>
    </row>
    <row r="178" spans="1:7" ht="12.75">
      <c r="A178" s="96" t="s">
        <v>67</v>
      </c>
      <c r="B178" s="243"/>
      <c r="C178" s="89"/>
      <c r="D178" s="188"/>
      <c r="E178" s="159" t="s">
        <v>144</v>
      </c>
      <c r="G178" s="150"/>
    </row>
    <row r="179" spans="1:7" ht="12.75">
      <c r="A179" s="96"/>
      <c r="B179" s="243"/>
      <c r="C179" s="89"/>
      <c r="D179" s="188"/>
      <c r="E179" s="159"/>
      <c r="G179" s="150"/>
    </row>
    <row r="180" spans="1:7" ht="12.75">
      <c r="A180" s="248" t="s">
        <v>1151</v>
      </c>
      <c r="B180" s="243"/>
      <c r="C180" s="89"/>
      <c r="D180" s="188"/>
      <c r="E180" s="159"/>
      <c r="G180" s="150"/>
    </row>
    <row r="181" spans="1:7" ht="12.75">
      <c r="A181" s="249"/>
      <c r="B181" s="243"/>
      <c r="C181" s="89"/>
      <c r="D181" s="188"/>
      <c r="E181" s="159"/>
      <c r="G181" s="150"/>
    </row>
    <row r="182" spans="1:7" ht="13.5" thickBot="1">
      <c r="A182" s="286" t="s">
        <v>1149</v>
      </c>
      <c r="B182" s="204"/>
      <c r="C182" s="279"/>
      <c r="D182" s="225"/>
      <c r="E182" s="280"/>
      <c r="G182" s="150"/>
    </row>
    <row r="183" spans="1:7" ht="12.75">
      <c r="A183" s="288"/>
      <c r="B183" s="243"/>
      <c r="C183" s="89"/>
      <c r="D183" s="188"/>
      <c r="E183" s="159"/>
      <c r="G183" s="150"/>
    </row>
    <row r="184" spans="1:7" ht="12.75">
      <c r="A184" s="96"/>
      <c r="B184" s="243"/>
      <c r="C184" s="89"/>
      <c r="D184" s="188"/>
      <c r="E184" s="159"/>
      <c r="G184" s="150"/>
    </row>
    <row r="185" spans="1:7" ht="12.75">
      <c r="A185" s="96"/>
      <c r="B185" s="243"/>
      <c r="C185" s="89"/>
      <c r="D185" s="188"/>
      <c r="E185" s="159"/>
      <c r="G185" s="150"/>
    </row>
    <row r="186" spans="1:7" ht="12.75">
      <c r="A186" s="96"/>
      <c r="B186" s="243"/>
      <c r="C186" s="89"/>
      <c r="D186" s="188"/>
      <c r="E186" s="159"/>
      <c r="G186" s="150"/>
    </row>
    <row r="187" spans="1:7" ht="12.75">
      <c r="A187" s="96"/>
      <c r="B187" s="243"/>
      <c r="C187" s="89"/>
      <c r="D187" s="188"/>
      <c r="E187" s="159"/>
      <c r="G187" s="150"/>
    </row>
    <row r="188" spans="1:7" ht="12.75">
      <c r="A188" s="96"/>
      <c r="B188" s="243"/>
      <c r="C188" s="89"/>
      <c r="D188" s="188"/>
      <c r="E188" s="159"/>
      <c r="G188" s="150"/>
    </row>
    <row r="189" spans="1:7" ht="12.75">
      <c r="A189" s="96"/>
      <c r="B189" s="243"/>
      <c r="C189" s="89"/>
      <c r="D189" s="188"/>
      <c r="E189" s="159"/>
      <c r="G189" s="150"/>
    </row>
    <row r="190" spans="1:7" ht="12.75">
      <c r="A190" s="96"/>
      <c r="B190" s="243"/>
      <c r="C190" s="89"/>
      <c r="D190" s="188"/>
      <c r="E190" s="159"/>
      <c r="G190" s="150"/>
    </row>
    <row r="191" spans="1:7" ht="12.75">
      <c r="A191" s="96"/>
      <c r="B191" s="243"/>
      <c r="C191" s="89"/>
      <c r="D191" s="188"/>
      <c r="E191" s="159"/>
      <c r="G191" s="150"/>
    </row>
    <row r="192" spans="1:7" ht="12.75">
      <c r="A192" s="96"/>
      <c r="B192" s="243"/>
      <c r="C192" s="89"/>
      <c r="D192" s="188"/>
      <c r="E192" s="159"/>
      <c r="G192" s="150"/>
    </row>
    <row r="193" spans="1:7" ht="12.75">
      <c r="A193" s="96"/>
      <c r="B193" s="243"/>
      <c r="C193" s="89"/>
      <c r="D193" s="188"/>
      <c r="E193" s="159"/>
      <c r="G193" s="150"/>
    </row>
    <row r="194" spans="1:7" ht="12.75">
      <c r="A194" s="96"/>
      <c r="B194" s="243"/>
      <c r="C194" s="89"/>
      <c r="D194" s="188"/>
      <c r="E194" s="159"/>
      <c r="G194" s="150"/>
    </row>
    <row r="195" spans="1:7" ht="12.75">
      <c r="A195" s="96"/>
      <c r="B195" s="243"/>
      <c r="C195" s="89"/>
      <c r="D195" s="188"/>
      <c r="E195" s="159"/>
      <c r="G195" s="150"/>
    </row>
    <row r="196" spans="1:7" ht="12.75">
      <c r="A196" s="96"/>
      <c r="B196" s="243"/>
      <c r="C196" s="89"/>
      <c r="D196" s="188"/>
      <c r="E196" s="159"/>
      <c r="G196" s="150"/>
    </row>
    <row r="197" spans="1:7" ht="12.75">
      <c r="A197" s="96"/>
      <c r="B197" s="243"/>
      <c r="C197" s="89"/>
      <c r="D197" s="188"/>
      <c r="E197" s="159"/>
      <c r="G197" s="150"/>
    </row>
    <row r="198" spans="1:7" ht="12.75">
      <c r="A198" s="249" t="s">
        <v>1150</v>
      </c>
      <c r="B198" s="243"/>
      <c r="C198" s="89"/>
      <c r="D198" s="188"/>
      <c r="E198" s="159"/>
      <c r="G198" s="150"/>
    </row>
    <row r="199" spans="1:7" ht="12.75">
      <c r="A199" s="96"/>
      <c r="B199" s="243"/>
      <c r="C199" s="89"/>
      <c r="D199" s="188"/>
      <c r="E199" s="159"/>
      <c r="G199" s="150"/>
    </row>
    <row r="200" spans="1:7" ht="12.75">
      <c r="A200" s="94" t="s">
        <v>79</v>
      </c>
      <c r="B200" s="243"/>
      <c r="C200" s="89"/>
      <c r="D200" s="188"/>
      <c r="E200" s="159"/>
      <c r="G200" s="150"/>
    </row>
    <row r="201" spans="1:7" ht="12.75">
      <c r="A201" s="96"/>
      <c r="B201" s="243"/>
      <c r="C201" s="89"/>
      <c r="D201" s="188"/>
      <c r="E201" s="159"/>
      <c r="G201" s="150"/>
    </row>
    <row r="202" spans="1:7" ht="12.75">
      <c r="A202" s="94" t="s">
        <v>211</v>
      </c>
      <c r="B202" s="243"/>
      <c r="C202" s="89"/>
      <c r="D202" s="188"/>
      <c r="E202" s="159" t="s">
        <v>144</v>
      </c>
      <c r="G202" s="119"/>
    </row>
    <row r="203" spans="1:7" ht="12.75">
      <c r="A203" s="96" t="s">
        <v>523</v>
      </c>
      <c r="B203" s="243"/>
      <c r="C203" s="89"/>
      <c r="D203" s="188"/>
      <c r="E203" s="159" t="s">
        <v>144</v>
      </c>
      <c r="G203" s="119"/>
    </row>
    <row r="204" spans="1:7" ht="12.75">
      <c r="A204" s="96" t="s">
        <v>524</v>
      </c>
      <c r="B204" s="243"/>
      <c r="C204" s="89"/>
      <c r="D204" s="188"/>
      <c r="E204" s="159" t="s">
        <v>144</v>
      </c>
      <c r="G204" s="119"/>
    </row>
    <row r="205" spans="1:7" ht="12.75">
      <c r="A205" s="96" t="s">
        <v>147</v>
      </c>
      <c r="B205" s="243"/>
      <c r="C205" s="89"/>
      <c r="D205" s="188"/>
      <c r="E205" s="159" t="s">
        <v>144</v>
      </c>
      <c r="G205" s="119"/>
    </row>
    <row r="206" spans="1:7" ht="12.75">
      <c r="A206" s="94"/>
      <c r="B206" s="243"/>
      <c r="C206" s="89"/>
      <c r="D206" s="188"/>
      <c r="E206" s="159" t="s">
        <v>144</v>
      </c>
      <c r="G206" s="119"/>
    </row>
    <row r="207" spans="1:7" ht="12.75">
      <c r="A207" s="96" t="s">
        <v>526</v>
      </c>
      <c r="B207" s="243"/>
      <c r="C207" s="89"/>
      <c r="D207" s="188"/>
      <c r="E207" s="159" t="s">
        <v>144</v>
      </c>
      <c r="G207" s="119"/>
    </row>
    <row r="208" spans="1:7" ht="12.75">
      <c r="A208" s="96" t="s">
        <v>531</v>
      </c>
      <c r="B208" s="243">
        <f>'Proposed Tariff Book 15_16'!D208</f>
        <v>18504.465648899997</v>
      </c>
      <c r="C208" s="89"/>
      <c r="D208" s="188">
        <f t="shared" ref="D208:D240" si="1">B208*($J$33+$J$32)</f>
        <v>19762.769313025197</v>
      </c>
      <c r="E208" s="159">
        <f>(D208-B208)/B208</f>
        <v>6.8000000000000019E-2</v>
      </c>
      <c r="G208" s="119"/>
    </row>
    <row r="209" spans="1:22" ht="12.75">
      <c r="A209" s="94" t="s">
        <v>479</v>
      </c>
      <c r="B209" s="243"/>
      <c r="C209" s="89"/>
      <c r="D209" s="188"/>
      <c r="E209" s="159" t="s">
        <v>144</v>
      </c>
      <c r="G209" s="119"/>
    </row>
    <row r="210" spans="1:22" ht="12.75">
      <c r="A210" s="96" t="s">
        <v>535</v>
      </c>
      <c r="B210" s="243">
        <f>'Proposed Tariff Book 15_16'!D210</f>
        <v>6.5344229999999994</v>
      </c>
      <c r="C210" s="89"/>
      <c r="D210" s="188">
        <f t="shared" si="1"/>
        <v>6.978763764</v>
      </c>
      <c r="E210" s="159">
        <f>(D210-B210)/B210</f>
        <v>6.8000000000000088E-2</v>
      </c>
      <c r="G210" s="119"/>
    </row>
    <row r="211" spans="1:22" ht="12.75">
      <c r="A211" s="96"/>
      <c r="B211" s="243"/>
      <c r="C211" s="89"/>
      <c r="D211" s="188"/>
      <c r="E211" s="159" t="s">
        <v>144</v>
      </c>
      <c r="G211" s="119"/>
    </row>
    <row r="212" spans="1:22" ht="12.75">
      <c r="A212" s="96" t="s">
        <v>527</v>
      </c>
      <c r="B212" s="243"/>
      <c r="C212" s="89"/>
      <c r="D212" s="188"/>
      <c r="E212" s="159" t="s">
        <v>144</v>
      </c>
      <c r="G212" s="119"/>
    </row>
    <row r="213" spans="1:22" ht="12.75">
      <c r="A213" s="96" t="s">
        <v>531</v>
      </c>
      <c r="B213" s="243">
        <f>'Proposed Tariff Book 15_16'!D213</f>
        <v>11122.0006464</v>
      </c>
      <c r="C213" s="89"/>
      <c r="D213" s="188">
        <f t="shared" si="1"/>
        <v>11878.296690355201</v>
      </c>
      <c r="E213" s="159">
        <f>(D213-B213)/B213</f>
        <v>6.800000000000006E-2</v>
      </c>
      <c r="G213" s="119"/>
    </row>
    <row r="214" spans="1:22" ht="12.75">
      <c r="A214" s="96" t="s">
        <v>479</v>
      </c>
      <c r="B214" s="243"/>
      <c r="C214" s="89"/>
      <c r="D214" s="188"/>
      <c r="E214" s="159" t="s">
        <v>144</v>
      </c>
      <c r="G214" s="119"/>
    </row>
    <row r="215" spans="1:22" ht="12.75">
      <c r="A215" s="96" t="s">
        <v>535</v>
      </c>
      <c r="B215" s="243">
        <f>'Proposed Tariff Book 15_16'!D215</f>
        <v>5.8121973000000002</v>
      </c>
      <c r="C215" s="89"/>
      <c r="D215" s="188">
        <f t="shared" si="1"/>
        <v>6.2074267164000005</v>
      </c>
      <c r="E215" s="159">
        <f>(D215-B215)/B215</f>
        <v>6.8000000000000047E-2</v>
      </c>
      <c r="G215" s="119"/>
    </row>
    <row r="216" spans="1:22" ht="12.75">
      <c r="A216" s="96"/>
      <c r="B216" s="243"/>
      <c r="C216" s="89"/>
      <c r="D216" s="188"/>
      <c r="E216" s="159" t="s">
        <v>144</v>
      </c>
      <c r="G216" s="119"/>
      <c r="V216" s="165">
        <v>1</v>
      </c>
    </row>
    <row r="217" spans="1:22" ht="12.75">
      <c r="A217" s="96" t="s">
        <v>1153</v>
      </c>
      <c r="B217" s="243"/>
      <c r="C217" s="89"/>
      <c r="D217" s="188"/>
      <c r="E217" s="159" t="s">
        <v>144</v>
      </c>
      <c r="G217" s="119"/>
    </row>
    <row r="218" spans="1:22" ht="12.75">
      <c r="A218" s="96" t="s">
        <v>531</v>
      </c>
      <c r="B218" s="243">
        <f>'Proposed Tariff Book 15_16'!D218</f>
        <v>5361.1960100999995</v>
      </c>
      <c r="C218" s="89"/>
      <c r="D218" s="188">
        <f t="shared" si="1"/>
        <v>5725.7573387867997</v>
      </c>
      <c r="E218" s="159">
        <f>(D218-B218)/B218</f>
        <v>6.8000000000000033E-2</v>
      </c>
      <c r="G218" s="119"/>
    </row>
    <row r="219" spans="1:22" ht="12.75">
      <c r="A219" s="96" t="s">
        <v>479</v>
      </c>
      <c r="B219" s="243"/>
      <c r="C219" s="89"/>
      <c r="D219" s="188"/>
      <c r="E219" s="159" t="s">
        <v>144</v>
      </c>
      <c r="G219" s="119"/>
    </row>
    <row r="220" spans="1:22" ht="12.75">
      <c r="A220" s="96" t="s">
        <v>532</v>
      </c>
      <c r="B220" s="243">
        <f>'Proposed Tariff Book 15_16'!D220</f>
        <v>8.5635332999999996</v>
      </c>
      <c r="C220" s="89"/>
      <c r="D220" s="188">
        <f t="shared" si="1"/>
        <v>9.1458535643999994</v>
      </c>
      <c r="E220" s="159">
        <f>(D220-B220)/B220</f>
        <v>6.7999999999999991E-2</v>
      </c>
      <c r="G220" s="119"/>
    </row>
    <row r="221" spans="1:22" ht="12.75">
      <c r="A221" s="94"/>
      <c r="B221" s="243"/>
      <c r="C221" s="89"/>
      <c r="D221" s="188"/>
      <c r="E221" s="159" t="s">
        <v>144</v>
      </c>
      <c r="G221" s="119"/>
    </row>
    <row r="222" spans="1:22" ht="12.75">
      <c r="A222" s="96" t="s">
        <v>1152</v>
      </c>
      <c r="B222" s="243"/>
      <c r="C222" s="89"/>
      <c r="D222" s="188"/>
      <c r="E222" s="159" t="s">
        <v>144</v>
      </c>
      <c r="G222" s="119"/>
    </row>
    <row r="223" spans="1:22" ht="12.75">
      <c r="A223" s="96" t="s">
        <v>531</v>
      </c>
      <c r="B223" s="243">
        <f>'Proposed Tariff Book 15_16'!D223</f>
        <v>5361.1960100999995</v>
      </c>
      <c r="C223" s="89"/>
      <c r="D223" s="188">
        <f t="shared" si="1"/>
        <v>5725.7573387867997</v>
      </c>
      <c r="E223" s="159">
        <f>(D223-B223)/B223</f>
        <v>6.8000000000000033E-2</v>
      </c>
      <c r="G223" s="119"/>
    </row>
    <row r="224" spans="1:22" ht="12.75">
      <c r="A224" s="96" t="s">
        <v>479</v>
      </c>
      <c r="B224" s="243"/>
      <c r="C224" s="89"/>
      <c r="D224" s="188"/>
      <c r="E224" s="159" t="s">
        <v>144</v>
      </c>
      <c r="G224" s="119"/>
    </row>
    <row r="225" spans="1:7" ht="12.75">
      <c r="A225" s="96" t="s">
        <v>535</v>
      </c>
      <c r="B225" s="243">
        <f>'Proposed Tariff Book 15_16'!D225</f>
        <v>8.5635332999999996</v>
      </c>
      <c r="C225" s="89"/>
      <c r="D225" s="188">
        <f t="shared" si="1"/>
        <v>9.1458535643999994</v>
      </c>
      <c r="E225" s="159">
        <f>(D225-B225)/B225</f>
        <v>6.7999999999999991E-2</v>
      </c>
      <c r="G225" s="119"/>
    </row>
    <row r="226" spans="1:7" ht="12.75">
      <c r="A226" s="94"/>
      <c r="B226" s="243"/>
      <c r="C226" s="89"/>
      <c r="D226" s="188"/>
      <c r="E226" s="159" t="s">
        <v>144</v>
      </c>
      <c r="G226" s="119"/>
    </row>
    <row r="227" spans="1:7" ht="12.75">
      <c r="A227" s="96" t="s">
        <v>536</v>
      </c>
      <c r="B227" s="243"/>
      <c r="C227" s="89"/>
      <c r="D227" s="188"/>
      <c r="E227" s="159" t="s">
        <v>144</v>
      </c>
      <c r="G227" s="119"/>
    </row>
    <row r="228" spans="1:7" ht="12.75">
      <c r="A228" s="96" t="s">
        <v>531</v>
      </c>
      <c r="B228" s="243">
        <f>'Proposed Tariff Book 15_16'!D228</f>
        <v>3790.7219573999996</v>
      </c>
      <c r="C228" s="89"/>
      <c r="D228" s="188">
        <f t="shared" si="1"/>
        <v>4048.4910505031999</v>
      </c>
      <c r="E228" s="159">
        <f>(D228-B228)/B228</f>
        <v>6.8000000000000074E-2</v>
      </c>
      <c r="G228" s="119"/>
    </row>
    <row r="229" spans="1:7" ht="12.75">
      <c r="A229" s="96" t="s">
        <v>479</v>
      </c>
      <c r="B229" s="243"/>
      <c r="C229" s="89"/>
      <c r="D229" s="188"/>
      <c r="E229" s="159" t="s">
        <v>144</v>
      </c>
      <c r="G229" s="119"/>
    </row>
    <row r="230" spans="1:7" ht="12.75">
      <c r="A230" s="96" t="s">
        <v>535</v>
      </c>
      <c r="B230" s="243">
        <f>'Proposed Tariff Book 15_16'!D230</f>
        <v>6.0987947999999994</v>
      </c>
      <c r="C230" s="89"/>
      <c r="D230" s="188">
        <f t="shared" si="1"/>
        <v>6.5135128463999994</v>
      </c>
      <c r="E230" s="159">
        <f>(D230-B230)/B230</f>
        <v>6.8000000000000005E-2</v>
      </c>
      <c r="G230" s="119"/>
    </row>
    <row r="231" spans="1:7" ht="12.75">
      <c r="A231" s="96"/>
      <c r="B231" s="243"/>
      <c r="C231" s="89"/>
      <c r="D231" s="188"/>
      <c r="E231" s="159" t="s">
        <v>144</v>
      </c>
      <c r="G231" s="119"/>
    </row>
    <row r="232" spans="1:7" ht="12.75">
      <c r="A232" s="96" t="s">
        <v>537</v>
      </c>
      <c r="B232" s="243"/>
      <c r="C232" s="89"/>
      <c r="D232" s="188"/>
      <c r="E232" s="159" t="s">
        <v>144</v>
      </c>
      <c r="G232" s="119"/>
    </row>
    <row r="233" spans="1:7" ht="12.75">
      <c r="A233" s="96" t="s">
        <v>531</v>
      </c>
      <c r="B233" s="243">
        <f>'Proposed Tariff Book 15_16'!D233</f>
        <v>5781.7033259999998</v>
      </c>
      <c r="C233" s="89"/>
      <c r="D233" s="188">
        <f t="shared" si="1"/>
        <v>6174.859152168</v>
      </c>
      <c r="E233" s="159">
        <f>(D233-B233)/B233</f>
        <v>6.8000000000000033E-2</v>
      </c>
      <c r="G233" s="119"/>
    </row>
    <row r="234" spans="1:7" ht="12.75">
      <c r="A234" s="96" t="s">
        <v>479</v>
      </c>
      <c r="B234" s="243"/>
      <c r="C234" s="89"/>
      <c r="D234" s="188"/>
      <c r="E234" s="159" t="s">
        <v>144</v>
      </c>
      <c r="G234" s="119"/>
    </row>
    <row r="235" spans="1:7" ht="12.75">
      <c r="A235" s="96" t="s">
        <v>535</v>
      </c>
      <c r="B235" s="243">
        <f>'Proposed Tariff Book 15_16'!D235</f>
        <v>8.1622968</v>
      </c>
      <c r="C235" s="89"/>
      <c r="D235" s="188">
        <f t="shared" si="1"/>
        <v>8.7173329824000003</v>
      </c>
      <c r="E235" s="159">
        <f>(D235-B235)/B235</f>
        <v>6.8000000000000033E-2</v>
      </c>
      <c r="G235" s="119"/>
    </row>
    <row r="236" spans="1:7" ht="12.75">
      <c r="A236" s="94"/>
      <c r="B236" s="243"/>
      <c r="C236" s="89"/>
      <c r="D236" s="188"/>
      <c r="E236" s="159" t="s">
        <v>144</v>
      </c>
      <c r="G236" s="119"/>
    </row>
    <row r="237" spans="1:7" ht="12.75">
      <c r="A237" s="96" t="s">
        <v>1154</v>
      </c>
      <c r="B237" s="243"/>
      <c r="C237" s="89"/>
      <c r="D237" s="188"/>
      <c r="E237" s="159" t="s">
        <v>144</v>
      </c>
      <c r="G237" s="119"/>
    </row>
    <row r="238" spans="1:7" ht="12.75">
      <c r="A238" s="96" t="s">
        <v>531</v>
      </c>
      <c r="B238" s="243">
        <f>'Proposed Tariff Book 15_16'!D238</f>
        <v>3913.2825123000002</v>
      </c>
      <c r="C238" s="89"/>
      <c r="D238" s="188">
        <f t="shared" si="1"/>
        <v>4179.3857231364009</v>
      </c>
      <c r="E238" s="159">
        <f>(D238-B238)/B238</f>
        <v>6.8000000000000158E-2</v>
      </c>
      <c r="G238" s="119"/>
    </row>
    <row r="239" spans="1:7" ht="12.75">
      <c r="A239" s="96" t="s">
        <v>479</v>
      </c>
      <c r="B239" s="243"/>
      <c r="C239" s="89"/>
      <c r="D239" s="188"/>
      <c r="E239" s="159" t="s">
        <v>144</v>
      </c>
      <c r="G239" s="119"/>
    </row>
    <row r="240" spans="1:7" ht="12.75">
      <c r="A240" s="96" t="s">
        <v>535</v>
      </c>
      <c r="B240" s="243">
        <f>'Proposed Tariff Book 15_16'!D240</f>
        <v>6.2707532999999991</v>
      </c>
      <c r="C240" s="89"/>
      <c r="D240" s="188">
        <f t="shared" si="1"/>
        <v>6.6971645243999998</v>
      </c>
      <c r="E240" s="159">
        <f>(D240-B240)/B240</f>
        <v>6.8000000000000116E-2</v>
      </c>
      <c r="G240" s="119"/>
    </row>
    <row r="241" spans="1:7" ht="12.75">
      <c r="A241" s="96"/>
      <c r="B241" s="243"/>
      <c r="C241" s="89"/>
      <c r="D241" s="188"/>
      <c r="E241" s="159" t="s">
        <v>144</v>
      </c>
      <c r="G241" s="119"/>
    </row>
    <row r="242" spans="1:7" ht="12.75">
      <c r="A242" s="94" t="s">
        <v>148</v>
      </c>
      <c r="B242" s="243"/>
      <c r="C242" s="89"/>
      <c r="D242" s="188"/>
      <c r="E242" s="159" t="s">
        <v>144</v>
      </c>
      <c r="G242" s="119"/>
    </row>
    <row r="243" spans="1:7" ht="12.75">
      <c r="A243" s="96"/>
      <c r="B243" s="243"/>
      <c r="C243" s="89"/>
      <c r="D243" s="188"/>
      <c r="E243" s="159" t="s">
        <v>144</v>
      </c>
      <c r="G243" s="119"/>
    </row>
    <row r="244" spans="1:7" ht="12.75">
      <c r="A244" s="154" t="s">
        <v>1160</v>
      </c>
      <c r="B244" s="243"/>
      <c r="C244" s="89"/>
      <c r="D244" s="188"/>
      <c r="E244" s="159" t="s">
        <v>144</v>
      </c>
      <c r="G244" s="119"/>
    </row>
    <row r="245" spans="1:7" ht="12.75">
      <c r="A245" s="96" t="s">
        <v>542</v>
      </c>
      <c r="B245" s="243"/>
      <c r="C245" s="89"/>
      <c r="D245" s="188"/>
      <c r="E245" s="159" t="s">
        <v>144</v>
      </c>
      <c r="G245" s="119"/>
    </row>
    <row r="246" spans="1:7" ht="12.75">
      <c r="A246" s="96"/>
      <c r="B246" s="243"/>
      <c r="C246" s="89"/>
      <c r="D246" s="188"/>
      <c r="E246" s="159" t="s">
        <v>144</v>
      </c>
      <c r="G246" s="119"/>
    </row>
    <row r="247" spans="1:7" s="116" customFormat="1" ht="12.75">
      <c r="A247" s="154" t="s">
        <v>1161</v>
      </c>
      <c r="B247" s="243"/>
      <c r="C247" s="95"/>
      <c r="D247" s="188"/>
      <c r="E247" s="159" t="s">
        <v>144</v>
      </c>
      <c r="G247" s="119"/>
    </row>
    <row r="248" spans="1:7" ht="12.75">
      <c r="A248" s="96" t="s">
        <v>544</v>
      </c>
      <c r="B248" s="243"/>
      <c r="C248" s="89"/>
      <c r="D248" s="188"/>
      <c r="E248" s="159" t="s">
        <v>144</v>
      </c>
      <c r="G248" s="119"/>
    </row>
    <row r="249" spans="1:7" ht="12.75">
      <c r="A249" s="96" t="s">
        <v>545</v>
      </c>
      <c r="B249" s="243"/>
      <c r="C249" s="89"/>
      <c r="D249" s="188"/>
      <c r="E249" s="159" t="s">
        <v>144</v>
      </c>
      <c r="G249" s="119"/>
    </row>
    <row r="250" spans="1:7" ht="12.75">
      <c r="A250" s="96"/>
      <c r="B250" s="243"/>
      <c r="C250" s="89"/>
      <c r="D250" s="188"/>
      <c r="E250" s="159" t="s">
        <v>144</v>
      </c>
      <c r="G250" s="119"/>
    </row>
    <row r="251" spans="1:7" ht="12.75">
      <c r="A251" s="154" t="s">
        <v>1162</v>
      </c>
      <c r="B251" s="243"/>
      <c r="C251" s="89"/>
      <c r="D251" s="188"/>
      <c r="E251" s="159" t="s">
        <v>144</v>
      </c>
      <c r="G251" s="119"/>
    </row>
    <row r="252" spans="1:7" ht="12.75">
      <c r="A252" s="96" t="s">
        <v>547</v>
      </c>
      <c r="B252" s="243"/>
      <c r="C252" s="89"/>
      <c r="D252" s="188"/>
      <c r="E252" s="159" t="s">
        <v>144</v>
      </c>
      <c r="G252" s="119"/>
    </row>
    <row r="253" spans="1:7" ht="12.75">
      <c r="A253" s="96" t="s">
        <v>548</v>
      </c>
      <c r="B253" s="243"/>
      <c r="C253" s="89"/>
      <c r="D253" s="188"/>
      <c r="E253" s="159" t="s">
        <v>144</v>
      </c>
      <c r="G253" s="119"/>
    </row>
    <row r="254" spans="1:7" ht="12.75">
      <c r="A254" s="94"/>
      <c r="B254" s="243"/>
      <c r="C254" s="89"/>
      <c r="D254" s="188"/>
      <c r="E254" s="159" t="s">
        <v>144</v>
      </c>
      <c r="G254" s="119"/>
    </row>
    <row r="255" spans="1:7" ht="22.5">
      <c r="A255" s="247" t="s">
        <v>1155</v>
      </c>
      <c r="B255" s="243"/>
      <c r="C255" s="89"/>
      <c r="D255" s="188"/>
      <c r="E255" s="159"/>
      <c r="G255" s="119"/>
    </row>
    <row r="256" spans="1:7" ht="12.75">
      <c r="A256" s="250"/>
      <c r="B256" s="243"/>
      <c r="C256" s="89"/>
      <c r="D256" s="188"/>
      <c r="E256" s="159"/>
      <c r="G256" s="119"/>
    </row>
    <row r="257" spans="1:7" ht="12.75">
      <c r="A257" s="247" t="s">
        <v>1156</v>
      </c>
      <c r="B257" s="243"/>
      <c r="C257" s="89"/>
      <c r="D257" s="188"/>
      <c r="E257" s="159"/>
      <c r="G257" s="119"/>
    </row>
    <row r="258" spans="1:7" ht="12.75">
      <c r="A258" s="96"/>
      <c r="B258" s="243"/>
      <c r="C258" s="89"/>
      <c r="D258" s="188"/>
      <c r="E258" s="159"/>
      <c r="G258" s="119"/>
    </row>
    <row r="259" spans="1:7" ht="12.75">
      <c r="A259" s="96" t="s">
        <v>1157</v>
      </c>
      <c r="B259" s="243"/>
      <c r="C259" s="89"/>
      <c r="D259" s="188"/>
      <c r="E259" s="159" t="s">
        <v>144</v>
      </c>
      <c r="G259" s="119"/>
    </row>
    <row r="260" spans="1:7" ht="12.75">
      <c r="A260" s="96" t="s">
        <v>1158</v>
      </c>
      <c r="B260" s="243"/>
      <c r="C260" s="89"/>
      <c r="D260" s="188"/>
      <c r="E260" s="159" t="s">
        <v>144</v>
      </c>
      <c r="G260" s="119"/>
    </row>
    <row r="261" spans="1:7" ht="12.75">
      <c r="A261" s="96"/>
      <c r="B261" s="243"/>
      <c r="C261" s="89"/>
      <c r="D261" s="188"/>
      <c r="E261" s="159" t="s">
        <v>144</v>
      </c>
      <c r="G261" s="119"/>
    </row>
    <row r="262" spans="1:7" ht="12.75">
      <c r="A262" s="154" t="s">
        <v>1159</v>
      </c>
      <c r="B262" s="243"/>
      <c r="C262" s="89"/>
      <c r="D262" s="188"/>
      <c r="E262" s="159" t="s">
        <v>144</v>
      </c>
      <c r="G262" s="119"/>
    </row>
    <row r="263" spans="1:7" ht="12.75">
      <c r="A263" s="96" t="s">
        <v>149</v>
      </c>
      <c r="B263" s="158"/>
      <c r="C263" s="89"/>
      <c r="D263" s="188"/>
      <c r="E263" s="159" t="s">
        <v>144</v>
      </c>
      <c r="G263" s="119"/>
    </row>
    <row r="264" spans="1:7" ht="13.5" thickBot="1">
      <c r="A264" s="271"/>
      <c r="B264" s="204"/>
      <c r="C264" s="279"/>
      <c r="D264" s="225"/>
      <c r="E264" s="280" t="s">
        <v>144</v>
      </c>
      <c r="G264" s="119"/>
    </row>
    <row r="265" spans="1:7" ht="12.75">
      <c r="A265" s="290" t="s">
        <v>1163</v>
      </c>
      <c r="B265" s="243"/>
      <c r="C265" s="89"/>
      <c r="D265" s="188"/>
      <c r="E265" s="285" t="s">
        <v>144</v>
      </c>
      <c r="G265" s="119"/>
    </row>
    <row r="266" spans="1:7" ht="12.75">
      <c r="A266" s="96" t="s">
        <v>1164</v>
      </c>
      <c r="B266" s="243"/>
      <c r="C266" s="89"/>
      <c r="D266" s="188"/>
      <c r="E266" s="159" t="s">
        <v>144</v>
      </c>
      <c r="G266" s="119"/>
    </row>
    <row r="267" spans="1:7" ht="12.75">
      <c r="A267" s="96" t="s">
        <v>553</v>
      </c>
      <c r="B267" s="243"/>
      <c r="C267" s="89"/>
      <c r="D267" s="188"/>
      <c r="E267" s="159" t="s">
        <v>144</v>
      </c>
      <c r="G267" s="119"/>
    </row>
    <row r="268" spans="1:7" ht="12.75">
      <c r="A268" s="96"/>
      <c r="B268" s="243"/>
      <c r="C268" s="89"/>
      <c r="D268" s="188"/>
      <c r="E268" s="159"/>
      <c r="G268" s="119"/>
    </row>
    <row r="269" spans="1:7" ht="12.75">
      <c r="A269" s="96" t="s">
        <v>554</v>
      </c>
      <c r="B269" s="243"/>
      <c r="C269" s="89"/>
      <c r="D269" s="188"/>
      <c r="E269" s="159" t="s">
        <v>144</v>
      </c>
      <c r="G269" s="119"/>
    </row>
    <row r="270" spans="1:7" ht="12.75">
      <c r="A270" s="96" t="s">
        <v>555</v>
      </c>
      <c r="B270" s="243"/>
      <c r="C270" s="89"/>
      <c r="D270" s="188"/>
      <c r="E270" s="159" t="s">
        <v>144</v>
      </c>
      <c r="G270" s="119"/>
    </row>
    <row r="271" spans="1:7" ht="12.75">
      <c r="A271" s="96" t="s">
        <v>556</v>
      </c>
      <c r="B271" s="243">
        <f>'Proposed Tariff Book 15_16'!D271</f>
        <v>529.66657169999996</v>
      </c>
      <c r="C271" s="89"/>
      <c r="D271" s="188">
        <f t="shared" ref="D271:D298" si="2">B271*($J$33+$J$32)</f>
        <v>565.68389857559998</v>
      </c>
      <c r="E271" s="159">
        <f>(D271-B271)/B271</f>
        <v>6.8000000000000047E-2</v>
      </c>
      <c r="G271" s="119"/>
    </row>
    <row r="272" spans="1:7" ht="12.75">
      <c r="A272" s="96"/>
      <c r="B272" s="243"/>
      <c r="C272" s="89"/>
      <c r="D272" s="188"/>
      <c r="E272" s="159" t="s">
        <v>144</v>
      </c>
      <c r="G272" s="119"/>
    </row>
    <row r="273" spans="1:22" ht="22.5">
      <c r="A273" s="249" t="s">
        <v>1165</v>
      </c>
      <c r="B273" s="243"/>
      <c r="C273" s="89"/>
      <c r="D273" s="188"/>
      <c r="E273" s="159"/>
      <c r="G273" s="119"/>
    </row>
    <row r="274" spans="1:22" ht="12.75">
      <c r="A274" s="96"/>
      <c r="B274" s="243"/>
      <c r="C274" s="89"/>
      <c r="D274" s="188"/>
      <c r="E274" s="159"/>
      <c r="G274" s="119"/>
    </row>
    <row r="275" spans="1:22" ht="12.75">
      <c r="A275" s="94" t="s">
        <v>561</v>
      </c>
      <c r="B275" s="243"/>
      <c r="C275" s="89"/>
      <c r="D275" s="188"/>
      <c r="E275" s="159" t="s">
        <v>144</v>
      </c>
      <c r="G275" s="119"/>
    </row>
    <row r="276" spans="1:22" ht="12.75">
      <c r="A276" s="94" t="s">
        <v>560</v>
      </c>
      <c r="B276" s="243"/>
      <c r="C276" s="89"/>
      <c r="D276" s="188"/>
      <c r="E276" s="159" t="s">
        <v>144</v>
      </c>
      <c r="G276" s="119"/>
    </row>
    <row r="277" spans="1:22" ht="12.75">
      <c r="A277" s="96"/>
      <c r="B277" s="243"/>
      <c r="C277" s="89"/>
      <c r="D277" s="188"/>
      <c r="E277" s="159" t="s">
        <v>144</v>
      </c>
      <c r="G277" s="119"/>
    </row>
    <row r="278" spans="1:22" ht="12.75">
      <c r="A278" s="96" t="s">
        <v>357</v>
      </c>
      <c r="B278" s="243"/>
      <c r="C278" s="89"/>
      <c r="D278" s="188"/>
      <c r="E278" s="159" t="s">
        <v>144</v>
      </c>
      <c r="G278" s="119"/>
    </row>
    <row r="279" spans="1:22" ht="12.75">
      <c r="A279" s="96" t="s">
        <v>1302</v>
      </c>
      <c r="B279" s="243">
        <f>'Proposed Tariff Book 15_16'!D279</f>
        <v>843.20423669999991</v>
      </c>
      <c r="C279" s="89"/>
      <c r="D279" s="188">
        <f t="shared" si="2"/>
        <v>900.54212479559999</v>
      </c>
      <c r="E279" s="159">
        <f>(D279-B279)/B279</f>
        <v>6.8000000000000102E-2</v>
      </c>
      <c r="G279" s="119"/>
    </row>
    <row r="280" spans="1:22" ht="12.75">
      <c r="A280" s="96"/>
      <c r="B280" s="243"/>
      <c r="C280" s="89"/>
      <c r="D280" s="188"/>
      <c r="E280" s="159"/>
      <c r="G280" s="119"/>
    </row>
    <row r="281" spans="1:22" ht="12.75">
      <c r="A281" s="96" t="s">
        <v>358</v>
      </c>
      <c r="B281" s="243"/>
      <c r="C281" s="89"/>
      <c r="D281" s="188"/>
      <c r="E281" s="159" t="s">
        <v>144</v>
      </c>
      <c r="G281" s="119"/>
    </row>
    <row r="282" spans="1:22" ht="12.75">
      <c r="A282" s="96" t="s">
        <v>1302</v>
      </c>
      <c r="B282" s="243">
        <f>'Proposed Tariff Book 15_16'!D282</f>
        <v>367.96826219999997</v>
      </c>
      <c r="C282" s="89"/>
      <c r="D282" s="188">
        <f t="shared" si="2"/>
        <v>392.99010402959999</v>
      </c>
      <c r="E282" s="159">
        <f>(D282-B282)/B282</f>
        <v>6.800000000000006E-2</v>
      </c>
      <c r="G282" s="119"/>
      <c r="V282" s="165">
        <v>1</v>
      </c>
    </row>
    <row r="283" spans="1:22" ht="12.75">
      <c r="A283" s="96"/>
      <c r="B283" s="243"/>
      <c r="C283" s="89"/>
      <c r="D283" s="188"/>
      <c r="E283" s="159" t="s">
        <v>144</v>
      </c>
      <c r="G283" s="119"/>
      <c r="V283" s="165">
        <v>1</v>
      </c>
    </row>
    <row r="284" spans="1:22" ht="12.75">
      <c r="A284" s="94" t="s">
        <v>228</v>
      </c>
      <c r="B284" s="243"/>
      <c r="C284" s="89"/>
      <c r="D284" s="188"/>
      <c r="E284" s="159" t="s">
        <v>144</v>
      </c>
      <c r="G284" s="119"/>
      <c r="V284" s="165">
        <v>1</v>
      </c>
    </row>
    <row r="285" spans="1:22" ht="12.75">
      <c r="A285" s="96"/>
      <c r="B285" s="243"/>
      <c r="C285" s="89"/>
      <c r="D285" s="188"/>
      <c r="E285" s="159" t="s">
        <v>144</v>
      </c>
      <c r="G285" s="119"/>
      <c r="V285" s="165">
        <v>1</v>
      </c>
    </row>
    <row r="286" spans="1:22" ht="12.75">
      <c r="A286" s="96" t="s">
        <v>565</v>
      </c>
      <c r="B286" s="243"/>
      <c r="C286" s="89"/>
      <c r="D286" s="188"/>
      <c r="E286" s="159" t="s">
        <v>144</v>
      </c>
      <c r="G286" s="119"/>
      <c r="V286" s="165">
        <v>1</v>
      </c>
    </row>
    <row r="287" spans="1:22" ht="12.75">
      <c r="A287" s="98"/>
      <c r="B287" s="243"/>
      <c r="C287" s="89"/>
      <c r="D287" s="188"/>
      <c r="E287" s="159" t="s">
        <v>144</v>
      </c>
      <c r="G287" s="119"/>
      <c r="V287" s="165">
        <v>1</v>
      </c>
    </row>
    <row r="288" spans="1:22" ht="12.75">
      <c r="A288" s="98" t="s">
        <v>1344</v>
      </c>
      <c r="B288" s="243">
        <f>'Proposed Tariff Book 15_16'!D288</f>
        <v>82.941316499999999</v>
      </c>
      <c r="C288" s="89"/>
      <c r="D288" s="188">
        <f t="shared" si="2"/>
        <v>88.581326021999999</v>
      </c>
      <c r="E288" s="159">
        <f>(D288-B288)/B288</f>
        <v>6.7999999999999991E-2</v>
      </c>
      <c r="G288" s="119"/>
      <c r="V288" s="165">
        <v>1</v>
      </c>
    </row>
    <row r="289" spans="1:22" ht="12.75">
      <c r="A289" s="98" t="s">
        <v>567</v>
      </c>
      <c r="B289" s="243">
        <f>'Proposed Tariff Book 15_16'!D289</f>
        <v>829.42462890000002</v>
      </c>
      <c r="C289" s="89"/>
      <c r="D289" s="188">
        <f t="shared" si="2"/>
        <v>885.82550366520002</v>
      </c>
      <c r="E289" s="159">
        <f>(D289-B289)/B289</f>
        <v>6.8000000000000005E-2</v>
      </c>
      <c r="G289" s="119"/>
      <c r="V289" s="165">
        <v>1</v>
      </c>
    </row>
    <row r="290" spans="1:22" ht="12.75">
      <c r="A290" s="98" t="s">
        <v>568</v>
      </c>
      <c r="B290" s="243"/>
      <c r="C290" s="89"/>
      <c r="D290" s="188"/>
      <c r="E290" s="159" t="s">
        <v>144</v>
      </c>
      <c r="G290" s="119"/>
      <c r="V290" s="165">
        <v>1</v>
      </c>
    </row>
    <row r="291" spans="1:22" ht="12.75">
      <c r="A291" s="98" t="s">
        <v>1345</v>
      </c>
      <c r="B291" s="243">
        <f>'Proposed Tariff Book 15_16'!D291</f>
        <v>2488.6521954</v>
      </c>
      <c r="C291" s="89"/>
      <c r="D291" s="188">
        <f t="shared" si="2"/>
        <v>2657.8805446872002</v>
      </c>
      <c r="E291" s="159">
        <f>(D291-B291)/B291</f>
        <v>6.8000000000000088E-2</v>
      </c>
      <c r="G291" s="119"/>
      <c r="V291" s="165">
        <v>1</v>
      </c>
    </row>
    <row r="292" spans="1:22" ht="12.75">
      <c r="A292" s="98" t="s">
        <v>570</v>
      </c>
      <c r="B292" s="243"/>
      <c r="C292" s="89"/>
      <c r="D292" s="188"/>
      <c r="E292" s="159" t="s">
        <v>144</v>
      </c>
      <c r="G292" s="119"/>
      <c r="V292" s="165">
        <v>1</v>
      </c>
    </row>
    <row r="293" spans="1:22" ht="12.75">
      <c r="A293" s="98" t="s">
        <v>1346</v>
      </c>
      <c r="B293" s="243">
        <f>'Proposed Tariff Book 15_16'!D293</f>
        <v>124.4520984</v>
      </c>
      <c r="C293" s="89"/>
      <c r="D293" s="188">
        <f t="shared" si="2"/>
        <v>132.9148410912</v>
      </c>
      <c r="E293" s="159">
        <f>(D293-B293)/B293</f>
        <v>6.8000000000000047E-2</v>
      </c>
      <c r="G293" s="119"/>
    </row>
    <row r="294" spans="1:22" ht="12.75">
      <c r="A294" s="98"/>
      <c r="B294" s="243"/>
      <c r="C294" s="89"/>
      <c r="D294" s="188"/>
      <c r="E294" s="159" t="s">
        <v>144</v>
      </c>
      <c r="G294" s="119"/>
    </row>
    <row r="295" spans="1:22" ht="12.75">
      <c r="A295" s="98" t="s">
        <v>572</v>
      </c>
      <c r="B295" s="243"/>
      <c r="C295" s="89"/>
      <c r="D295" s="188"/>
      <c r="E295" s="159" t="s">
        <v>144</v>
      </c>
      <c r="G295" s="119"/>
    </row>
    <row r="296" spans="1:22" ht="12.75">
      <c r="A296" s="98" t="s">
        <v>1347</v>
      </c>
      <c r="B296" s="243">
        <f>'Proposed Tariff Book 15_16'!D296</f>
        <v>4977.2929269000006</v>
      </c>
      <c r="C296" s="89"/>
      <c r="D296" s="188">
        <f t="shared" si="2"/>
        <v>5315.7488459292008</v>
      </c>
      <c r="E296" s="159">
        <f>(D296-B296)/B296</f>
        <v>6.8000000000000033E-2</v>
      </c>
      <c r="G296" s="119"/>
    </row>
    <row r="297" spans="1:22" ht="12.75">
      <c r="A297" s="98" t="s">
        <v>570</v>
      </c>
      <c r="B297" s="243"/>
      <c r="C297" s="89"/>
      <c r="D297" s="188"/>
      <c r="E297" s="159" t="s">
        <v>144</v>
      </c>
      <c r="G297" s="119"/>
    </row>
    <row r="298" spans="1:22" ht="12.75">
      <c r="A298" s="98" t="s">
        <v>574</v>
      </c>
      <c r="B298" s="243">
        <f>'Proposed Tariff Book 15_16'!D298</f>
        <v>165.92848859999998</v>
      </c>
      <c r="C298" s="89"/>
      <c r="D298" s="188">
        <f t="shared" si="2"/>
        <v>177.2116258248</v>
      </c>
      <c r="E298" s="159">
        <f>(D298-B298)/B298</f>
        <v>6.8000000000000102E-2</v>
      </c>
      <c r="G298" s="119"/>
    </row>
    <row r="299" spans="1:22" ht="12.75">
      <c r="A299" s="98"/>
      <c r="B299" s="243"/>
      <c r="C299" s="89"/>
      <c r="D299" s="188"/>
      <c r="E299" s="159" t="s">
        <v>144</v>
      </c>
      <c r="G299" s="119"/>
    </row>
    <row r="300" spans="1:22" ht="12.75">
      <c r="A300" s="98" t="s">
        <v>575</v>
      </c>
      <c r="B300" s="243"/>
      <c r="C300" s="89"/>
      <c r="D300" s="188"/>
      <c r="E300" s="159" t="s">
        <v>144</v>
      </c>
      <c r="G300" s="119"/>
      <c r="V300" s="165">
        <v>1</v>
      </c>
    </row>
    <row r="301" spans="1:22" ht="12.75">
      <c r="A301" s="98"/>
      <c r="B301" s="243"/>
      <c r="C301" s="89"/>
      <c r="D301" s="188"/>
      <c r="E301" s="159"/>
      <c r="G301" s="119"/>
    </row>
    <row r="302" spans="1:22" ht="34.5">
      <c r="A302" s="251" t="s">
        <v>1167</v>
      </c>
      <c r="B302" s="243"/>
      <c r="C302" s="89"/>
      <c r="D302" s="188"/>
      <c r="E302" s="159"/>
      <c r="G302" s="119"/>
    </row>
    <row r="303" spans="1:22" ht="12.75">
      <c r="A303" s="98"/>
      <c r="B303" s="243"/>
      <c r="C303" s="89"/>
      <c r="D303" s="188"/>
      <c r="E303" s="159"/>
      <c r="G303" s="119"/>
    </row>
    <row r="304" spans="1:22" ht="12.75">
      <c r="A304" s="251" t="s">
        <v>1166</v>
      </c>
      <c r="B304" s="243"/>
      <c r="C304" s="89"/>
      <c r="D304" s="188"/>
      <c r="E304" s="159"/>
      <c r="G304" s="119"/>
    </row>
    <row r="305" spans="1:7" ht="12.75">
      <c r="A305" s="96"/>
      <c r="B305" s="243"/>
      <c r="C305" s="89"/>
      <c r="D305" s="188"/>
      <c r="E305" s="159" t="s">
        <v>144</v>
      </c>
      <c r="G305" s="119"/>
    </row>
    <row r="306" spans="1:7" ht="12.75">
      <c r="A306" s="96" t="s">
        <v>1324</v>
      </c>
      <c r="B306" s="243"/>
      <c r="C306" s="89"/>
      <c r="D306" s="188"/>
      <c r="E306" s="159"/>
      <c r="G306" s="119"/>
    </row>
    <row r="307" spans="1:7" ht="12.75">
      <c r="A307" s="96"/>
      <c r="B307" s="243"/>
      <c r="C307" s="89"/>
      <c r="D307" s="188"/>
      <c r="E307" s="159"/>
      <c r="G307" s="119"/>
    </row>
    <row r="308" spans="1:7" ht="12.75">
      <c r="A308" s="96"/>
      <c r="B308" s="243"/>
      <c r="C308" s="89"/>
      <c r="D308" s="188"/>
      <c r="E308" s="159"/>
      <c r="G308" s="119"/>
    </row>
    <row r="309" spans="1:7" ht="12.75">
      <c r="A309" s="94" t="s">
        <v>236</v>
      </c>
      <c r="B309" s="243"/>
      <c r="C309" s="89"/>
      <c r="D309" s="188"/>
      <c r="E309" s="159" t="s">
        <v>144</v>
      </c>
      <c r="G309" s="119"/>
    </row>
    <row r="310" spans="1:7" ht="12.75">
      <c r="A310" s="94"/>
      <c r="B310" s="243"/>
      <c r="C310" s="89"/>
      <c r="D310" s="188"/>
      <c r="E310" s="159" t="s">
        <v>144</v>
      </c>
      <c r="G310" s="119"/>
    </row>
    <row r="311" spans="1:7" ht="12.75">
      <c r="A311" s="96" t="s">
        <v>266</v>
      </c>
      <c r="B311" s="243"/>
      <c r="C311" s="89"/>
      <c r="D311" s="188"/>
      <c r="E311" s="159" t="s">
        <v>144</v>
      </c>
      <c r="G311" s="119"/>
    </row>
    <row r="312" spans="1:7" ht="12.75">
      <c r="A312" s="96" t="s">
        <v>599</v>
      </c>
      <c r="B312" s="243"/>
      <c r="C312" s="89"/>
      <c r="D312" s="188"/>
      <c r="E312" s="159" t="s">
        <v>144</v>
      </c>
      <c r="G312" s="119"/>
    </row>
    <row r="313" spans="1:7" ht="12.75">
      <c r="A313" s="96"/>
      <c r="B313" s="243"/>
      <c r="C313" s="89"/>
      <c r="D313" s="188"/>
      <c r="E313" s="159"/>
      <c r="G313" s="119"/>
    </row>
    <row r="314" spans="1:7" ht="12.75">
      <c r="A314" s="96" t="s">
        <v>600</v>
      </c>
      <c r="B314" s="243"/>
      <c r="C314" s="89"/>
      <c r="D314" s="188"/>
      <c r="E314" s="159" t="s">
        <v>144</v>
      </c>
      <c r="G314" s="119"/>
    </row>
    <row r="315" spans="1:7" ht="12.75">
      <c r="A315" s="96" t="s">
        <v>1325</v>
      </c>
      <c r="B315" s="243"/>
      <c r="C315" s="89"/>
      <c r="D315" s="188"/>
      <c r="E315" s="159" t="s">
        <v>144</v>
      </c>
      <c r="G315" s="119"/>
    </row>
    <row r="316" spans="1:7" ht="12.75">
      <c r="A316" s="96" t="s">
        <v>1326</v>
      </c>
      <c r="B316" s="243"/>
      <c r="C316" s="89"/>
      <c r="D316" s="188"/>
      <c r="E316" s="159" t="s">
        <v>144</v>
      </c>
      <c r="G316" s="119"/>
    </row>
    <row r="317" spans="1:7" ht="12.75">
      <c r="A317" s="96"/>
      <c r="B317" s="243"/>
      <c r="C317" s="89"/>
      <c r="D317" s="188"/>
      <c r="E317" s="159" t="s">
        <v>144</v>
      </c>
      <c r="G317" s="119"/>
    </row>
    <row r="318" spans="1:7" ht="12.75">
      <c r="A318" s="96"/>
      <c r="B318" s="243"/>
      <c r="C318" s="89"/>
      <c r="D318" s="188"/>
      <c r="E318" s="159" t="s">
        <v>144</v>
      </c>
      <c r="G318" s="119"/>
    </row>
    <row r="319" spans="1:7" ht="12.75">
      <c r="A319" s="96"/>
      <c r="B319" s="243"/>
      <c r="C319" s="89"/>
      <c r="D319" s="188"/>
      <c r="E319" s="159" t="s">
        <v>144</v>
      </c>
      <c r="G319" s="119"/>
    </row>
    <row r="320" spans="1:7" ht="12.75">
      <c r="A320" s="96"/>
      <c r="B320" s="243"/>
      <c r="C320" s="89"/>
      <c r="D320" s="188"/>
      <c r="E320" s="159" t="s">
        <v>144</v>
      </c>
      <c r="G320" s="119"/>
    </row>
    <row r="321" spans="1:7" ht="12.75">
      <c r="A321" s="96"/>
      <c r="B321" s="243"/>
      <c r="C321" s="89"/>
      <c r="D321" s="188"/>
      <c r="E321" s="159" t="s">
        <v>144</v>
      </c>
      <c r="G321" s="119"/>
    </row>
    <row r="322" spans="1:7" ht="12.75">
      <c r="A322" s="96"/>
      <c r="B322" s="243"/>
      <c r="C322" s="89"/>
      <c r="D322" s="188"/>
      <c r="E322" s="159" t="s">
        <v>144</v>
      </c>
      <c r="G322" s="119"/>
    </row>
    <row r="323" spans="1:7" ht="12.75">
      <c r="A323" s="96"/>
      <c r="B323" s="243"/>
      <c r="C323" s="89"/>
      <c r="D323" s="188"/>
      <c r="E323" s="159" t="s">
        <v>144</v>
      </c>
      <c r="G323" s="119"/>
    </row>
    <row r="324" spans="1:7" ht="12.75">
      <c r="A324" s="96"/>
      <c r="B324" s="243"/>
      <c r="C324" s="89"/>
      <c r="D324" s="188"/>
      <c r="E324" s="159" t="s">
        <v>144</v>
      </c>
      <c r="G324" s="119"/>
    </row>
    <row r="325" spans="1:7" ht="12.75">
      <c r="A325" s="96"/>
      <c r="B325" s="243"/>
      <c r="C325" s="89"/>
      <c r="D325" s="188"/>
      <c r="E325" s="159" t="s">
        <v>144</v>
      </c>
      <c r="G325" s="119"/>
    </row>
    <row r="326" spans="1:7" ht="12.75">
      <c r="A326" s="96"/>
      <c r="B326" s="243"/>
      <c r="C326" s="89"/>
      <c r="D326" s="188"/>
      <c r="E326" s="159" t="s">
        <v>144</v>
      </c>
      <c r="G326" s="119"/>
    </row>
    <row r="327" spans="1:7" ht="12.75">
      <c r="A327" s="96"/>
      <c r="B327" s="243"/>
      <c r="C327" s="89"/>
      <c r="D327" s="188"/>
      <c r="E327" s="159" t="s">
        <v>144</v>
      </c>
      <c r="G327" s="119"/>
    </row>
    <row r="328" spans="1:7" ht="12.75">
      <c r="A328" s="96"/>
      <c r="B328" s="243"/>
      <c r="C328" s="89"/>
      <c r="D328" s="188"/>
      <c r="E328" s="159"/>
      <c r="G328" s="119"/>
    </row>
    <row r="329" spans="1:7" ht="12.75">
      <c r="A329" s="96"/>
      <c r="B329" s="243"/>
      <c r="C329" s="89"/>
      <c r="D329" s="188"/>
      <c r="E329" s="159"/>
      <c r="G329" s="119"/>
    </row>
    <row r="330" spans="1:7" ht="12.75">
      <c r="A330" s="96"/>
      <c r="B330" s="243"/>
      <c r="C330" s="89"/>
      <c r="D330" s="188"/>
      <c r="E330" s="159"/>
      <c r="G330" s="119"/>
    </row>
    <row r="331" spans="1:7" ht="12.75">
      <c r="A331" s="96"/>
      <c r="B331" s="243"/>
      <c r="C331" s="89"/>
      <c r="D331" s="188"/>
      <c r="E331" s="159"/>
      <c r="G331" s="119"/>
    </row>
    <row r="332" spans="1:7" ht="12.75">
      <c r="A332" s="96" t="s">
        <v>1168</v>
      </c>
      <c r="B332" s="243"/>
      <c r="C332" s="89"/>
      <c r="D332" s="188"/>
      <c r="E332" s="159" t="s">
        <v>144</v>
      </c>
      <c r="G332" s="119"/>
    </row>
    <row r="333" spans="1:7" ht="12.75">
      <c r="A333" s="96"/>
      <c r="B333" s="243"/>
      <c r="C333" s="89"/>
      <c r="D333" s="188"/>
      <c r="E333" s="159"/>
      <c r="G333" s="119"/>
    </row>
    <row r="334" spans="1:7" ht="12.75">
      <c r="A334" s="94" t="s">
        <v>52</v>
      </c>
      <c r="B334" s="243"/>
      <c r="C334" s="89"/>
      <c r="D334" s="188"/>
      <c r="E334" s="159" t="s">
        <v>144</v>
      </c>
      <c r="G334" s="119"/>
    </row>
    <row r="335" spans="1:7" ht="12.75">
      <c r="A335" s="96" t="s">
        <v>265</v>
      </c>
      <c r="B335" s="243">
        <f>'Proposed Tariff Book 15_16'!D335</f>
        <v>4184.7591282000003</v>
      </c>
      <c r="C335" s="89"/>
      <c r="D335" s="188">
        <f t="shared" ref="D335:D398" si="3">B335*($J$33+$J$32)</f>
        <v>4469.3227489176006</v>
      </c>
      <c r="E335" s="159">
        <f t="shared" ref="E335:E343" si="4">(D335-B335)/B335</f>
        <v>6.8000000000000074E-2</v>
      </c>
      <c r="G335" s="119"/>
    </row>
    <row r="336" spans="1:7" ht="12.75">
      <c r="A336" s="96" t="s">
        <v>230</v>
      </c>
      <c r="B336" s="243">
        <f>'Proposed Tariff Book 15_16'!D336</f>
        <v>7782.1997315999997</v>
      </c>
      <c r="C336" s="89"/>
      <c r="D336" s="188">
        <f t="shared" si="3"/>
        <v>8311.3893133488</v>
      </c>
      <c r="E336" s="159">
        <f t="shared" si="4"/>
        <v>6.8000000000000033E-2</v>
      </c>
      <c r="G336" s="119"/>
    </row>
    <row r="337" spans="1:22" ht="12.75">
      <c r="A337" s="96" t="s">
        <v>231</v>
      </c>
      <c r="B337" s="243">
        <f>'Proposed Tariff Book 15_16'!D337</f>
        <v>164.55282059999999</v>
      </c>
      <c r="C337" s="89"/>
      <c r="D337" s="188">
        <f t="shared" si="3"/>
        <v>175.74241240079999</v>
      </c>
      <c r="E337" s="159">
        <f t="shared" si="4"/>
        <v>6.8000000000000019E-2</v>
      </c>
      <c r="G337" s="119"/>
    </row>
    <row r="338" spans="1:22" ht="12.75">
      <c r="A338" s="96" t="s">
        <v>205</v>
      </c>
      <c r="B338" s="243">
        <f>'Proposed Tariff Book 15_16'!D338</f>
        <v>23907.149513099997</v>
      </c>
      <c r="C338" s="89"/>
      <c r="D338" s="188">
        <f t="shared" si="3"/>
        <v>25532.8356799908</v>
      </c>
      <c r="E338" s="159">
        <f t="shared" si="4"/>
        <v>6.8000000000000102E-2</v>
      </c>
      <c r="G338" s="119"/>
    </row>
    <row r="339" spans="1:22" ht="12.75">
      <c r="A339" s="96" t="s">
        <v>206</v>
      </c>
      <c r="B339" s="243">
        <f>'Proposed Tariff Book 15_16'!D339</f>
        <v>60.414753000000005</v>
      </c>
      <c r="C339" s="89"/>
      <c r="D339" s="188">
        <f t="shared" si="3"/>
        <v>64.52295620400001</v>
      </c>
      <c r="E339" s="159">
        <f t="shared" si="4"/>
        <v>6.8000000000000088E-2</v>
      </c>
      <c r="G339" s="119"/>
    </row>
    <row r="340" spans="1:22" ht="12.75">
      <c r="A340" s="96" t="s">
        <v>232</v>
      </c>
      <c r="B340" s="243">
        <f>'Proposed Tariff Book 15_16'!D340</f>
        <v>47814.299026199995</v>
      </c>
      <c r="C340" s="89"/>
      <c r="D340" s="188">
        <f t="shared" si="3"/>
        <v>51065.671359981599</v>
      </c>
      <c r="E340" s="159">
        <f t="shared" si="4"/>
        <v>6.8000000000000102E-2</v>
      </c>
      <c r="G340" s="119"/>
      <c r="V340" s="165">
        <v>1</v>
      </c>
    </row>
    <row r="341" spans="1:22" ht="12.75">
      <c r="A341" s="96" t="s">
        <v>486</v>
      </c>
      <c r="B341" s="243">
        <f>'Proposed Tariff Book 15_16'!D341</f>
        <v>17.998322999999996</v>
      </c>
      <c r="C341" s="89"/>
      <c r="D341" s="188">
        <f t="shared" si="3"/>
        <v>19.222208963999996</v>
      </c>
      <c r="E341" s="159">
        <f t="shared" si="4"/>
        <v>6.800000000000006E-2</v>
      </c>
      <c r="G341" s="119"/>
      <c r="V341" s="165">
        <v>1</v>
      </c>
    </row>
    <row r="342" spans="1:22" ht="12.75">
      <c r="A342" s="96" t="s">
        <v>467</v>
      </c>
      <c r="B342" s="243">
        <f>'Proposed Tariff Book 15_16'!D342</f>
        <v>62158.595612400008</v>
      </c>
      <c r="C342" s="89"/>
      <c r="D342" s="188">
        <f t="shared" si="3"/>
        <v>66385.380114043219</v>
      </c>
      <c r="E342" s="159">
        <f t="shared" si="4"/>
        <v>6.8000000000000171E-2</v>
      </c>
      <c r="G342" s="119"/>
    </row>
    <row r="343" spans="1:22" ht="12.75">
      <c r="A343" s="96" t="s">
        <v>468</v>
      </c>
      <c r="B343" s="243">
        <f>'Proposed Tariff Book 15_16'!D343</f>
        <v>12.851031900000001</v>
      </c>
      <c r="C343" s="89"/>
      <c r="D343" s="188">
        <f t="shared" si="3"/>
        <v>13.724902069200001</v>
      </c>
      <c r="E343" s="159">
        <f t="shared" si="4"/>
        <v>6.7999999999999991E-2</v>
      </c>
      <c r="G343" s="119"/>
      <c r="V343" s="165">
        <v>1</v>
      </c>
    </row>
    <row r="344" spans="1:22" ht="13.5" thickBot="1">
      <c r="A344" s="271"/>
      <c r="B344" s="204"/>
      <c r="C344" s="279"/>
      <c r="D344" s="225"/>
      <c r="E344" s="280" t="s">
        <v>144</v>
      </c>
      <c r="G344" s="119"/>
    </row>
    <row r="345" spans="1:22" ht="12.75">
      <c r="A345" s="291" t="s">
        <v>64</v>
      </c>
      <c r="B345" s="243"/>
      <c r="C345" s="89"/>
      <c r="D345" s="188"/>
      <c r="E345" s="159" t="s">
        <v>144</v>
      </c>
      <c r="G345" s="119"/>
      <c r="V345" s="165">
        <v>1</v>
      </c>
    </row>
    <row r="346" spans="1:22" ht="12.75">
      <c r="A346" s="96" t="s">
        <v>265</v>
      </c>
      <c r="B346" s="243">
        <f>'Proposed Tariff Book 15_16'!D346</f>
        <v>4865.1186653999994</v>
      </c>
      <c r="C346" s="89"/>
      <c r="D346" s="188">
        <f t="shared" si="3"/>
        <v>5195.9467346471993</v>
      </c>
      <c r="E346" s="159">
        <f t="shared" ref="E346:E354" si="5">(D346-B346)/B346</f>
        <v>6.7999999999999991E-2</v>
      </c>
      <c r="G346" s="119"/>
    </row>
    <row r="347" spans="1:22" ht="12.75">
      <c r="A347" s="96" t="s">
        <v>230</v>
      </c>
      <c r="B347" s="243">
        <f>'Proposed Tariff Book 15_16'!D347</f>
        <v>7551.0875076000002</v>
      </c>
      <c r="C347" s="89"/>
      <c r="D347" s="188">
        <f t="shared" si="3"/>
        <v>8064.5614581168011</v>
      </c>
      <c r="E347" s="159">
        <f t="shared" si="5"/>
        <v>6.8000000000000116E-2</v>
      </c>
      <c r="G347" s="119"/>
      <c r="V347" s="165">
        <v>1</v>
      </c>
    </row>
    <row r="348" spans="1:22" ht="12.75">
      <c r="A348" s="96" t="s">
        <v>231</v>
      </c>
      <c r="B348" s="243">
        <f>'Proposed Tariff Book 15_16'!D348</f>
        <v>160.7697336</v>
      </c>
      <c r="C348" s="89"/>
      <c r="D348" s="188">
        <f t="shared" si="3"/>
        <v>171.70207548479999</v>
      </c>
      <c r="E348" s="159">
        <f t="shared" si="5"/>
        <v>6.7999999999999977E-2</v>
      </c>
      <c r="G348" s="119"/>
    </row>
    <row r="349" spans="1:22" ht="12.75">
      <c r="A349" s="96" t="s">
        <v>205</v>
      </c>
      <c r="B349" s="243">
        <f>'Proposed Tariff Book 15_16'!D349</f>
        <v>23007.416785499998</v>
      </c>
      <c r="C349" s="89"/>
      <c r="D349" s="188">
        <f t="shared" si="3"/>
        <v>24571.921126914</v>
      </c>
      <c r="E349" s="159">
        <f t="shared" si="5"/>
        <v>6.8000000000000088E-2</v>
      </c>
      <c r="G349" s="119"/>
      <c r="V349" s="165">
        <v>1</v>
      </c>
    </row>
    <row r="350" spans="1:22" ht="12.75">
      <c r="A350" s="96" t="s">
        <v>206</v>
      </c>
      <c r="B350" s="243">
        <f>'Proposed Tariff Book 15_16'!D350</f>
        <v>50.773613099999999</v>
      </c>
      <c r="C350" s="89"/>
      <c r="D350" s="188">
        <f t="shared" si="3"/>
        <v>54.226218790800004</v>
      </c>
      <c r="E350" s="159">
        <f t="shared" si="5"/>
        <v>6.8000000000000116E-2</v>
      </c>
      <c r="G350" s="119"/>
    </row>
    <row r="351" spans="1:22" ht="12.75">
      <c r="A351" s="96" t="s">
        <v>232</v>
      </c>
      <c r="B351" s="243">
        <f>'Proposed Tariff Book 15_16'!D351</f>
        <v>43701.2465925</v>
      </c>
      <c r="C351" s="89"/>
      <c r="D351" s="188">
        <f t="shared" si="3"/>
        <v>46672.931360790004</v>
      </c>
      <c r="E351" s="159">
        <f t="shared" si="5"/>
        <v>6.8000000000000102E-2</v>
      </c>
      <c r="G351" s="119"/>
      <c r="V351" s="165">
        <v>1</v>
      </c>
    </row>
    <row r="352" spans="1:22" ht="12.75">
      <c r="A352" s="96" t="s">
        <v>486</v>
      </c>
      <c r="B352" s="243">
        <f>'Proposed Tariff Book 15_16'!D352</f>
        <v>19.270815899999999</v>
      </c>
      <c r="C352" s="89"/>
      <c r="D352" s="188">
        <f t="shared" si="3"/>
        <v>20.581231381199999</v>
      </c>
      <c r="E352" s="159">
        <f t="shared" si="5"/>
        <v>6.7999999999999991E-2</v>
      </c>
      <c r="G352" s="119"/>
      <c r="V352" s="165">
        <v>1</v>
      </c>
    </row>
    <row r="353" spans="1:22" ht="12.75">
      <c r="A353" s="96" t="s">
        <v>467</v>
      </c>
      <c r="B353" s="243">
        <f>'Proposed Tariff Book 15_16'!D353</f>
        <v>55911.893574599999</v>
      </c>
      <c r="C353" s="89"/>
      <c r="D353" s="188">
        <f t="shared" si="3"/>
        <v>59713.9023376728</v>
      </c>
      <c r="E353" s="159">
        <f t="shared" si="5"/>
        <v>6.8000000000000019E-2</v>
      </c>
      <c r="G353" s="119"/>
    </row>
    <row r="354" spans="1:22" ht="12.75">
      <c r="A354" s="96" t="s">
        <v>468</v>
      </c>
      <c r="B354" s="243">
        <f>'Proposed Tariff Book 15_16'!D354</f>
        <v>14.134988700000001</v>
      </c>
      <c r="C354" s="89"/>
      <c r="D354" s="188">
        <f t="shared" si="3"/>
        <v>15.096167931600002</v>
      </c>
      <c r="E354" s="159">
        <f t="shared" si="5"/>
        <v>6.800000000000006E-2</v>
      </c>
      <c r="G354" s="119"/>
      <c r="V354" s="165">
        <v>1</v>
      </c>
    </row>
    <row r="355" spans="1:22" ht="12.75">
      <c r="A355" s="96"/>
      <c r="B355" s="243"/>
      <c r="C355" s="89"/>
      <c r="D355" s="188"/>
      <c r="E355" s="159" t="s">
        <v>144</v>
      </c>
      <c r="G355" s="119"/>
      <c r="V355" s="165">
        <v>1</v>
      </c>
    </row>
    <row r="356" spans="1:22" ht="12.75">
      <c r="A356" s="94" t="s">
        <v>73</v>
      </c>
      <c r="B356" s="243"/>
      <c r="C356" s="89"/>
      <c r="D356" s="188"/>
      <c r="E356" s="159" t="s">
        <v>144</v>
      </c>
      <c r="G356" s="119"/>
    </row>
    <row r="357" spans="1:22" ht="12.75">
      <c r="A357" s="96" t="s">
        <v>265</v>
      </c>
      <c r="B357" s="243">
        <f>'Proposed Tariff Book 15_16'!D357</f>
        <v>3360.2525123999999</v>
      </c>
      <c r="C357" s="89"/>
      <c r="D357" s="188">
        <f t="shared" si="3"/>
        <v>3588.7496832432003</v>
      </c>
      <c r="E357" s="159">
        <f t="shared" ref="E357:E363" si="6">(D357-B357)/B357</f>
        <v>6.8000000000000116E-2</v>
      </c>
      <c r="G357" s="119"/>
    </row>
    <row r="358" spans="1:22" ht="12.75">
      <c r="A358" s="96" t="s">
        <v>230</v>
      </c>
      <c r="B358" s="243">
        <f>'Proposed Tariff Book 15_16'!D358</f>
        <v>4872.3753140999997</v>
      </c>
      <c r="C358" s="89"/>
      <c r="D358" s="188">
        <f t="shared" si="3"/>
        <v>5203.6968354587998</v>
      </c>
      <c r="E358" s="159">
        <f t="shared" si="6"/>
        <v>6.8000000000000019E-2</v>
      </c>
      <c r="G358" s="119"/>
    </row>
    <row r="359" spans="1:22" ht="12.75">
      <c r="A359" s="96" t="s">
        <v>231</v>
      </c>
      <c r="B359" s="243">
        <f>'Proposed Tariff Book 15_16'!D359</f>
        <v>120.11874419999999</v>
      </c>
      <c r="C359" s="89"/>
      <c r="D359" s="188">
        <f t="shared" si="3"/>
        <v>128.28681880560001</v>
      </c>
      <c r="E359" s="159">
        <f t="shared" si="6"/>
        <v>6.8000000000000102E-2</v>
      </c>
      <c r="G359" s="119"/>
    </row>
    <row r="360" spans="1:22" ht="12.75">
      <c r="A360" s="96" t="s">
        <v>205</v>
      </c>
      <c r="B360" s="243">
        <f>'Proposed Tariff Book 15_16'!D360</f>
        <v>16709.299156199999</v>
      </c>
      <c r="C360" s="89"/>
      <c r="D360" s="188">
        <f t="shared" si="3"/>
        <v>17845.531498821601</v>
      </c>
      <c r="E360" s="159">
        <f t="shared" si="6"/>
        <v>6.8000000000000158E-2</v>
      </c>
      <c r="G360" s="119"/>
    </row>
    <row r="361" spans="1:22" ht="12.75">
      <c r="A361" s="96" t="s">
        <v>206</v>
      </c>
      <c r="B361" s="243">
        <f>'Proposed Tariff Book 15_16'!D361</f>
        <v>39.848516399999994</v>
      </c>
      <c r="C361" s="89"/>
      <c r="D361" s="188">
        <f t="shared" si="3"/>
        <v>42.558215515199997</v>
      </c>
      <c r="E361" s="159">
        <f t="shared" si="6"/>
        <v>6.8000000000000088E-2</v>
      </c>
      <c r="G361" s="119"/>
    </row>
    <row r="362" spans="1:22" ht="12.75">
      <c r="A362" s="96" t="s">
        <v>232</v>
      </c>
      <c r="B362" s="243">
        <f>'Proposed Tariff Book 15_16'!D362</f>
        <v>33418.598312399998</v>
      </c>
      <c r="C362" s="89"/>
      <c r="D362" s="188">
        <f t="shared" si="3"/>
        <v>35691.062997643203</v>
      </c>
      <c r="E362" s="159">
        <f t="shared" si="6"/>
        <v>6.8000000000000158E-2</v>
      </c>
      <c r="G362" s="119"/>
    </row>
    <row r="363" spans="1:22" ht="12.75">
      <c r="A363" s="96" t="s">
        <v>486</v>
      </c>
      <c r="B363" s="243">
        <f>'Proposed Tariff Book 15_16'!D363</f>
        <v>15.4189455</v>
      </c>
      <c r="C363" s="89"/>
      <c r="D363" s="188">
        <f t="shared" si="3"/>
        <v>16.467433794000002</v>
      </c>
      <c r="E363" s="159">
        <f t="shared" si="6"/>
        <v>6.800000000000013E-2</v>
      </c>
      <c r="G363" s="119"/>
    </row>
    <row r="364" spans="1:22" ht="12.75">
      <c r="A364" s="96" t="s">
        <v>467</v>
      </c>
      <c r="B364" s="243" t="str">
        <f>'Proposed Tariff Book 15_16'!D364</f>
        <v>n/a</v>
      </c>
      <c r="C364" s="95"/>
      <c r="D364" s="379" t="str">
        <f>B364</f>
        <v>n/a</v>
      </c>
      <c r="E364" s="159"/>
      <c r="G364" s="119"/>
    </row>
    <row r="365" spans="1:22" ht="12.75">
      <c r="A365" s="96" t="s">
        <v>468</v>
      </c>
      <c r="B365" s="243" t="str">
        <f>'Proposed Tariff Book 15_16'!D365</f>
        <v>n/a</v>
      </c>
      <c r="C365" s="95"/>
      <c r="D365" s="379" t="str">
        <f>B365</f>
        <v>n/a</v>
      </c>
      <c r="E365" s="159" t="s">
        <v>144</v>
      </c>
      <c r="G365" s="119"/>
    </row>
    <row r="366" spans="1:22" ht="12.75">
      <c r="A366" s="96"/>
      <c r="B366" s="243"/>
      <c r="C366" s="89"/>
      <c r="D366" s="188"/>
      <c r="E366" s="159" t="s">
        <v>144</v>
      </c>
      <c r="G366" s="119"/>
    </row>
    <row r="367" spans="1:22" ht="12.75">
      <c r="A367" s="94" t="s">
        <v>78</v>
      </c>
      <c r="B367" s="243"/>
      <c r="C367" s="89"/>
      <c r="D367" s="188"/>
      <c r="E367" s="159" t="s">
        <v>144</v>
      </c>
      <c r="G367" s="119"/>
    </row>
    <row r="368" spans="1:22" ht="12.75">
      <c r="A368" s="96" t="s">
        <v>265</v>
      </c>
      <c r="B368" s="243">
        <f>'Proposed Tariff Book 15_16'!D368</f>
        <v>4307.4687137999999</v>
      </c>
      <c r="C368" s="89"/>
      <c r="D368" s="188">
        <f t="shared" si="3"/>
        <v>4600.3765863384006</v>
      </c>
      <c r="E368" s="159">
        <f t="shared" ref="E368:E376" si="7">(D368-B368)/B368</f>
        <v>6.8000000000000144E-2</v>
      </c>
      <c r="G368" s="119"/>
    </row>
    <row r="369" spans="1:7" ht="12.75">
      <c r="A369" s="96" t="s">
        <v>230</v>
      </c>
      <c r="B369" s="243">
        <f>'Proposed Tariff Book 15_16'!D369</f>
        <v>6675.1653003000001</v>
      </c>
      <c r="C369" s="89"/>
      <c r="D369" s="188">
        <f t="shared" si="3"/>
        <v>7129.0765407204008</v>
      </c>
      <c r="E369" s="159">
        <f t="shared" si="7"/>
        <v>6.8000000000000102E-2</v>
      </c>
      <c r="G369" s="119"/>
    </row>
    <row r="370" spans="1:7" ht="12.75">
      <c r="A370" s="96" t="s">
        <v>231</v>
      </c>
      <c r="B370" s="243">
        <f>'Proposed Tariff Book 15_16'!D370</f>
        <v>141.96893759999998</v>
      </c>
      <c r="C370" s="89"/>
      <c r="D370" s="188">
        <f t="shared" si="3"/>
        <v>151.62282535679998</v>
      </c>
      <c r="E370" s="159">
        <f t="shared" si="7"/>
        <v>6.8000000000000033E-2</v>
      </c>
      <c r="G370" s="119"/>
    </row>
    <row r="371" spans="1:7" ht="12.75">
      <c r="A371" s="96" t="s">
        <v>205</v>
      </c>
      <c r="B371" s="243">
        <f>'Proposed Tariff Book 15_16'!D371</f>
        <v>19279.9640922</v>
      </c>
      <c r="C371" s="89"/>
      <c r="D371" s="188">
        <f t="shared" si="3"/>
        <v>20591.0016504696</v>
      </c>
      <c r="E371" s="159">
        <f t="shared" si="7"/>
        <v>6.7999999999999991E-2</v>
      </c>
      <c r="G371" s="119"/>
    </row>
    <row r="372" spans="1:7" ht="12.75">
      <c r="A372" s="96" t="s">
        <v>206</v>
      </c>
      <c r="B372" s="243">
        <f>'Proposed Tariff Book 15_16'!D372</f>
        <v>43.688922900000001</v>
      </c>
      <c r="C372" s="89"/>
      <c r="D372" s="188">
        <f t="shared" si="3"/>
        <v>46.659769657200002</v>
      </c>
      <c r="E372" s="159">
        <f t="shared" si="7"/>
        <v>6.8000000000000005E-2</v>
      </c>
      <c r="G372" s="119"/>
    </row>
    <row r="373" spans="1:7" ht="12.75">
      <c r="A373" s="96" t="s">
        <v>232</v>
      </c>
      <c r="B373" s="243">
        <f>'Proposed Tariff Book 15_16'!D373</f>
        <v>38559.9281844</v>
      </c>
      <c r="C373" s="89"/>
      <c r="D373" s="188">
        <f t="shared" si="3"/>
        <v>41182.003300939199</v>
      </c>
      <c r="E373" s="159">
        <f t="shared" si="7"/>
        <v>6.7999999999999991E-2</v>
      </c>
      <c r="G373" s="119"/>
    </row>
    <row r="374" spans="1:7" ht="12.75">
      <c r="A374" s="96" t="s">
        <v>486</v>
      </c>
      <c r="B374" s="243">
        <f>'Proposed Tariff Book 15_16'!D374</f>
        <v>12.851031900000001</v>
      </c>
      <c r="C374" s="89"/>
      <c r="D374" s="188">
        <f t="shared" si="3"/>
        <v>13.724902069200001</v>
      </c>
      <c r="E374" s="159">
        <f t="shared" si="7"/>
        <v>6.7999999999999991E-2</v>
      </c>
      <c r="G374" s="119"/>
    </row>
    <row r="375" spans="1:7" ht="12.75">
      <c r="A375" s="96" t="s">
        <v>467</v>
      </c>
      <c r="B375" s="243">
        <f>'Proposed Tariff Book 15_16'!D375</f>
        <v>49334.022393599997</v>
      </c>
      <c r="C375" s="89"/>
      <c r="D375" s="188">
        <f t="shared" si="3"/>
        <v>52688.7359163648</v>
      </c>
      <c r="E375" s="159">
        <f t="shared" si="7"/>
        <v>6.8000000000000074E-2</v>
      </c>
      <c r="G375" s="119"/>
    </row>
    <row r="376" spans="1:7" ht="12.75">
      <c r="A376" s="96" t="s">
        <v>468</v>
      </c>
      <c r="B376" s="243">
        <f>'Proposed Tariff Book 15_16'!D376</f>
        <v>12.851031900000001</v>
      </c>
      <c r="C376" s="89"/>
      <c r="D376" s="188">
        <f t="shared" si="3"/>
        <v>13.724902069200001</v>
      </c>
      <c r="E376" s="159">
        <f t="shared" si="7"/>
        <v>6.7999999999999991E-2</v>
      </c>
      <c r="G376" s="119"/>
    </row>
    <row r="377" spans="1:7" ht="12.75">
      <c r="A377" s="96"/>
      <c r="B377" s="243"/>
      <c r="C377" s="89"/>
      <c r="D377" s="188"/>
      <c r="E377" s="159" t="s">
        <v>144</v>
      </c>
      <c r="G377" s="119"/>
    </row>
    <row r="378" spans="1:7" ht="12.75">
      <c r="A378" s="94" t="s">
        <v>82</v>
      </c>
      <c r="B378" s="243"/>
      <c r="C378" s="89"/>
      <c r="D378" s="188"/>
      <c r="E378" s="159" t="s">
        <v>144</v>
      </c>
      <c r="G378" s="119"/>
    </row>
    <row r="379" spans="1:7" ht="12.75">
      <c r="A379" s="96" t="s">
        <v>265</v>
      </c>
      <c r="B379" s="243">
        <f>'Proposed Tariff Book 15_16'!D379</f>
        <v>3775.2686201999995</v>
      </c>
      <c r="C379" s="89"/>
      <c r="D379" s="188">
        <f t="shared" si="3"/>
        <v>4031.9868863735996</v>
      </c>
      <c r="E379" s="159">
        <f>(D379-B379)/B379</f>
        <v>6.8000000000000033E-2</v>
      </c>
      <c r="G379" s="119"/>
    </row>
    <row r="380" spans="1:7" ht="12.75">
      <c r="A380" s="96" t="s">
        <v>230</v>
      </c>
      <c r="B380" s="243">
        <f>'Proposed Tariff Book 15_16'!D380</f>
        <v>4872.3753140999997</v>
      </c>
      <c r="C380" s="89"/>
      <c r="D380" s="188">
        <f t="shared" si="3"/>
        <v>5203.6968354587998</v>
      </c>
      <c r="E380" s="159">
        <f>(D380-B380)/B380</f>
        <v>6.8000000000000019E-2</v>
      </c>
      <c r="G380" s="119"/>
    </row>
    <row r="381" spans="1:7" ht="12.75">
      <c r="A381" s="96" t="s">
        <v>231</v>
      </c>
      <c r="B381" s="243">
        <f>'Proposed Tariff Book 15_16'!D381</f>
        <v>103.62219209999999</v>
      </c>
      <c r="C381" s="89"/>
      <c r="D381" s="188">
        <f t="shared" si="3"/>
        <v>110.6685011628</v>
      </c>
      <c r="E381" s="159">
        <f>(D381-B381)/B381</f>
        <v>6.800000000000006E-2</v>
      </c>
      <c r="G381" s="119"/>
    </row>
    <row r="382" spans="1:7" ht="12.75">
      <c r="A382" s="96" t="s">
        <v>205</v>
      </c>
      <c r="B382" s="243">
        <f>'Proposed Tariff Book 15_16'!D382</f>
        <v>15423.966688199998</v>
      </c>
      <c r="C382" s="89"/>
      <c r="D382" s="188">
        <f t="shared" si="3"/>
        <v>16472.796422997599</v>
      </c>
      <c r="E382" s="159">
        <f>(D382-B382)/B382</f>
        <v>6.8000000000000033E-2</v>
      </c>
      <c r="G382" s="119"/>
    </row>
    <row r="383" spans="1:7" ht="12.75">
      <c r="A383" s="96" t="s">
        <v>206</v>
      </c>
      <c r="B383" s="243">
        <f>'Proposed Tariff Book 15_16'!D383</f>
        <v>35.985182100000003</v>
      </c>
      <c r="C383" s="89"/>
      <c r="D383" s="188">
        <f t="shared" si="3"/>
        <v>38.432174482800008</v>
      </c>
      <c r="E383" s="159">
        <f>(D383-B383)/B383</f>
        <v>6.800000000000013E-2</v>
      </c>
      <c r="G383" s="119"/>
    </row>
    <row r="384" spans="1:7" ht="12.75">
      <c r="A384" s="96" t="s">
        <v>232</v>
      </c>
      <c r="B384" s="243" t="str">
        <f>'Proposed Tariff Book 15_16'!D384</f>
        <v>n/a</v>
      </c>
      <c r="C384" s="89"/>
      <c r="D384" s="379" t="str">
        <f>B384</f>
        <v>n/a</v>
      </c>
      <c r="E384" s="159"/>
      <c r="G384" s="119"/>
    </row>
    <row r="385" spans="1:22" ht="12.75">
      <c r="A385" s="96" t="s">
        <v>486</v>
      </c>
      <c r="B385" s="243" t="str">
        <f>'Proposed Tariff Book 15_16'!D385</f>
        <v>n/a</v>
      </c>
      <c r="C385" s="89"/>
      <c r="D385" s="379" t="str">
        <f t="shared" ref="D385:D387" si="8">B385</f>
        <v>n/a</v>
      </c>
      <c r="E385" s="159" t="s">
        <v>144</v>
      </c>
      <c r="G385" s="119"/>
    </row>
    <row r="386" spans="1:22" ht="12.75">
      <c r="A386" s="96" t="s">
        <v>467</v>
      </c>
      <c r="B386" s="243" t="str">
        <f>'Proposed Tariff Book 15_16'!D386</f>
        <v>n/a</v>
      </c>
      <c r="C386" s="89"/>
      <c r="D386" s="379" t="str">
        <f t="shared" si="8"/>
        <v>n/a</v>
      </c>
      <c r="E386" s="159" t="s">
        <v>144</v>
      </c>
      <c r="G386" s="119"/>
    </row>
    <row r="387" spans="1:22" ht="12.75">
      <c r="A387" s="96" t="s">
        <v>468</v>
      </c>
      <c r="B387" s="243" t="str">
        <f>'Proposed Tariff Book 15_16'!D387</f>
        <v>n/a</v>
      </c>
      <c r="C387" s="89"/>
      <c r="D387" s="379" t="str">
        <f t="shared" si="8"/>
        <v>n/a</v>
      </c>
      <c r="E387" s="159" t="s">
        <v>144</v>
      </c>
      <c r="G387" s="119"/>
    </row>
    <row r="388" spans="1:22" ht="12.75">
      <c r="A388" s="96"/>
      <c r="B388" s="243"/>
      <c r="C388" s="89"/>
      <c r="D388" s="188"/>
      <c r="E388" s="159" t="s">
        <v>144</v>
      </c>
      <c r="G388" s="119"/>
    </row>
    <row r="389" spans="1:22" ht="12.75">
      <c r="A389" s="94" t="s">
        <v>84</v>
      </c>
      <c r="B389" s="243"/>
      <c r="C389" s="95"/>
      <c r="D389" s="188"/>
      <c r="E389" s="159" t="s">
        <v>144</v>
      </c>
      <c r="G389" s="119"/>
    </row>
    <row r="390" spans="1:22" ht="12.75">
      <c r="A390" s="96" t="s">
        <v>265</v>
      </c>
      <c r="B390" s="243">
        <f>'Proposed Tariff Book 15_16'!D390</f>
        <v>3234.3330348</v>
      </c>
      <c r="C390" s="95"/>
      <c r="D390" s="188">
        <f t="shared" si="3"/>
        <v>3454.2676811664001</v>
      </c>
      <c r="E390" s="159">
        <f>(D390-B390)/B390</f>
        <v>6.8000000000000033E-2</v>
      </c>
      <c r="G390" s="119"/>
    </row>
    <row r="391" spans="1:22" ht="12.75">
      <c r="A391" s="96" t="s">
        <v>230</v>
      </c>
      <c r="B391" s="243">
        <f>'Proposed Tariff Book 15_16'!D391</f>
        <v>4720.8225560999999</v>
      </c>
      <c r="C391" s="95"/>
      <c r="D391" s="188">
        <f t="shared" si="3"/>
        <v>5041.8384899148004</v>
      </c>
      <c r="E391" s="159">
        <f t="shared" ref="E391:E398" si="9">(D391-B391)/B391</f>
        <v>6.8000000000000116E-2</v>
      </c>
      <c r="G391" s="119"/>
    </row>
    <row r="392" spans="1:22" ht="12.75">
      <c r="A392" s="96" t="s">
        <v>231</v>
      </c>
      <c r="B392" s="243">
        <f>'Proposed Tariff Book 15_16'!D392</f>
        <v>116.32419329999999</v>
      </c>
      <c r="C392" s="95"/>
      <c r="D392" s="188">
        <f t="shared" si="3"/>
        <v>124.23423844439999</v>
      </c>
      <c r="E392" s="159">
        <f t="shared" si="9"/>
        <v>6.8000000000000019E-2</v>
      </c>
      <c r="G392" s="119"/>
    </row>
    <row r="393" spans="1:22" ht="12.75">
      <c r="A393" s="96" t="s">
        <v>205</v>
      </c>
      <c r="B393" s="243">
        <f>'Proposed Tariff Book 15_16'!D393</f>
        <v>16580.765909399997</v>
      </c>
      <c r="C393" s="95"/>
      <c r="D393" s="188">
        <f t="shared" si="3"/>
        <v>17708.257991239199</v>
      </c>
      <c r="E393" s="159">
        <f t="shared" si="9"/>
        <v>6.800000000000013E-2</v>
      </c>
      <c r="G393" s="119"/>
    </row>
    <row r="394" spans="1:22" ht="12.75">
      <c r="A394" s="96" t="s">
        <v>206</v>
      </c>
      <c r="B394" s="243">
        <f>'Proposed Tariff Book 15_16'!D394</f>
        <v>38.564559599999995</v>
      </c>
      <c r="C394" s="95"/>
      <c r="D394" s="188">
        <f t="shared" si="3"/>
        <v>41.186949652799996</v>
      </c>
      <c r="E394" s="159">
        <f t="shared" si="9"/>
        <v>6.8000000000000005E-2</v>
      </c>
      <c r="G394" s="119"/>
    </row>
    <row r="395" spans="1:22" ht="12.75">
      <c r="A395" s="96" t="s">
        <v>232</v>
      </c>
      <c r="B395" s="243">
        <f>'Proposed Tariff Book 15_16'!D395</f>
        <v>32261.799091199999</v>
      </c>
      <c r="C395" s="95"/>
      <c r="D395" s="188">
        <f t="shared" si="3"/>
        <v>34455.601429401599</v>
      </c>
      <c r="E395" s="159">
        <f t="shared" si="9"/>
        <v>6.8000000000000005E-2</v>
      </c>
      <c r="G395" s="119"/>
    </row>
    <row r="396" spans="1:22" ht="12.75">
      <c r="A396" s="96" t="s">
        <v>486</v>
      </c>
      <c r="B396" s="243">
        <f>'Proposed Tariff Book 15_16'!D396</f>
        <v>28.281441300000001</v>
      </c>
      <c r="C396" s="95"/>
      <c r="D396" s="188">
        <f t="shared" si="3"/>
        <v>30.204579308400003</v>
      </c>
      <c r="E396" s="159">
        <f t="shared" si="9"/>
        <v>6.8000000000000074E-2</v>
      </c>
      <c r="G396" s="119"/>
    </row>
    <row r="397" spans="1:22" ht="12.75">
      <c r="A397" s="96" t="s">
        <v>467</v>
      </c>
      <c r="B397" s="243">
        <f>'Proposed Tariff Book 15_16'!D397</f>
        <v>47557.243996500001</v>
      </c>
      <c r="C397" s="95"/>
      <c r="D397" s="188">
        <f t="shared" si="3"/>
        <v>50791.136588262001</v>
      </c>
      <c r="E397" s="159">
        <f t="shared" si="9"/>
        <v>6.7999999999999991E-2</v>
      </c>
      <c r="G397" s="119"/>
    </row>
    <row r="398" spans="1:22" ht="12.75">
      <c r="A398" s="96" t="s">
        <v>468</v>
      </c>
      <c r="B398" s="243">
        <f>'Proposed Tariff Book 15_16'!D398</f>
        <v>23.134150199999997</v>
      </c>
      <c r="C398" s="95"/>
      <c r="D398" s="188">
        <f t="shared" si="3"/>
        <v>24.707272413599998</v>
      </c>
      <c r="E398" s="159">
        <f t="shared" si="9"/>
        <v>6.8000000000000074E-2</v>
      </c>
      <c r="G398" s="119"/>
    </row>
    <row r="399" spans="1:22" ht="12.75">
      <c r="A399" s="96"/>
      <c r="B399" s="243"/>
      <c r="C399" s="95"/>
      <c r="D399" s="188"/>
      <c r="E399" s="159" t="s">
        <v>144</v>
      </c>
      <c r="G399" s="119"/>
      <c r="V399" s="165">
        <v>1</v>
      </c>
    </row>
    <row r="400" spans="1:22" ht="12.75">
      <c r="A400" s="94" t="s">
        <v>601</v>
      </c>
      <c r="B400" s="243"/>
      <c r="C400" s="95"/>
      <c r="D400" s="188"/>
      <c r="E400" s="159" t="s">
        <v>144</v>
      </c>
      <c r="G400" s="119"/>
      <c r="V400" s="165">
        <v>1</v>
      </c>
    </row>
    <row r="401" spans="1:22" ht="12.75">
      <c r="A401" s="96" t="s">
        <v>265</v>
      </c>
      <c r="B401" s="243">
        <f>'Proposed Tariff Book 15_16'!D401</f>
        <v>5402.0877414000006</v>
      </c>
      <c r="C401" s="95"/>
      <c r="D401" s="188">
        <f t="shared" ref="D401:D464" si="10">B401*($J$33+$J$32)</f>
        <v>5769.4297078152013</v>
      </c>
      <c r="E401" s="159">
        <f t="shared" ref="E401:E409" si="11">(D401-B401)/B401</f>
        <v>6.8000000000000116E-2</v>
      </c>
      <c r="G401" s="119"/>
    </row>
    <row r="402" spans="1:22" ht="12.75">
      <c r="A402" s="96" t="s">
        <v>230</v>
      </c>
      <c r="B402" s="243">
        <f>'Proposed Tariff Book 15_16'!D402</f>
        <v>9191.594525399998</v>
      </c>
      <c r="C402" s="95"/>
      <c r="D402" s="188">
        <f t="shared" si="10"/>
        <v>9816.6229531271983</v>
      </c>
      <c r="E402" s="159">
        <f t="shared" si="11"/>
        <v>6.8000000000000047E-2</v>
      </c>
      <c r="G402" s="119"/>
    </row>
    <row r="403" spans="1:22" ht="12.75">
      <c r="A403" s="96" t="s">
        <v>231</v>
      </c>
      <c r="B403" s="243">
        <f>'Proposed Tariff Book 15_16'!D403</f>
        <v>195.70023689999999</v>
      </c>
      <c r="C403" s="95"/>
      <c r="D403" s="188">
        <f t="shared" si="10"/>
        <v>209.00785300920001</v>
      </c>
      <c r="E403" s="159">
        <f t="shared" si="11"/>
        <v>6.800000000000006E-2</v>
      </c>
      <c r="G403" s="119"/>
    </row>
    <row r="404" spans="1:22" ht="12.75">
      <c r="A404" s="96" t="s">
        <v>205</v>
      </c>
      <c r="B404" s="243">
        <f>'Proposed Tariff Book 15_16'!D404</f>
        <v>28277.279904299998</v>
      </c>
      <c r="C404" s="95"/>
      <c r="D404" s="188">
        <f t="shared" si="10"/>
        <v>30200.134937792398</v>
      </c>
      <c r="E404" s="159">
        <f t="shared" si="11"/>
        <v>6.8000000000000019E-2</v>
      </c>
      <c r="G404" s="119"/>
    </row>
    <row r="405" spans="1:22" ht="12.75">
      <c r="A405" s="96" t="s">
        <v>206</v>
      </c>
      <c r="B405" s="243">
        <f>'Proposed Tariff Book 15_16'!D405</f>
        <v>61.698709799999996</v>
      </c>
      <c r="C405" s="95"/>
      <c r="D405" s="188">
        <f t="shared" si="10"/>
        <v>65.894222066400005</v>
      </c>
      <c r="E405" s="159">
        <f t="shared" si="11"/>
        <v>6.8000000000000144E-2</v>
      </c>
      <c r="G405" s="119"/>
    </row>
    <row r="406" spans="1:22" ht="12.75">
      <c r="A406" s="96" t="s">
        <v>232</v>
      </c>
      <c r="B406" s="243">
        <f>'Proposed Tariff Book 15_16'!D406</f>
        <v>53983.894872599994</v>
      </c>
      <c r="C406" s="95"/>
      <c r="D406" s="188">
        <f t="shared" si="10"/>
        <v>57654.799723936798</v>
      </c>
      <c r="E406" s="159">
        <f t="shared" si="11"/>
        <v>6.8000000000000074E-2</v>
      </c>
      <c r="G406" s="119"/>
      <c r="V406" s="165">
        <v>1</v>
      </c>
    </row>
    <row r="407" spans="1:22" ht="12.75">
      <c r="A407" s="96" t="s">
        <v>486</v>
      </c>
      <c r="B407" s="243">
        <f>'Proposed Tariff Book 15_16'!D407</f>
        <v>16.714366200000001</v>
      </c>
      <c r="C407" s="95"/>
      <c r="D407" s="188">
        <f t="shared" si="10"/>
        <v>17.850943101600002</v>
      </c>
      <c r="E407" s="159">
        <f t="shared" si="11"/>
        <v>6.8000000000000088E-2</v>
      </c>
      <c r="G407" s="119"/>
    </row>
    <row r="408" spans="1:22" ht="12.75">
      <c r="A408" s="96" t="s">
        <v>467</v>
      </c>
      <c r="B408" s="243">
        <f>'Proposed Tariff Book 15_16'!D408</f>
        <v>66837.196624799995</v>
      </c>
      <c r="C408" s="95"/>
      <c r="D408" s="188">
        <f t="shared" si="10"/>
        <v>71382.125995286406</v>
      </c>
      <c r="E408" s="159">
        <f t="shared" si="11"/>
        <v>6.8000000000000158E-2</v>
      </c>
      <c r="G408" s="119"/>
      <c r="V408" s="165">
        <v>1</v>
      </c>
    </row>
    <row r="409" spans="1:22" ht="12.75">
      <c r="A409" s="96" t="s">
        <v>468</v>
      </c>
      <c r="B409" s="243">
        <f>'Proposed Tariff Book 15_16'!D409</f>
        <v>28.281441300000001</v>
      </c>
      <c r="C409" s="95"/>
      <c r="D409" s="188">
        <f t="shared" si="10"/>
        <v>30.204579308400003</v>
      </c>
      <c r="E409" s="159">
        <f t="shared" si="11"/>
        <v>6.8000000000000074E-2</v>
      </c>
      <c r="G409" s="119"/>
      <c r="V409" s="165">
        <v>1</v>
      </c>
    </row>
    <row r="410" spans="1:22" ht="12.75">
      <c r="A410" s="96"/>
      <c r="B410" s="243"/>
      <c r="C410" s="95"/>
      <c r="D410" s="188"/>
      <c r="E410" s="159" t="s">
        <v>144</v>
      </c>
      <c r="G410" s="119"/>
      <c r="V410" s="165">
        <v>1</v>
      </c>
    </row>
    <row r="411" spans="1:22" ht="12.75">
      <c r="A411" s="94" t="s">
        <v>603</v>
      </c>
      <c r="B411" s="243"/>
      <c r="C411" s="95"/>
      <c r="D411" s="188"/>
      <c r="E411" s="159" t="s">
        <v>144</v>
      </c>
      <c r="G411" s="119"/>
      <c r="V411" s="165">
        <v>1</v>
      </c>
    </row>
    <row r="412" spans="1:22" ht="12.75">
      <c r="A412" s="96"/>
      <c r="B412" s="243"/>
      <c r="C412" s="95"/>
      <c r="D412" s="188"/>
      <c r="E412" s="159" t="s">
        <v>144</v>
      </c>
      <c r="G412" s="119"/>
      <c r="V412" s="165">
        <v>1</v>
      </c>
    </row>
    <row r="413" spans="1:22" ht="12.75">
      <c r="A413" s="154" t="s">
        <v>1169</v>
      </c>
      <c r="B413" s="243"/>
      <c r="C413" s="95"/>
      <c r="D413" s="188"/>
      <c r="E413" s="159" t="s">
        <v>144</v>
      </c>
      <c r="G413" s="119"/>
      <c r="V413" s="165">
        <v>1</v>
      </c>
    </row>
    <row r="414" spans="1:22" ht="12.75">
      <c r="A414" s="96" t="s">
        <v>605</v>
      </c>
      <c r="B414" s="243"/>
      <c r="C414" s="95"/>
      <c r="D414" s="188"/>
      <c r="E414" s="159" t="s">
        <v>144</v>
      </c>
      <c r="G414" s="119"/>
      <c r="V414" s="165">
        <v>1</v>
      </c>
    </row>
    <row r="415" spans="1:22" ht="12.75">
      <c r="A415" s="96" t="s">
        <v>606</v>
      </c>
      <c r="B415" s="243"/>
      <c r="C415" s="95"/>
      <c r="D415" s="188"/>
      <c r="E415" s="159" t="s">
        <v>144</v>
      </c>
      <c r="G415" s="119"/>
      <c r="V415" s="165">
        <v>1</v>
      </c>
    </row>
    <row r="416" spans="1:22" ht="12.75">
      <c r="A416" s="96"/>
      <c r="B416" s="243"/>
      <c r="C416" s="95"/>
      <c r="D416" s="188"/>
      <c r="E416" s="159" t="s">
        <v>144</v>
      </c>
      <c r="G416" s="119"/>
      <c r="V416" s="165">
        <v>1</v>
      </c>
    </row>
    <row r="417" spans="1:22" ht="12.75">
      <c r="A417" s="154" t="s">
        <v>1170</v>
      </c>
      <c r="B417" s="243"/>
      <c r="C417" s="95"/>
      <c r="D417" s="188"/>
      <c r="E417" s="159" t="s">
        <v>144</v>
      </c>
      <c r="G417" s="119"/>
      <c r="V417" s="165">
        <v>1</v>
      </c>
    </row>
    <row r="418" spans="1:22" ht="12.75">
      <c r="A418" s="96" t="s">
        <v>608</v>
      </c>
      <c r="B418" s="243"/>
      <c r="C418" s="95"/>
      <c r="D418" s="188"/>
      <c r="E418" s="159" t="s">
        <v>144</v>
      </c>
      <c r="G418" s="119"/>
      <c r="V418" s="165">
        <v>1</v>
      </c>
    </row>
    <row r="419" spans="1:22" ht="12.75">
      <c r="A419" s="96" t="s">
        <v>156</v>
      </c>
      <c r="B419" s="243"/>
      <c r="C419" s="95"/>
      <c r="D419" s="188"/>
      <c r="E419" s="159" t="s">
        <v>144</v>
      </c>
      <c r="G419" s="119"/>
      <c r="V419" s="165">
        <v>1</v>
      </c>
    </row>
    <row r="420" spans="1:22" ht="12.75">
      <c r="A420" s="96"/>
      <c r="B420" s="243"/>
      <c r="C420" s="95"/>
      <c r="D420" s="188"/>
      <c r="E420" s="159" t="s">
        <v>144</v>
      </c>
      <c r="G420" s="119"/>
    </row>
    <row r="421" spans="1:22" ht="12.75">
      <c r="A421" s="96"/>
      <c r="B421" s="243"/>
      <c r="C421" s="95"/>
      <c r="D421" s="188"/>
      <c r="E421" s="159"/>
      <c r="G421" s="119"/>
      <c r="V421" s="165">
        <v>1</v>
      </c>
    </row>
    <row r="422" spans="1:22" ht="12.75">
      <c r="A422" s="154" t="s">
        <v>1171</v>
      </c>
      <c r="B422" s="243"/>
      <c r="C422" s="95"/>
      <c r="D422" s="188"/>
      <c r="E422" s="159" t="s">
        <v>144</v>
      </c>
      <c r="G422" s="119"/>
      <c r="V422" s="165">
        <v>1</v>
      </c>
    </row>
    <row r="423" spans="1:22" ht="12.75">
      <c r="A423" s="96" t="s">
        <v>157</v>
      </c>
      <c r="B423" s="243"/>
      <c r="C423" s="95"/>
      <c r="D423" s="188"/>
      <c r="E423" s="159" t="s">
        <v>144</v>
      </c>
      <c r="G423" s="119"/>
      <c r="V423" s="165">
        <v>1</v>
      </c>
    </row>
    <row r="424" spans="1:22" ht="12.75">
      <c r="A424" s="96" t="s">
        <v>609</v>
      </c>
      <c r="B424" s="243"/>
      <c r="C424" s="95"/>
      <c r="D424" s="188"/>
      <c r="E424" s="159" t="s">
        <v>144</v>
      </c>
      <c r="G424" s="119"/>
      <c r="V424" s="165">
        <v>1</v>
      </c>
    </row>
    <row r="425" spans="1:22" ht="12.75">
      <c r="A425" s="96" t="s">
        <v>610</v>
      </c>
      <c r="B425" s="243"/>
      <c r="C425" s="95"/>
      <c r="D425" s="188"/>
      <c r="E425" s="159" t="s">
        <v>144</v>
      </c>
      <c r="G425" s="119"/>
      <c r="V425" s="165">
        <v>1</v>
      </c>
    </row>
    <row r="426" spans="1:22" ht="13.5" thickBot="1">
      <c r="A426" s="271"/>
      <c r="B426" s="204"/>
      <c r="C426" s="292"/>
      <c r="D426" s="225"/>
      <c r="E426" s="280" t="s">
        <v>144</v>
      </c>
      <c r="G426" s="119"/>
    </row>
    <row r="427" spans="1:22" ht="12.75">
      <c r="A427" s="290"/>
      <c r="B427" s="243"/>
      <c r="C427" s="95"/>
      <c r="D427" s="188"/>
      <c r="E427" s="285"/>
      <c r="G427" s="119"/>
      <c r="V427" s="165">
        <v>1</v>
      </c>
    </row>
    <row r="428" spans="1:22" ht="12.75">
      <c r="A428" s="154" t="s">
        <v>1174</v>
      </c>
      <c r="B428" s="243"/>
      <c r="C428" s="95"/>
      <c r="D428" s="188"/>
      <c r="E428" s="159" t="s">
        <v>144</v>
      </c>
      <c r="G428" s="119"/>
      <c r="V428" s="165">
        <v>1</v>
      </c>
    </row>
    <row r="429" spans="1:22" ht="12.75">
      <c r="A429" s="96" t="s">
        <v>612</v>
      </c>
      <c r="B429" s="243"/>
      <c r="C429" s="95"/>
      <c r="D429" s="188"/>
      <c r="E429" s="159" t="s">
        <v>144</v>
      </c>
      <c r="G429" s="119"/>
      <c r="V429" s="165">
        <v>1</v>
      </c>
    </row>
    <row r="430" spans="1:22" ht="12.75">
      <c r="A430" s="96" t="s">
        <v>1327</v>
      </c>
      <c r="B430" s="243"/>
      <c r="C430" s="95"/>
      <c r="D430" s="188"/>
      <c r="E430" s="159" t="s">
        <v>144</v>
      </c>
      <c r="G430" s="119"/>
      <c r="V430" s="165">
        <v>1</v>
      </c>
    </row>
    <row r="431" spans="1:22" ht="12.75">
      <c r="A431" s="96" t="s">
        <v>1172</v>
      </c>
      <c r="B431" s="243"/>
      <c r="C431" s="95"/>
      <c r="D431" s="188"/>
      <c r="E431" s="159" t="s">
        <v>144</v>
      </c>
      <c r="G431" s="119"/>
      <c r="V431" s="165">
        <v>1</v>
      </c>
    </row>
    <row r="432" spans="1:22" ht="12.75">
      <c r="A432" s="96"/>
      <c r="B432" s="243"/>
      <c r="C432" s="95"/>
      <c r="D432" s="188"/>
      <c r="E432" s="159" t="s">
        <v>144</v>
      </c>
      <c r="G432" s="119"/>
      <c r="V432" s="165">
        <v>1</v>
      </c>
    </row>
    <row r="433" spans="1:22" ht="12.75">
      <c r="A433" s="154" t="s">
        <v>1328</v>
      </c>
      <c r="B433" s="243"/>
      <c r="C433" s="95"/>
      <c r="D433" s="188"/>
      <c r="E433" s="159" t="s">
        <v>144</v>
      </c>
      <c r="G433" s="119"/>
      <c r="V433" s="165">
        <v>1</v>
      </c>
    </row>
    <row r="434" spans="1:22" ht="12.75">
      <c r="A434" s="96" t="s">
        <v>1173</v>
      </c>
      <c r="B434" s="243"/>
      <c r="C434" s="95"/>
      <c r="D434" s="188"/>
      <c r="E434" s="159" t="s">
        <v>144</v>
      </c>
      <c r="G434" s="119"/>
      <c r="V434" s="165">
        <v>1</v>
      </c>
    </row>
    <row r="435" spans="1:22" ht="12.75">
      <c r="A435" s="96" t="s">
        <v>1312</v>
      </c>
      <c r="B435" s="243">
        <f>'Proposed Tariff Book 15_16'!D435</f>
        <v>4811.7771386999993</v>
      </c>
      <c r="C435" s="95"/>
      <c r="D435" s="188">
        <f t="shared" si="10"/>
        <v>5138.9779841315994</v>
      </c>
      <c r="E435" s="159">
        <f>(D435-B435)/B435</f>
        <v>6.8000000000000033E-2</v>
      </c>
      <c r="G435" s="119"/>
      <c r="V435" s="165">
        <v>1</v>
      </c>
    </row>
    <row r="436" spans="1:22" ht="12.75">
      <c r="A436" s="96" t="s">
        <v>633</v>
      </c>
      <c r="B436" s="243">
        <f>'Proposed Tariff Book 15_16'!D436</f>
        <v>6067.7620226999998</v>
      </c>
      <c r="C436" s="95"/>
      <c r="D436" s="188">
        <f t="shared" si="10"/>
        <v>6480.3698402436003</v>
      </c>
      <c r="E436" s="159">
        <f>(D436-B436)/B436</f>
        <v>6.8000000000000088E-2</v>
      </c>
      <c r="G436" s="119"/>
      <c r="V436" s="165">
        <v>1</v>
      </c>
    </row>
    <row r="437" spans="1:22" ht="12.75">
      <c r="A437" s="96" t="s">
        <v>1175</v>
      </c>
      <c r="B437" s="243"/>
      <c r="C437" s="95"/>
      <c r="D437" s="188"/>
      <c r="E437" s="159"/>
      <c r="G437" s="119"/>
    </row>
    <row r="438" spans="1:22" ht="12.75">
      <c r="A438" s="96" t="s">
        <v>1176</v>
      </c>
      <c r="B438" s="243"/>
      <c r="C438" s="95"/>
      <c r="D438" s="188"/>
      <c r="E438" s="159"/>
      <c r="G438" s="119"/>
    </row>
    <row r="439" spans="1:22" s="347" customFormat="1" ht="12.75">
      <c r="A439" s="369" t="s">
        <v>1579</v>
      </c>
      <c r="B439" s="243" t="str">
        <f>'Proposed Tariff Book 15_16'!D439</f>
        <v>New Addition</v>
      </c>
      <c r="C439" s="393"/>
      <c r="D439" s="326" t="str">
        <f>B439</f>
        <v>New Addition</v>
      </c>
      <c r="E439" s="330"/>
      <c r="G439" s="348"/>
    </row>
    <row r="440" spans="1:22" ht="12.75">
      <c r="A440" s="96"/>
      <c r="B440" s="243"/>
      <c r="C440" s="95"/>
      <c r="D440" s="188"/>
      <c r="E440" s="159"/>
      <c r="G440" s="119"/>
      <c r="V440" s="165">
        <v>1</v>
      </c>
    </row>
    <row r="441" spans="1:22" ht="12.75">
      <c r="A441" s="94" t="s">
        <v>619</v>
      </c>
      <c r="B441" s="243"/>
      <c r="C441" s="95"/>
      <c r="D441" s="188"/>
      <c r="E441" s="159" t="s">
        <v>144</v>
      </c>
      <c r="G441" s="119"/>
      <c r="V441" s="165">
        <v>1</v>
      </c>
    </row>
    <row r="442" spans="1:22" ht="12.75">
      <c r="A442" s="96"/>
      <c r="B442" s="243"/>
      <c r="C442" s="95"/>
      <c r="D442" s="188"/>
      <c r="E442" s="159" t="s">
        <v>144</v>
      </c>
      <c r="G442" s="119"/>
      <c r="V442" s="165">
        <v>1</v>
      </c>
    </row>
    <row r="443" spans="1:22" ht="12.75">
      <c r="A443" s="94" t="s">
        <v>620</v>
      </c>
      <c r="B443" s="243"/>
      <c r="C443" s="95"/>
      <c r="D443" s="188"/>
      <c r="E443" s="159" t="s">
        <v>144</v>
      </c>
      <c r="G443" s="119"/>
      <c r="V443" s="165">
        <v>1</v>
      </c>
    </row>
    <row r="444" spans="1:22" ht="12.75">
      <c r="A444" s="94"/>
      <c r="B444" s="243"/>
      <c r="C444" s="95"/>
      <c r="D444" s="188"/>
      <c r="E444" s="159" t="s">
        <v>144</v>
      </c>
      <c r="G444" s="119"/>
      <c r="V444" s="165">
        <v>1</v>
      </c>
    </row>
    <row r="445" spans="1:22" ht="12.75">
      <c r="A445" s="96" t="s">
        <v>621</v>
      </c>
      <c r="B445" s="243"/>
      <c r="C445" s="95"/>
      <c r="D445" s="188"/>
      <c r="E445" s="159" t="s">
        <v>144</v>
      </c>
      <c r="G445" s="119"/>
      <c r="V445" s="165">
        <v>1</v>
      </c>
    </row>
    <row r="446" spans="1:22" ht="12.75">
      <c r="A446" s="96" t="s">
        <v>233</v>
      </c>
      <c r="B446" s="243"/>
      <c r="C446" s="95"/>
      <c r="D446" s="188"/>
      <c r="E446" s="159" t="s">
        <v>144</v>
      </c>
      <c r="G446" s="119"/>
      <c r="V446" s="165">
        <v>1</v>
      </c>
    </row>
    <row r="447" spans="1:22" ht="12.75">
      <c r="A447" s="96" t="s">
        <v>260</v>
      </c>
      <c r="B447" s="243"/>
      <c r="C447" s="95"/>
      <c r="D447" s="188"/>
      <c r="E447" s="159" t="s">
        <v>144</v>
      </c>
      <c r="G447" s="119"/>
      <c r="V447" s="165">
        <v>1</v>
      </c>
    </row>
    <row r="448" spans="1:22" ht="12.75">
      <c r="A448" s="96" t="s">
        <v>622</v>
      </c>
      <c r="B448" s="243"/>
      <c r="C448" s="95"/>
      <c r="D448" s="188"/>
      <c r="E448" s="159" t="s">
        <v>144</v>
      </c>
      <c r="G448" s="119"/>
      <c r="V448" s="165">
        <v>1</v>
      </c>
    </row>
    <row r="449" spans="1:22" ht="12.75">
      <c r="A449" s="94"/>
      <c r="B449" s="243"/>
      <c r="C449" s="95"/>
      <c r="D449" s="188"/>
      <c r="E449" s="159" t="s">
        <v>144</v>
      </c>
      <c r="G449" s="119"/>
      <c r="V449" s="165">
        <v>1</v>
      </c>
    </row>
    <row r="450" spans="1:22" ht="12.75">
      <c r="A450" s="96" t="s">
        <v>1177</v>
      </c>
      <c r="B450" s="243"/>
      <c r="C450" s="95"/>
      <c r="D450" s="188"/>
      <c r="E450" s="159" t="s">
        <v>144</v>
      </c>
      <c r="G450" s="119"/>
      <c r="V450" s="165">
        <v>1</v>
      </c>
    </row>
    <row r="451" spans="1:22" ht="12.75">
      <c r="A451" s="96" t="s">
        <v>1178</v>
      </c>
      <c r="B451" s="243" t="str">
        <f>'Proposed Tariff Book 15_16'!D451</f>
        <v>on application</v>
      </c>
      <c r="C451" s="153"/>
      <c r="D451" s="188" t="str">
        <f>B451</f>
        <v>on application</v>
      </c>
      <c r="E451" s="159"/>
      <c r="G451" s="119"/>
      <c r="V451" s="165">
        <v>1</v>
      </c>
    </row>
    <row r="452" spans="1:22" ht="12.75">
      <c r="A452" s="94"/>
      <c r="B452" s="243"/>
      <c r="C452" s="95"/>
      <c r="D452" s="188"/>
      <c r="E452" s="159" t="s">
        <v>144</v>
      </c>
      <c r="G452" s="119"/>
      <c r="V452" s="165">
        <v>1</v>
      </c>
    </row>
    <row r="453" spans="1:22" ht="12.75">
      <c r="A453" s="94" t="s">
        <v>626</v>
      </c>
      <c r="B453" s="243"/>
      <c r="C453" s="97"/>
      <c r="D453" s="188"/>
      <c r="E453" s="159" t="s">
        <v>144</v>
      </c>
      <c r="G453" s="119"/>
      <c r="V453" s="165">
        <v>1</v>
      </c>
    </row>
    <row r="454" spans="1:22" ht="12.75">
      <c r="A454" s="96"/>
      <c r="B454" s="243"/>
      <c r="C454" s="95"/>
      <c r="D454" s="188"/>
      <c r="E454" s="159" t="s">
        <v>144</v>
      </c>
      <c r="G454" s="119"/>
      <c r="V454" s="165">
        <v>1</v>
      </c>
    </row>
    <row r="455" spans="1:22" ht="12.75">
      <c r="A455" s="96" t="s">
        <v>1348</v>
      </c>
      <c r="B455" s="243">
        <f>'Proposed Tariff Book 15_16'!D455</f>
        <v>9621.6398061</v>
      </c>
      <c r="C455" s="95"/>
      <c r="D455" s="188">
        <f t="shared" si="10"/>
        <v>10275.911312914801</v>
      </c>
      <c r="E455" s="159">
        <f>(D455-B455)/B455</f>
        <v>6.8000000000000088E-2</v>
      </c>
      <c r="G455" s="119"/>
      <c r="V455" s="165">
        <v>1</v>
      </c>
    </row>
    <row r="456" spans="1:22" ht="12.75">
      <c r="A456" s="96" t="s">
        <v>1351</v>
      </c>
      <c r="B456" s="243">
        <f>'Proposed Tariff Book 15_16'!D456</f>
        <v>76973.164304400008</v>
      </c>
      <c r="C456" s="95"/>
      <c r="D456" s="188">
        <f t="shared" si="10"/>
        <v>82207.339477099216</v>
      </c>
      <c r="E456" s="159">
        <f>(D456-B456)/B456</f>
        <v>6.8000000000000102E-2</v>
      </c>
      <c r="G456" s="119"/>
      <c r="V456" s="165">
        <v>1</v>
      </c>
    </row>
    <row r="457" spans="1:22" ht="12.75">
      <c r="A457" s="96"/>
      <c r="B457" s="243"/>
      <c r="C457" s="95"/>
      <c r="D457" s="188"/>
      <c r="E457" s="159" t="s">
        <v>144</v>
      </c>
      <c r="G457" s="119"/>
      <c r="V457" s="165">
        <v>1</v>
      </c>
    </row>
    <row r="458" spans="1:22" ht="12.75">
      <c r="A458" s="96" t="s">
        <v>629</v>
      </c>
      <c r="B458" s="243"/>
      <c r="C458" s="95"/>
      <c r="D458" s="188"/>
      <c r="E458" s="159" t="s">
        <v>144</v>
      </c>
      <c r="G458" s="119"/>
      <c r="V458" s="165">
        <v>1</v>
      </c>
    </row>
    <row r="459" spans="1:22" ht="12.75">
      <c r="A459" s="96" t="s">
        <v>1349</v>
      </c>
      <c r="B459" s="243">
        <f>'Proposed Tariff Book 15_16'!D459</f>
        <v>6416.2989743999997</v>
      </c>
      <c r="C459" s="95"/>
      <c r="D459" s="188">
        <f t="shared" si="10"/>
        <v>6852.6073046592001</v>
      </c>
      <c r="E459" s="159">
        <f>(D459-B459)/B459</f>
        <v>6.800000000000006E-2</v>
      </c>
      <c r="G459" s="119"/>
      <c r="V459" s="165">
        <v>1</v>
      </c>
    </row>
    <row r="460" spans="1:22" ht="12.75">
      <c r="A460" s="96" t="s">
        <v>1353</v>
      </c>
      <c r="B460" s="243">
        <f>'Proposed Tariff Book 15_16'!D460</f>
        <v>134742.82872960001</v>
      </c>
      <c r="C460" s="95"/>
      <c r="D460" s="188">
        <f t="shared" si="10"/>
        <v>143905.34108321281</v>
      </c>
      <c r="E460" s="159">
        <f>(D460-B460)/B460</f>
        <v>6.800000000000006E-2</v>
      </c>
      <c r="G460" s="119"/>
      <c r="V460" s="165">
        <v>1</v>
      </c>
    </row>
    <row r="461" spans="1:22" ht="12.75">
      <c r="A461" s="96" t="s">
        <v>1354</v>
      </c>
      <c r="B461" s="243">
        <f>'Proposed Tariff Book 15_16'!D461</f>
        <v>4811.7771386999993</v>
      </c>
      <c r="C461" s="95"/>
      <c r="D461" s="188">
        <f t="shared" si="10"/>
        <v>5138.9779841315994</v>
      </c>
      <c r="E461" s="159">
        <f>(D461-B461)/B461</f>
        <v>6.8000000000000033E-2</v>
      </c>
      <c r="G461" s="119"/>
      <c r="V461" s="165">
        <v>1</v>
      </c>
    </row>
    <row r="462" spans="1:22" ht="12.75">
      <c r="A462" s="96"/>
      <c r="B462" s="243"/>
      <c r="C462" s="95"/>
      <c r="D462" s="188"/>
      <c r="E462" s="159" t="s">
        <v>144</v>
      </c>
      <c r="G462" s="119"/>
      <c r="V462" s="165">
        <v>1</v>
      </c>
    </row>
    <row r="463" spans="1:22" ht="12.75">
      <c r="A463" s="94" t="s">
        <v>633</v>
      </c>
      <c r="B463" s="243"/>
      <c r="C463" s="95"/>
      <c r="D463" s="188"/>
      <c r="E463" s="159" t="s">
        <v>144</v>
      </c>
      <c r="G463" s="119"/>
      <c r="V463" s="165">
        <v>1</v>
      </c>
    </row>
    <row r="464" spans="1:22" ht="12.75">
      <c r="A464" s="96" t="s">
        <v>1348</v>
      </c>
      <c r="B464" s="243">
        <f>'Proposed Tariff Book 15_16'!D464</f>
        <v>12135.501117599999</v>
      </c>
      <c r="C464" s="95"/>
      <c r="D464" s="188">
        <f t="shared" si="10"/>
        <v>12960.7151935968</v>
      </c>
      <c r="E464" s="159">
        <f>(D464-B464)/B464</f>
        <v>6.800000000000006E-2</v>
      </c>
      <c r="G464" s="119"/>
      <c r="V464" s="165">
        <v>1</v>
      </c>
    </row>
    <row r="465" spans="1:22" ht="12.75">
      <c r="A465" s="96" t="s">
        <v>1351</v>
      </c>
      <c r="B465" s="243">
        <f>'Proposed Tariff Book 15_16'!D465</f>
        <v>97089.775282499992</v>
      </c>
      <c r="C465" s="95"/>
      <c r="D465" s="188">
        <f t="shared" ref="D465:D511" si="12">B465*($J$33+$J$32)</f>
        <v>103691.88000171</v>
      </c>
      <c r="E465" s="159">
        <f>(D465-B465)/B465</f>
        <v>6.8000000000000088E-2</v>
      </c>
      <c r="G465" s="119"/>
      <c r="V465" s="165">
        <v>1</v>
      </c>
    </row>
    <row r="466" spans="1:22" ht="12.75">
      <c r="A466" s="96"/>
      <c r="B466" s="243"/>
      <c r="C466" s="95"/>
      <c r="D466" s="188"/>
      <c r="E466" s="159" t="s">
        <v>144</v>
      </c>
      <c r="G466" s="119"/>
      <c r="V466" s="165">
        <v>1</v>
      </c>
    </row>
    <row r="467" spans="1:22" ht="12.75">
      <c r="A467" s="96" t="s">
        <v>629</v>
      </c>
      <c r="B467" s="243"/>
      <c r="C467" s="95"/>
      <c r="D467" s="188"/>
      <c r="E467" s="159" t="s">
        <v>144</v>
      </c>
      <c r="G467" s="119"/>
      <c r="V467" s="165">
        <v>1</v>
      </c>
    </row>
    <row r="468" spans="1:22" ht="12.75">
      <c r="A468" s="96" t="s">
        <v>1349</v>
      </c>
      <c r="B468" s="243">
        <f>'Proposed Tariff Book 15_16'!D468</f>
        <v>8090.9913420000003</v>
      </c>
      <c r="C468" s="95"/>
      <c r="D468" s="188">
        <f t="shared" si="12"/>
        <v>8641.1787532560011</v>
      </c>
      <c r="E468" s="159">
        <f>(D468-B468)/B468</f>
        <v>6.8000000000000102E-2</v>
      </c>
      <c r="G468" s="119"/>
      <c r="V468" s="165">
        <v>1</v>
      </c>
    </row>
    <row r="469" spans="1:22" ht="12.75">
      <c r="A469" s="96" t="s">
        <v>1353</v>
      </c>
      <c r="B469" s="243">
        <f>'Proposed Tariff Book 15_16'!D469</f>
        <v>169925.58368519999</v>
      </c>
      <c r="C469" s="95"/>
      <c r="D469" s="188">
        <f t="shared" si="12"/>
        <v>181480.52337579359</v>
      </c>
      <c r="E469" s="159">
        <f>(D469-B469)/B469</f>
        <v>6.8000000000000005E-2</v>
      </c>
      <c r="G469" s="119"/>
      <c r="V469" s="165">
        <v>1</v>
      </c>
    </row>
    <row r="470" spans="1:22" ht="12.75">
      <c r="A470" s="96"/>
      <c r="B470" s="243"/>
      <c r="C470" s="95"/>
      <c r="D470" s="188"/>
      <c r="E470" s="159"/>
      <c r="G470" s="119"/>
      <c r="V470" s="165">
        <v>1</v>
      </c>
    </row>
    <row r="471" spans="1:22" ht="12.75">
      <c r="A471" s="96" t="s">
        <v>1352</v>
      </c>
      <c r="B471" s="243">
        <f>'Proposed Tariff Book 15_16'!D471</f>
        <v>6067.7620226999998</v>
      </c>
      <c r="C471" s="95"/>
      <c r="D471" s="188">
        <f t="shared" si="12"/>
        <v>6480.3698402436003</v>
      </c>
      <c r="E471" s="159">
        <f>(D471-B471)/B471</f>
        <v>6.8000000000000088E-2</v>
      </c>
      <c r="G471" s="119"/>
      <c r="V471" s="165">
        <v>1</v>
      </c>
    </row>
    <row r="472" spans="1:22" ht="12.75">
      <c r="A472" s="96"/>
      <c r="B472" s="243"/>
      <c r="C472" s="95"/>
      <c r="D472" s="188"/>
      <c r="E472" s="159" t="s">
        <v>144</v>
      </c>
      <c r="G472" s="119"/>
      <c r="V472" s="165">
        <v>1</v>
      </c>
    </row>
    <row r="473" spans="1:22" ht="12.75">
      <c r="A473" s="94" t="s">
        <v>635</v>
      </c>
      <c r="B473" s="243"/>
      <c r="C473" s="95"/>
      <c r="D473" s="188"/>
      <c r="E473" s="159" t="s">
        <v>144</v>
      </c>
      <c r="G473" s="119"/>
      <c r="V473" s="165">
        <v>1</v>
      </c>
    </row>
    <row r="474" spans="1:22" ht="12.75">
      <c r="A474" s="94" t="s">
        <v>636</v>
      </c>
      <c r="B474" s="243"/>
      <c r="C474" s="95"/>
      <c r="D474" s="188"/>
      <c r="E474" s="159" t="s">
        <v>144</v>
      </c>
      <c r="G474" s="119"/>
      <c r="V474" s="165">
        <v>1</v>
      </c>
    </row>
    <row r="475" spans="1:22" ht="12.75">
      <c r="A475" s="96"/>
      <c r="B475" s="243"/>
      <c r="C475" s="95"/>
      <c r="D475" s="188"/>
      <c r="E475" s="159" t="s">
        <v>144</v>
      </c>
      <c r="G475" s="119"/>
      <c r="V475" s="165">
        <v>1</v>
      </c>
    </row>
    <row r="476" spans="1:22" ht="12.75">
      <c r="A476" s="96" t="s">
        <v>637</v>
      </c>
      <c r="B476" s="243">
        <f>'Proposed Tariff Book 15_16'!D476</f>
        <v>26521.560691499995</v>
      </c>
      <c r="C476" s="95"/>
      <c r="D476" s="188">
        <f t="shared" si="12"/>
        <v>28325.026818521997</v>
      </c>
      <c r="E476" s="159">
        <f>(D476-B476)/B476</f>
        <v>6.8000000000000088E-2</v>
      </c>
      <c r="G476" s="119"/>
      <c r="V476" s="165">
        <v>1</v>
      </c>
    </row>
    <row r="477" spans="1:22" ht="12.75">
      <c r="A477" s="96" t="s">
        <v>94</v>
      </c>
      <c r="B477" s="243">
        <f>'Proposed Tariff Book 15_16'!D477</f>
        <v>11366.388066599999</v>
      </c>
      <c r="C477" s="95"/>
      <c r="D477" s="188">
        <f t="shared" si="12"/>
        <v>12139.3024551288</v>
      </c>
      <c r="E477" s="159">
        <f>(D477-B477)/B477</f>
        <v>6.8000000000000116E-2</v>
      </c>
      <c r="G477" s="119"/>
      <c r="V477" s="165">
        <v>1</v>
      </c>
    </row>
    <row r="478" spans="1:22" ht="12.75">
      <c r="A478" s="96"/>
      <c r="B478" s="243"/>
      <c r="C478" s="95"/>
      <c r="D478" s="188"/>
      <c r="E478" s="159" t="s">
        <v>144</v>
      </c>
      <c r="G478" s="119"/>
      <c r="V478" s="165">
        <v>1</v>
      </c>
    </row>
    <row r="479" spans="1:22" ht="12.75">
      <c r="A479" s="96" t="s">
        <v>638</v>
      </c>
      <c r="B479" s="243"/>
      <c r="C479" s="95"/>
      <c r="D479" s="188"/>
      <c r="E479" s="159" t="s">
        <v>144</v>
      </c>
      <c r="G479" s="119"/>
    </row>
    <row r="480" spans="1:22" ht="12.75">
      <c r="A480" s="96" t="s">
        <v>639</v>
      </c>
      <c r="B480" s="243"/>
      <c r="C480" s="95"/>
      <c r="D480" s="188"/>
      <c r="E480" s="159" t="s">
        <v>144</v>
      </c>
      <c r="G480" s="119"/>
    </row>
    <row r="481" spans="1:7" ht="12.75">
      <c r="A481" s="96" t="s">
        <v>640</v>
      </c>
      <c r="B481" s="243"/>
      <c r="C481" s="95"/>
      <c r="D481" s="188"/>
      <c r="E481" s="159" t="s">
        <v>144</v>
      </c>
      <c r="G481" s="119"/>
    </row>
    <row r="482" spans="1:7" ht="12.75">
      <c r="A482" s="96"/>
      <c r="B482" s="243"/>
      <c r="C482" s="95"/>
      <c r="D482" s="188"/>
      <c r="E482" s="159" t="s">
        <v>144</v>
      </c>
      <c r="G482" s="119"/>
    </row>
    <row r="483" spans="1:7" ht="12.75">
      <c r="A483" s="94" t="s">
        <v>93</v>
      </c>
      <c r="B483" s="243"/>
      <c r="C483" s="95"/>
      <c r="D483" s="188"/>
      <c r="E483" s="159" t="s">
        <v>144</v>
      </c>
      <c r="G483" s="119"/>
    </row>
    <row r="484" spans="1:7" ht="12.75">
      <c r="A484" s="96"/>
      <c r="B484" s="243"/>
      <c r="C484" s="95"/>
      <c r="D484" s="188"/>
      <c r="E484" s="159" t="s">
        <v>144</v>
      </c>
      <c r="G484" s="119"/>
    </row>
    <row r="485" spans="1:7" ht="12.75">
      <c r="A485" s="96" t="s">
        <v>641</v>
      </c>
      <c r="B485" s="243"/>
      <c r="C485" s="95"/>
      <c r="D485" s="188"/>
      <c r="E485" s="159" t="s">
        <v>144</v>
      </c>
      <c r="G485" s="119"/>
    </row>
    <row r="486" spans="1:7" ht="12.75">
      <c r="A486" s="96" t="s">
        <v>1350</v>
      </c>
      <c r="B486" s="243">
        <f>'Proposed Tariff Book 15_16'!D486</f>
        <v>11366.388066599999</v>
      </c>
      <c r="C486" s="95"/>
      <c r="D486" s="188">
        <f t="shared" si="12"/>
        <v>12139.3024551288</v>
      </c>
      <c r="E486" s="159">
        <f>(D486-B486)/B486</f>
        <v>6.8000000000000116E-2</v>
      </c>
      <c r="G486" s="119"/>
    </row>
    <row r="487" spans="1:7" ht="12.75">
      <c r="A487" s="96" t="s">
        <v>1343</v>
      </c>
      <c r="B487" s="243">
        <f>'Proposed Tariff Book 15_16'!D487</f>
        <v>22732.776133199997</v>
      </c>
      <c r="C487" s="95"/>
      <c r="D487" s="188">
        <f t="shared" si="12"/>
        <v>24278.6049102576</v>
      </c>
      <c r="E487" s="159">
        <f>(D487-B487)/B487</f>
        <v>6.8000000000000116E-2</v>
      </c>
      <c r="G487" s="119"/>
    </row>
    <row r="488" spans="1:7" ht="12.75">
      <c r="A488" s="96"/>
      <c r="B488" s="243"/>
      <c r="C488" s="95"/>
      <c r="D488" s="188"/>
      <c r="E488" s="159" t="s">
        <v>144</v>
      </c>
      <c r="G488" s="119"/>
    </row>
    <row r="489" spans="1:7" ht="12.75">
      <c r="A489" s="98" t="s">
        <v>644</v>
      </c>
      <c r="B489" s="243"/>
      <c r="C489" s="95"/>
      <c r="D489" s="188"/>
      <c r="E489" s="159" t="s">
        <v>144</v>
      </c>
      <c r="G489" s="119"/>
    </row>
    <row r="490" spans="1:7" ht="12.75">
      <c r="A490" s="98" t="s">
        <v>645</v>
      </c>
      <c r="B490" s="243"/>
      <c r="C490" s="95"/>
      <c r="D490" s="188"/>
      <c r="E490" s="159" t="s">
        <v>144</v>
      </c>
      <c r="G490" s="119"/>
    </row>
    <row r="491" spans="1:7" ht="12.75">
      <c r="A491" s="98" t="s">
        <v>646</v>
      </c>
      <c r="B491" s="243"/>
      <c r="C491" s="95"/>
      <c r="D491" s="188"/>
      <c r="E491" s="159" t="s">
        <v>144</v>
      </c>
      <c r="G491" s="119"/>
    </row>
    <row r="492" spans="1:7" ht="12.75">
      <c r="A492" s="98" t="s">
        <v>647</v>
      </c>
      <c r="B492" s="243"/>
      <c r="C492" s="95"/>
      <c r="D492" s="188"/>
      <c r="E492" s="159" t="s">
        <v>144</v>
      </c>
      <c r="G492" s="119"/>
    </row>
    <row r="493" spans="1:7" ht="12.75">
      <c r="A493" s="98" t="s">
        <v>648</v>
      </c>
      <c r="B493" s="243"/>
      <c r="C493" s="95"/>
      <c r="D493" s="188"/>
      <c r="E493" s="159" t="s">
        <v>144</v>
      </c>
      <c r="G493" s="119"/>
    </row>
    <row r="494" spans="1:7" ht="12.75">
      <c r="A494" s="96"/>
      <c r="B494" s="243"/>
      <c r="C494" s="95"/>
      <c r="D494" s="188"/>
      <c r="E494" s="159" t="s">
        <v>144</v>
      </c>
      <c r="G494" s="119"/>
    </row>
    <row r="495" spans="1:7" ht="12.75">
      <c r="A495" s="94" t="s">
        <v>649</v>
      </c>
      <c r="B495" s="243"/>
      <c r="C495" s="95"/>
      <c r="D495" s="188"/>
      <c r="E495" s="159" t="s">
        <v>144</v>
      </c>
      <c r="G495" s="119"/>
    </row>
    <row r="496" spans="1:7" ht="12.75">
      <c r="A496" s="96"/>
      <c r="B496" s="243"/>
      <c r="C496" s="95"/>
      <c r="D496" s="188"/>
      <c r="E496" s="159" t="s">
        <v>144</v>
      </c>
      <c r="G496" s="119"/>
    </row>
    <row r="497" spans="1:7" ht="12.75">
      <c r="A497" s="96" t="s">
        <v>1182</v>
      </c>
      <c r="B497" s="243"/>
      <c r="C497" s="153"/>
      <c r="D497" s="188"/>
      <c r="E497" s="159"/>
      <c r="G497" s="119"/>
    </row>
    <row r="498" spans="1:7" ht="12.75">
      <c r="A498" s="96" t="s">
        <v>1180</v>
      </c>
      <c r="B498" s="243">
        <f>'Proposed Tariff Book 15_16'!D498</f>
        <v>9619.7367986999998</v>
      </c>
      <c r="C498" s="153"/>
      <c r="D498" s="188">
        <f t="shared" si="12"/>
        <v>10273.8789010116</v>
      </c>
      <c r="E498" s="159">
        <f>(D498-B498)/B498</f>
        <v>6.7999999999999991E-2</v>
      </c>
      <c r="G498" s="119"/>
    </row>
    <row r="499" spans="1:7" ht="12.75">
      <c r="A499" s="96" t="s">
        <v>1179</v>
      </c>
      <c r="B499" s="243">
        <f>'Proposed Tariff Book 15_16'!D499</f>
        <v>13179.037006800001</v>
      </c>
      <c r="C499" s="153"/>
      <c r="D499" s="188">
        <f t="shared" si="12"/>
        <v>14075.211523262402</v>
      </c>
      <c r="E499" s="159">
        <f>(D499-B499)/B499</f>
        <v>6.800000000000006E-2</v>
      </c>
      <c r="G499" s="119"/>
    </row>
    <row r="500" spans="1:7" ht="12.75">
      <c r="A500" s="96" t="s">
        <v>1192</v>
      </c>
      <c r="B500" s="243">
        <f>'Proposed Tariff Book 15_16'!D500</f>
        <v>12133.621037999999</v>
      </c>
      <c r="C500" s="153"/>
      <c r="D500" s="188">
        <f t="shared" si="12"/>
        <v>12958.707268583999</v>
      </c>
      <c r="E500" s="159">
        <f>(D500-B500)/B500</f>
        <v>6.8000000000000005E-2</v>
      </c>
      <c r="G500" s="119"/>
    </row>
    <row r="501" spans="1:7" ht="12.75">
      <c r="A501" s="96"/>
      <c r="B501" s="243"/>
      <c r="C501" s="89"/>
      <c r="D501" s="188"/>
      <c r="E501" s="159"/>
      <c r="G501" s="119"/>
    </row>
    <row r="502" spans="1:7" ht="12.75">
      <c r="A502" s="96" t="s">
        <v>1181</v>
      </c>
      <c r="B502" s="243"/>
      <c r="C502" s="89"/>
      <c r="D502" s="188"/>
      <c r="E502" s="159"/>
      <c r="G502" s="119"/>
    </row>
    <row r="503" spans="1:7" ht="12.75">
      <c r="A503" s="96" t="s">
        <v>1183</v>
      </c>
      <c r="B503" s="243">
        <f>'Proposed Tariff Book 15_16'!D503</f>
        <v>3559.5065582999996</v>
      </c>
      <c r="C503" s="144"/>
      <c r="D503" s="188">
        <f t="shared" si="12"/>
        <v>3801.5530042644</v>
      </c>
      <c r="E503" s="159">
        <f>(D503-B503)/B503</f>
        <v>6.8000000000000116E-2</v>
      </c>
      <c r="G503" s="119"/>
    </row>
    <row r="504" spans="1:7" ht="12.75">
      <c r="A504" s="96" t="s">
        <v>1184</v>
      </c>
      <c r="B504" s="243">
        <f>'Proposed Tariff Book 15_16'!D504</f>
        <v>5887.7902565999993</v>
      </c>
      <c r="C504" s="144"/>
      <c r="D504" s="188">
        <f t="shared" si="12"/>
        <v>6288.1599940487995</v>
      </c>
      <c r="E504" s="159">
        <f>(D504-B504)/B504</f>
        <v>6.8000000000000033E-2</v>
      </c>
      <c r="G504" s="119"/>
    </row>
    <row r="505" spans="1:7" ht="12.75">
      <c r="A505" s="96" t="s">
        <v>1179</v>
      </c>
      <c r="B505" s="243">
        <f>'Proposed Tariff Book 15_16'!D505</f>
        <v>4876.513782</v>
      </c>
      <c r="C505" s="144"/>
      <c r="D505" s="188">
        <f t="shared" si="12"/>
        <v>5208.1167191760005</v>
      </c>
      <c r="E505" s="159">
        <f>(D505-B505)/B505</f>
        <v>6.8000000000000102E-2</v>
      </c>
      <c r="G505" s="119"/>
    </row>
    <row r="506" spans="1:7" ht="12.75">
      <c r="A506" s="96"/>
      <c r="B506" s="243"/>
      <c r="C506" s="144"/>
      <c r="D506" s="188"/>
      <c r="E506" s="159"/>
      <c r="G506" s="119"/>
    </row>
    <row r="507" spans="1:7" ht="12.75">
      <c r="A507" s="96" t="s">
        <v>1185</v>
      </c>
      <c r="B507" s="243"/>
      <c r="C507" s="144"/>
      <c r="D507" s="188"/>
      <c r="E507" s="159"/>
      <c r="G507" s="119"/>
    </row>
    <row r="508" spans="1:7" ht="12.75">
      <c r="A508" s="96" t="s">
        <v>1186</v>
      </c>
      <c r="B508" s="243">
        <f>'Proposed Tariff Book 15_16'!D508</f>
        <v>1417.0068233999998</v>
      </c>
      <c r="C508" s="144"/>
      <c r="D508" s="188">
        <f t="shared" si="12"/>
        <v>1513.3632873911999</v>
      </c>
      <c r="E508" s="159">
        <f>(D508-B508)/B508</f>
        <v>6.8000000000000116E-2</v>
      </c>
      <c r="F508" s="155"/>
      <c r="G508" s="119"/>
    </row>
    <row r="509" spans="1:7" ht="12.75">
      <c r="A509" s="96" t="s">
        <v>1187</v>
      </c>
      <c r="B509" s="243">
        <f>'Proposed Tariff Book 15_16'!D509</f>
        <v>991.89101970000002</v>
      </c>
      <c r="C509" s="144"/>
      <c r="D509" s="188">
        <f t="shared" si="12"/>
        <v>1059.3396090396</v>
      </c>
      <c r="E509" s="159">
        <f>(D509-B509)/B509</f>
        <v>6.7999999999999949E-2</v>
      </c>
      <c r="G509" s="119"/>
    </row>
    <row r="510" spans="1:7" ht="12.75">
      <c r="A510" s="96" t="s">
        <v>1188</v>
      </c>
      <c r="B510" s="158">
        <f>'Proposed Tariff Book 15_16'!D510</f>
        <v>1941.2738982000001</v>
      </c>
      <c r="C510" s="144"/>
      <c r="D510" s="188">
        <f t="shared" si="12"/>
        <v>2073.2805232776004</v>
      </c>
      <c r="E510" s="159">
        <f>(D510-B510)/B510</f>
        <v>6.8000000000000171E-2</v>
      </c>
      <c r="G510" s="119"/>
    </row>
    <row r="511" spans="1:7" ht="13.5" thickBot="1">
      <c r="A511" s="271" t="s">
        <v>1189</v>
      </c>
      <c r="B511" s="204">
        <f>'Proposed Tariff Book 15_16'!D511</f>
        <v>1358.8963142999996</v>
      </c>
      <c r="C511" s="294"/>
      <c r="D511" s="225">
        <f t="shared" si="12"/>
        <v>1451.3012636723997</v>
      </c>
      <c r="E511" s="280">
        <f>(D511-B511)/B511</f>
        <v>6.8000000000000088E-2</v>
      </c>
      <c r="G511" s="119"/>
    </row>
    <row r="512" spans="1:7" ht="12.75">
      <c r="A512" s="290"/>
      <c r="B512" s="243"/>
      <c r="C512" s="144"/>
      <c r="D512" s="188"/>
      <c r="E512" s="285"/>
      <c r="G512" s="119"/>
    </row>
    <row r="513" spans="1:7" ht="12.75">
      <c r="A513" s="94" t="s">
        <v>339</v>
      </c>
      <c r="B513" s="243"/>
      <c r="C513" s="144"/>
      <c r="D513" s="188"/>
      <c r="E513" s="159"/>
      <c r="G513" s="119"/>
    </row>
    <row r="514" spans="1:7" ht="12.75">
      <c r="A514" s="96" t="s">
        <v>341</v>
      </c>
      <c r="B514" s="243"/>
      <c r="C514" s="144"/>
      <c r="D514" s="188"/>
      <c r="E514" s="159"/>
      <c r="G514" s="119"/>
    </row>
    <row r="515" spans="1:7" ht="12.75">
      <c r="A515" s="96" t="s">
        <v>1190</v>
      </c>
      <c r="B515" s="243"/>
      <c r="C515" s="144"/>
      <c r="D515" s="188"/>
      <c r="E515" s="159"/>
      <c r="G515" s="119"/>
    </row>
    <row r="516" spans="1:7" ht="12.75">
      <c r="A516" s="96" t="s">
        <v>1191</v>
      </c>
      <c r="B516" s="243"/>
      <c r="C516" s="144"/>
      <c r="D516" s="188"/>
      <c r="E516" s="159"/>
      <c r="G516" s="119"/>
    </row>
    <row r="517" spans="1:7" ht="12.75">
      <c r="A517" s="96"/>
      <c r="B517" s="243"/>
      <c r="C517" s="95"/>
      <c r="D517" s="188"/>
      <c r="E517" s="159"/>
      <c r="G517" s="119"/>
    </row>
    <row r="518" spans="1:7" ht="12.75">
      <c r="A518" s="94" t="s">
        <v>654</v>
      </c>
      <c r="B518" s="243"/>
      <c r="C518" s="95"/>
      <c r="D518" s="188"/>
      <c r="E518" s="159" t="s">
        <v>144</v>
      </c>
      <c r="G518" s="119"/>
    </row>
    <row r="519" spans="1:7" ht="12.75">
      <c r="A519" s="96"/>
      <c r="B519" s="243"/>
      <c r="C519" s="95"/>
      <c r="D519" s="188"/>
      <c r="E519" s="159" t="s">
        <v>144</v>
      </c>
      <c r="G519" s="119"/>
    </row>
    <row r="520" spans="1:7" ht="12.75">
      <c r="A520" s="96" t="s">
        <v>340</v>
      </c>
      <c r="B520" s="243"/>
      <c r="C520" s="95"/>
      <c r="D520" s="188"/>
      <c r="E520" s="159" t="s">
        <v>144</v>
      </c>
      <c r="G520" s="119"/>
    </row>
    <row r="521" spans="1:7" ht="12.75">
      <c r="A521" s="96" t="s">
        <v>656</v>
      </c>
      <c r="B521" s="243"/>
      <c r="C521" s="95"/>
      <c r="D521" s="188"/>
      <c r="E521" s="159" t="s">
        <v>144</v>
      </c>
      <c r="G521" s="119"/>
    </row>
    <row r="522" spans="1:7" ht="12.75">
      <c r="A522" s="96" t="s">
        <v>791</v>
      </c>
      <c r="B522" s="243"/>
      <c r="C522" s="95"/>
      <c r="D522" s="188"/>
      <c r="E522" s="159" t="s">
        <v>144</v>
      </c>
      <c r="G522" s="119"/>
    </row>
    <row r="523" spans="1:7" ht="12.75">
      <c r="A523" s="96" t="s">
        <v>159</v>
      </c>
      <c r="B523" s="243"/>
      <c r="C523" s="95"/>
      <c r="D523" s="188"/>
      <c r="E523" s="159" t="s">
        <v>144</v>
      </c>
      <c r="G523" s="119"/>
    </row>
    <row r="524" spans="1:7" ht="12.75">
      <c r="A524" s="96" t="s">
        <v>792</v>
      </c>
      <c r="B524" s="243"/>
      <c r="C524" s="95"/>
      <c r="D524" s="188"/>
      <c r="E524" s="159" t="s">
        <v>144</v>
      </c>
      <c r="G524" s="119"/>
    </row>
    <row r="525" spans="1:7" ht="12.75">
      <c r="A525" s="96" t="s">
        <v>793</v>
      </c>
      <c r="B525" s="243"/>
      <c r="C525" s="95"/>
      <c r="D525" s="188"/>
      <c r="E525" s="159" t="s">
        <v>144</v>
      </c>
      <c r="G525" s="119"/>
    </row>
    <row r="526" spans="1:7" ht="12.75">
      <c r="A526" s="96" t="s">
        <v>794</v>
      </c>
      <c r="B526" s="243"/>
      <c r="C526" s="95"/>
      <c r="D526" s="188"/>
      <c r="E526" s="159" t="s">
        <v>144</v>
      </c>
      <c r="G526" s="119"/>
    </row>
    <row r="527" spans="1:7" ht="12.75">
      <c r="A527" s="96" t="s">
        <v>795</v>
      </c>
      <c r="B527" s="243"/>
      <c r="C527" s="95"/>
      <c r="D527" s="188"/>
      <c r="E527" s="159" t="s">
        <v>144</v>
      </c>
      <c r="G527" s="119"/>
    </row>
    <row r="528" spans="1:7" ht="12.75">
      <c r="A528" s="96" t="s">
        <v>796</v>
      </c>
      <c r="B528" s="243"/>
      <c r="C528" s="95"/>
      <c r="D528" s="188"/>
      <c r="E528" s="159" t="s">
        <v>144</v>
      </c>
      <c r="G528" s="119"/>
    </row>
    <row r="529" spans="1:22" ht="12.75">
      <c r="A529" s="96" t="s">
        <v>1329</v>
      </c>
      <c r="B529" s="243"/>
      <c r="C529" s="95"/>
      <c r="D529" s="188"/>
      <c r="E529" s="159" t="s">
        <v>144</v>
      </c>
      <c r="G529" s="119"/>
    </row>
    <row r="530" spans="1:22" ht="12.75">
      <c r="A530" s="96" t="s">
        <v>1193</v>
      </c>
      <c r="B530" s="243"/>
      <c r="C530" s="95"/>
      <c r="D530" s="188"/>
      <c r="E530" s="159"/>
      <c r="G530" s="119"/>
    </row>
    <row r="531" spans="1:22" ht="12.75">
      <c r="A531" s="96"/>
      <c r="B531" s="243"/>
      <c r="C531" s="95"/>
      <c r="D531" s="188"/>
      <c r="E531" s="159" t="s">
        <v>144</v>
      </c>
      <c r="G531" s="119"/>
    </row>
    <row r="532" spans="1:22" ht="12.75">
      <c r="A532" s="94" t="s">
        <v>798</v>
      </c>
      <c r="B532" s="243"/>
      <c r="C532" s="95"/>
      <c r="D532" s="188"/>
      <c r="E532" s="159" t="s">
        <v>144</v>
      </c>
      <c r="G532" s="119"/>
      <c r="V532" s="165">
        <v>1</v>
      </c>
    </row>
    <row r="533" spans="1:22" ht="12.75">
      <c r="A533" s="96" t="s">
        <v>531</v>
      </c>
      <c r="B533" s="243">
        <f>'Proposed Tariff Book 15_16'!D533</f>
        <v>1898.1696341999998</v>
      </c>
      <c r="C533" s="95"/>
      <c r="D533" s="188">
        <f t="shared" ref="D533:D582" si="13">B533*($J$33+$J$32)</f>
        <v>2027.2451693255998</v>
      </c>
      <c r="E533" s="159">
        <f>(D533-B533)/B533</f>
        <v>6.8000000000000019E-2</v>
      </c>
      <c r="G533" s="119"/>
    </row>
    <row r="534" spans="1:22" ht="12.75">
      <c r="A534" s="96" t="s">
        <v>479</v>
      </c>
      <c r="B534" s="243"/>
      <c r="C534" s="95"/>
      <c r="D534" s="188"/>
      <c r="E534" s="159" t="s">
        <v>144</v>
      </c>
      <c r="G534" s="119"/>
    </row>
    <row r="535" spans="1:22" ht="12.75">
      <c r="A535" s="96" t="s">
        <v>535</v>
      </c>
      <c r="B535" s="243">
        <f>'Proposed Tariff Book 15_16'!D535</f>
        <v>8.0476577999999996</v>
      </c>
      <c r="C535" s="95"/>
      <c r="D535" s="188">
        <f t="shared" si="13"/>
        <v>8.5948985304000001</v>
      </c>
      <c r="E535" s="159">
        <f>(D535-B535)/B535</f>
        <v>6.800000000000006E-2</v>
      </c>
      <c r="G535" s="119"/>
    </row>
    <row r="536" spans="1:22" ht="12.75">
      <c r="A536" s="96"/>
      <c r="B536" s="243"/>
      <c r="C536" s="95"/>
      <c r="D536" s="188"/>
      <c r="E536" s="159" t="s">
        <v>144</v>
      </c>
      <c r="G536" s="119"/>
    </row>
    <row r="537" spans="1:22" ht="12.75">
      <c r="A537" s="94" t="s">
        <v>801</v>
      </c>
      <c r="B537" s="243"/>
      <c r="C537" s="95"/>
      <c r="D537" s="188"/>
      <c r="E537" s="159" t="s">
        <v>144</v>
      </c>
      <c r="G537" s="119"/>
    </row>
    <row r="538" spans="1:22" ht="12.75">
      <c r="A538" s="96" t="s">
        <v>531</v>
      </c>
      <c r="B538" s="243">
        <f>'Proposed Tariff Book 15_16'!D538</f>
        <v>2294.2703069999998</v>
      </c>
      <c r="C538" s="95"/>
      <c r="D538" s="188">
        <f t="shared" si="13"/>
        <v>2450.2806878759998</v>
      </c>
      <c r="E538" s="159">
        <f>(D538-B538)/B538</f>
        <v>6.8000000000000005E-2</v>
      </c>
      <c r="G538" s="119"/>
    </row>
    <row r="539" spans="1:22" ht="12.75">
      <c r="A539" s="96" t="s">
        <v>479</v>
      </c>
      <c r="B539" s="243"/>
      <c r="C539" s="95"/>
      <c r="D539" s="188"/>
      <c r="E539" s="159" t="s">
        <v>144</v>
      </c>
      <c r="G539" s="119"/>
    </row>
    <row r="540" spans="1:22" ht="12.75">
      <c r="A540" s="96" t="s">
        <v>535</v>
      </c>
      <c r="B540" s="243">
        <f>'Proposed Tariff Book 15_16'!D540</f>
        <v>11.188766399999999</v>
      </c>
      <c r="C540" s="95"/>
      <c r="D540" s="188">
        <f t="shared" si="13"/>
        <v>11.949602515199999</v>
      </c>
      <c r="E540" s="159">
        <f>(D540-B540)/B540</f>
        <v>6.8000000000000019E-2</v>
      </c>
      <c r="G540" s="119"/>
    </row>
    <row r="541" spans="1:22" ht="12.75">
      <c r="A541" s="96"/>
      <c r="B541" s="243"/>
      <c r="C541" s="95"/>
      <c r="D541" s="188"/>
      <c r="E541" s="159" t="s">
        <v>144</v>
      </c>
      <c r="G541" s="119"/>
    </row>
    <row r="542" spans="1:22" ht="12.75">
      <c r="A542" s="94" t="s">
        <v>803</v>
      </c>
      <c r="B542" s="243"/>
      <c r="C542" s="97"/>
      <c r="D542" s="188"/>
      <c r="E542" s="159" t="s">
        <v>144</v>
      </c>
      <c r="G542" s="119"/>
    </row>
    <row r="543" spans="1:22" ht="12.75">
      <c r="A543" s="96" t="s">
        <v>531</v>
      </c>
      <c r="B543" s="243">
        <f>'Proposed Tariff Book 15_16'!D543</f>
        <v>1824.3191903999998</v>
      </c>
      <c r="C543" s="95"/>
      <c r="D543" s="188">
        <f t="shared" si="13"/>
        <v>1948.3728953471998</v>
      </c>
      <c r="E543" s="159">
        <f>(D543-B543)/B543</f>
        <v>6.8000000000000005E-2</v>
      </c>
      <c r="G543" s="119"/>
    </row>
    <row r="544" spans="1:22" ht="12.75">
      <c r="A544" s="96" t="s">
        <v>479</v>
      </c>
      <c r="B544" s="243"/>
      <c r="C544" s="95"/>
      <c r="D544" s="188"/>
      <c r="E544" s="159" t="s">
        <v>144</v>
      </c>
      <c r="G544" s="119"/>
    </row>
    <row r="545" spans="1:7" ht="12.75">
      <c r="A545" s="96" t="s">
        <v>535</v>
      </c>
      <c r="B545" s="243">
        <f>'Proposed Tariff Book 15_16'!D545</f>
        <v>8.9189141999999997</v>
      </c>
      <c r="C545" s="95"/>
      <c r="D545" s="188">
        <f t="shared" si="13"/>
        <v>9.5254003655999995</v>
      </c>
      <c r="E545" s="159">
        <f>(D545-B545)/B545</f>
        <v>6.7999999999999977E-2</v>
      </c>
      <c r="G545" s="119"/>
    </row>
    <row r="546" spans="1:7" ht="12.75">
      <c r="A546" s="96"/>
      <c r="B546" s="243"/>
      <c r="C546" s="95"/>
      <c r="D546" s="188"/>
      <c r="E546" s="159" t="s">
        <v>144</v>
      </c>
      <c r="G546" s="119"/>
    </row>
    <row r="547" spans="1:7" ht="12.75">
      <c r="A547" s="94" t="s">
        <v>633</v>
      </c>
      <c r="B547" s="243"/>
      <c r="C547" s="95"/>
      <c r="D547" s="188"/>
      <c r="E547" s="159" t="s">
        <v>144</v>
      </c>
      <c r="G547" s="119"/>
    </row>
    <row r="548" spans="1:7" ht="12.75">
      <c r="A548" s="96" t="s">
        <v>531</v>
      </c>
      <c r="B548" s="243">
        <f>'Proposed Tariff Book 15_16'!D548</f>
        <v>2394.5106486</v>
      </c>
      <c r="C548" s="95"/>
      <c r="D548" s="188">
        <f t="shared" si="13"/>
        <v>2557.3373727048001</v>
      </c>
      <c r="E548" s="159">
        <f>(D548-B548)/B548</f>
        <v>6.8000000000000074E-2</v>
      </c>
      <c r="G548" s="119"/>
    </row>
    <row r="549" spans="1:7" ht="12.75">
      <c r="A549" s="96" t="s">
        <v>479</v>
      </c>
      <c r="B549" s="243"/>
      <c r="C549" s="95"/>
      <c r="D549" s="188"/>
      <c r="E549" s="159" t="s">
        <v>144</v>
      </c>
      <c r="G549" s="119"/>
    </row>
    <row r="550" spans="1:7" ht="12.75">
      <c r="A550" s="96" t="s">
        <v>535</v>
      </c>
      <c r="B550" s="243">
        <f>'Proposed Tariff Book 15_16'!D550</f>
        <v>10.145551499999998</v>
      </c>
      <c r="C550" s="95"/>
      <c r="D550" s="188">
        <f t="shared" si="13"/>
        <v>10.835449001999999</v>
      </c>
      <c r="E550" s="159">
        <f>(D550-B550)/B550</f>
        <v>6.8000000000000102E-2</v>
      </c>
      <c r="G550" s="119"/>
    </row>
    <row r="551" spans="1:7" ht="12.75">
      <c r="A551" s="96"/>
      <c r="B551" s="243"/>
      <c r="C551" s="95"/>
      <c r="D551" s="188"/>
      <c r="E551" s="159" t="s">
        <v>144</v>
      </c>
      <c r="G551" s="119"/>
    </row>
    <row r="552" spans="1:7" ht="12.75">
      <c r="A552" s="94" t="s">
        <v>804</v>
      </c>
      <c r="B552" s="243"/>
      <c r="C552" s="95"/>
      <c r="D552" s="188"/>
      <c r="E552" s="159" t="s">
        <v>144</v>
      </c>
      <c r="G552" s="119"/>
    </row>
    <row r="553" spans="1:7" ht="12.75">
      <c r="A553" s="96" t="s">
        <v>531</v>
      </c>
      <c r="B553" s="243">
        <f>'Proposed Tariff Book 15_16'!D553</f>
        <v>1674.6465119999998</v>
      </c>
      <c r="C553" s="95"/>
      <c r="D553" s="188">
        <f t="shared" si="13"/>
        <v>1788.5224748159999</v>
      </c>
      <c r="E553" s="159">
        <f>(D553-B553)/B553</f>
        <v>6.800000000000006E-2</v>
      </c>
      <c r="G553" s="119"/>
    </row>
    <row r="554" spans="1:7" ht="12.75">
      <c r="A554" s="96" t="s">
        <v>479</v>
      </c>
      <c r="B554" s="243"/>
      <c r="C554" s="95"/>
      <c r="D554" s="188"/>
      <c r="E554" s="159" t="s">
        <v>144</v>
      </c>
      <c r="G554" s="119"/>
    </row>
    <row r="555" spans="1:7" ht="12.75">
      <c r="A555" s="96" t="s">
        <v>535</v>
      </c>
      <c r="B555" s="243">
        <f>'Proposed Tariff Book 15_16'!D555</f>
        <v>8.173760699999999</v>
      </c>
      <c r="C555" s="95"/>
      <c r="D555" s="188">
        <f t="shared" si="13"/>
        <v>8.7295764275999996</v>
      </c>
      <c r="E555" s="159">
        <f>(D555-B555)/B555</f>
        <v>6.8000000000000088E-2</v>
      </c>
      <c r="G555" s="119"/>
    </row>
    <row r="556" spans="1:7" ht="12.75">
      <c r="A556" s="96"/>
      <c r="B556" s="243"/>
      <c r="C556" s="95"/>
      <c r="D556" s="188"/>
      <c r="E556" s="159" t="s">
        <v>144</v>
      </c>
      <c r="G556" s="119"/>
    </row>
    <row r="557" spans="1:7" ht="12.75">
      <c r="A557" s="98" t="s">
        <v>160</v>
      </c>
      <c r="B557" s="243"/>
      <c r="C557" s="151"/>
      <c r="D557" s="188"/>
      <c r="E557" s="159" t="s">
        <v>144</v>
      </c>
      <c r="G557" s="119"/>
    </row>
    <row r="558" spans="1:7" ht="12.75">
      <c r="A558" s="98"/>
      <c r="B558" s="243"/>
      <c r="C558" s="151"/>
      <c r="D558" s="188"/>
      <c r="E558" s="159"/>
      <c r="G558" s="119"/>
    </row>
    <row r="559" spans="1:7" ht="12.75">
      <c r="A559" s="171" t="s">
        <v>1194</v>
      </c>
      <c r="B559" s="243"/>
      <c r="C559" s="151"/>
      <c r="D559" s="188"/>
      <c r="E559" s="159" t="s">
        <v>144</v>
      </c>
      <c r="G559" s="119"/>
    </row>
    <row r="560" spans="1:7" ht="12.75">
      <c r="A560" s="98" t="s">
        <v>809</v>
      </c>
      <c r="B560" s="243"/>
      <c r="C560" s="151"/>
      <c r="D560" s="188"/>
      <c r="E560" s="159" t="s">
        <v>144</v>
      </c>
      <c r="G560" s="119"/>
    </row>
    <row r="561" spans="1:7" ht="12.75">
      <c r="A561" s="96"/>
      <c r="B561" s="243"/>
      <c r="C561" s="151"/>
      <c r="D561" s="188"/>
      <c r="E561" s="159" t="s">
        <v>144</v>
      </c>
      <c r="G561" s="119"/>
    </row>
    <row r="562" spans="1:7" ht="12.75">
      <c r="A562" s="171" t="s">
        <v>1195</v>
      </c>
      <c r="B562" s="243"/>
      <c r="C562" s="151"/>
      <c r="D562" s="188"/>
      <c r="E562" s="159" t="s">
        <v>144</v>
      </c>
      <c r="G562" s="119"/>
    </row>
    <row r="563" spans="1:7" ht="12.75">
      <c r="A563" s="98" t="s">
        <v>612</v>
      </c>
      <c r="B563" s="243"/>
      <c r="C563" s="151"/>
      <c r="D563" s="188"/>
      <c r="E563" s="159" t="s">
        <v>144</v>
      </c>
      <c r="G563" s="119"/>
    </row>
    <row r="564" spans="1:7" ht="12.75">
      <c r="A564" s="98" t="s">
        <v>811</v>
      </c>
      <c r="B564" s="243"/>
      <c r="C564" s="151"/>
      <c r="D564" s="188"/>
      <c r="E564" s="159" t="s">
        <v>144</v>
      </c>
      <c r="G564" s="119"/>
    </row>
    <row r="565" spans="1:7" ht="12.75">
      <c r="A565" s="96"/>
      <c r="B565" s="243"/>
      <c r="C565" s="151"/>
      <c r="D565" s="188"/>
      <c r="E565" s="159" t="s">
        <v>144</v>
      </c>
      <c r="G565" s="119"/>
    </row>
    <row r="566" spans="1:7" ht="12.75">
      <c r="A566" s="171" t="s">
        <v>1196</v>
      </c>
      <c r="B566" s="243"/>
      <c r="C566" s="151"/>
      <c r="D566" s="188"/>
      <c r="E566" s="159" t="s">
        <v>144</v>
      </c>
      <c r="G566" s="119"/>
    </row>
    <row r="567" spans="1:7" ht="12.75">
      <c r="A567" s="98" t="s">
        <v>813</v>
      </c>
      <c r="B567" s="243"/>
      <c r="C567" s="151"/>
      <c r="D567" s="188"/>
      <c r="E567" s="159" t="s">
        <v>144</v>
      </c>
      <c r="G567" s="119"/>
    </row>
    <row r="568" spans="1:7" ht="12.75">
      <c r="A568" s="96"/>
      <c r="B568" s="243"/>
      <c r="C568" s="151"/>
      <c r="D568" s="188"/>
      <c r="E568" s="159" t="s">
        <v>144</v>
      </c>
      <c r="G568" s="119"/>
    </row>
    <row r="569" spans="1:7" ht="12.75">
      <c r="A569" s="98" t="s">
        <v>814</v>
      </c>
      <c r="B569" s="243"/>
      <c r="C569" s="151"/>
      <c r="D569" s="188"/>
      <c r="E569" s="159" t="s">
        <v>144</v>
      </c>
      <c r="G569" s="119"/>
    </row>
    <row r="570" spans="1:7" ht="12.75">
      <c r="A570" s="98" t="s">
        <v>815</v>
      </c>
      <c r="B570" s="243"/>
      <c r="C570" s="151"/>
      <c r="D570" s="188"/>
      <c r="E570" s="159" t="s">
        <v>144</v>
      </c>
      <c r="G570" s="119"/>
    </row>
    <row r="571" spans="1:7" ht="12.75">
      <c r="A571" s="96" t="s">
        <v>1197</v>
      </c>
      <c r="B571" s="243">
        <f>'Proposed Tariff Book 15_16'!D571</f>
        <v>757.7523261</v>
      </c>
      <c r="C571" s="151"/>
      <c r="D571" s="188">
        <f t="shared" si="13"/>
        <v>809.2794842748001</v>
      </c>
      <c r="E571" s="268">
        <f>(D571-B571)/B571</f>
        <v>6.8000000000000116E-2</v>
      </c>
      <c r="F571" s="116"/>
      <c r="G571" s="119"/>
    </row>
    <row r="572" spans="1:7" ht="12.75">
      <c r="A572" s="96"/>
      <c r="B572" s="243"/>
      <c r="C572" s="95"/>
      <c r="D572" s="188"/>
      <c r="E572" s="159" t="s">
        <v>144</v>
      </c>
      <c r="G572" s="119"/>
    </row>
    <row r="573" spans="1:7" ht="12.75">
      <c r="A573" s="94" t="s">
        <v>207</v>
      </c>
      <c r="B573" s="243"/>
      <c r="C573" s="95"/>
      <c r="D573" s="188"/>
      <c r="E573" s="159" t="s">
        <v>144</v>
      </c>
      <c r="G573" s="119"/>
    </row>
    <row r="574" spans="1:7" ht="12.75">
      <c r="A574" s="96"/>
      <c r="B574" s="243"/>
      <c r="C574" s="95"/>
      <c r="D574" s="188"/>
      <c r="E574" s="159" t="s">
        <v>144</v>
      </c>
      <c r="G574" s="119"/>
    </row>
    <row r="575" spans="1:7" ht="12.75">
      <c r="A575" s="96" t="s">
        <v>818</v>
      </c>
      <c r="B575" s="243"/>
      <c r="C575" s="95"/>
      <c r="D575" s="188"/>
      <c r="E575" s="159" t="s">
        <v>144</v>
      </c>
      <c r="G575" s="119"/>
    </row>
    <row r="576" spans="1:7" ht="12.75">
      <c r="A576" s="96" t="s">
        <v>819</v>
      </c>
      <c r="B576" s="243"/>
      <c r="C576" s="95"/>
      <c r="D576" s="188"/>
      <c r="E576" s="159" t="s">
        <v>144</v>
      </c>
      <c r="G576" s="119"/>
    </row>
    <row r="577" spans="1:7" ht="12.75">
      <c r="A577" s="96" t="s">
        <v>820</v>
      </c>
      <c r="B577" s="243"/>
      <c r="C577" s="95"/>
      <c r="D577" s="188"/>
      <c r="E577" s="159" t="s">
        <v>144</v>
      </c>
      <c r="G577" s="119"/>
    </row>
    <row r="578" spans="1:7" ht="12.75">
      <c r="A578" s="96"/>
      <c r="B578" s="243"/>
      <c r="C578" s="95"/>
      <c r="D578" s="188"/>
      <c r="E578" s="159" t="s">
        <v>144</v>
      </c>
      <c r="G578" s="119"/>
    </row>
    <row r="579" spans="1:7" ht="12.75">
      <c r="A579" s="96" t="s">
        <v>1330</v>
      </c>
      <c r="B579" s="243">
        <f>'Proposed Tariff Book 15_16'!D579</f>
        <v>1354.7807742</v>
      </c>
      <c r="C579" s="95"/>
      <c r="D579" s="188">
        <f t="shared" si="13"/>
        <v>1446.9058668456</v>
      </c>
      <c r="E579" s="159">
        <f>(D579-B579)/B579</f>
        <v>6.8000000000000019E-2</v>
      </c>
      <c r="G579" s="119"/>
    </row>
    <row r="580" spans="1:7" ht="12.75">
      <c r="A580" s="96" t="s">
        <v>536</v>
      </c>
      <c r="B580" s="243">
        <f>'Proposed Tariff Book 15_16'!D580</f>
        <v>1417.0068233999998</v>
      </c>
      <c r="C580" s="95"/>
      <c r="D580" s="188">
        <f t="shared" si="13"/>
        <v>1513.3632873911999</v>
      </c>
      <c r="E580" s="159">
        <f>(D580-B580)/B580</f>
        <v>6.8000000000000116E-2</v>
      </c>
      <c r="G580" s="119"/>
    </row>
    <row r="581" spans="1:7" ht="12.75">
      <c r="A581" s="96" t="s">
        <v>1203</v>
      </c>
      <c r="B581" s="243">
        <f>'Proposed Tariff Book 15_16'!D581</f>
        <v>1246.5157025999999</v>
      </c>
      <c r="C581" s="95"/>
      <c r="D581" s="188">
        <f t="shared" si="13"/>
        <v>1331.2787703767999</v>
      </c>
      <c r="E581" s="159">
        <f>(D581-B581)/B581</f>
        <v>6.7999999999999977E-2</v>
      </c>
      <c r="G581" s="119"/>
    </row>
    <row r="582" spans="1:7" ht="12.75">
      <c r="A582" s="96" t="s">
        <v>538</v>
      </c>
      <c r="B582" s="243">
        <f>'Proposed Tariff Book 15_16'!D582</f>
        <v>988.89894179999999</v>
      </c>
      <c r="C582" s="95"/>
      <c r="D582" s="188">
        <f t="shared" si="13"/>
        <v>1056.1440698424001</v>
      </c>
      <c r="E582" s="159">
        <f>(D582-B582)/B582</f>
        <v>6.8000000000000102E-2</v>
      </c>
      <c r="G582" s="119"/>
    </row>
    <row r="583" spans="1:7" ht="12.75">
      <c r="A583" s="96"/>
      <c r="B583" s="243"/>
      <c r="C583" s="95"/>
      <c r="D583" s="188"/>
      <c r="E583" s="159" t="s">
        <v>144</v>
      </c>
      <c r="G583" s="119"/>
    </row>
    <row r="584" spans="1:7" ht="12.75">
      <c r="A584" s="96" t="s">
        <v>821</v>
      </c>
      <c r="B584" s="243"/>
      <c r="C584" s="95"/>
      <c r="D584" s="188"/>
      <c r="E584" s="159" t="s">
        <v>144</v>
      </c>
      <c r="G584" s="119"/>
    </row>
    <row r="585" spans="1:7" ht="12.75">
      <c r="A585" s="96" t="s">
        <v>360</v>
      </c>
      <c r="B585" s="243"/>
      <c r="C585" s="95"/>
      <c r="D585" s="188"/>
      <c r="E585" s="159" t="s">
        <v>144</v>
      </c>
      <c r="G585" s="119"/>
    </row>
    <row r="586" spans="1:7" ht="12.75">
      <c r="A586" s="96" t="s">
        <v>1198</v>
      </c>
      <c r="B586" s="243">
        <f>'Proposed Tariff Book 15_16'!D586</f>
        <v>2709.5386205999998</v>
      </c>
      <c r="C586" s="95"/>
      <c r="D586" s="188">
        <f t="shared" ref="D586:D629" si="14">B586*($J$33+$J$32)</f>
        <v>2893.7872468007999</v>
      </c>
      <c r="E586" s="159">
        <f>(D586-B586)/B586</f>
        <v>6.8000000000000047E-2</v>
      </c>
      <c r="G586" s="119"/>
    </row>
    <row r="587" spans="1:7" ht="12.75">
      <c r="A587" s="96" t="s">
        <v>81</v>
      </c>
      <c r="B587" s="243">
        <f>'Proposed Tariff Book 15_16'!D587</f>
        <v>1977.7520280000001</v>
      </c>
      <c r="C587" s="95"/>
      <c r="D587" s="188">
        <f t="shared" si="14"/>
        <v>2112.2391659040004</v>
      </c>
      <c r="E587" s="159">
        <f>(D587-B587)/B587</f>
        <v>6.8000000000000144E-2</v>
      </c>
      <c r="G587" s="119"/>
    </row>
    <row r="588" spans="1:7" ht="12.75">
      <c r="A588" s="96" t="s">
        <v>86</v>
      </c>
      <c r="B588" s="243">
        <f>'Proposed Tariff Book 15_16'!D588</f>
        <v>2493.0314051999999</v>
      </c>
      <c r="C588" s="95"/>
      <c r="D588" s="188">
        <f t="shared" si="14"/>
        <v>2662.5575407535998</v>
      </c>
      <c r="E588" s="159">
        <f>(D588-B588)/B588</f>
        <v>6.7999999999999977E-2</v>
      </c>
      <c r="G588" s="119"/>
    </row>
    <row r="589" spans="1:7" ht="12.75">
      <c r="A589" s="96" t="s">
        <v>83</v>
      </c>
      <c r="B589" s="243">
        <f>'Proposed Tariff Book 15_16'!D589</f>
        <v>1977.7520280000001</v>
      </c>
      <c r="C589" s="95"/>
      <c r="D589" s="188">
        <f t="shared" si="14"/>
        <v>2112.2391659040004</v>
      </c>
      <c r="E589" s="159">
        <f>(D589-B589)/B589</f>
        <v>6.8000000000000144E-2</v>
      </c>
      <c r="G589" s="119"/>
    </row>
    <row r="590" spans="1:7" ht="12.75">
      <c r="A590" s="96"/>
      <c r="B590" s="243"/>
      <c r="C590" s="95"/>
      <c r="D590" s="188"/>
      <c r="E590" s="159" t="s">
        <v>144</v>
      </c>
      <c r="G590" s="119"/>
    </row>
    <row r="591" spans="1:7" ht="12.75">
      <c r="A591" s="96" t="s">
        <v>812</v>
      </c>
      <c r="B591" s="243"/>
      <c r="C591" s="95"/>
      <c r="D591" s="188"/>
      <c r="E591" s="159" t="s">
        <v>144</v>
      </c>
      <c r="G591" s="119"/>
    </row>
    <row r="592" spans="1:7" ht="12.75">
      <c r="A592" s="96" t="s">
        <v>827</v>
      </c>
      <c r="B592" s="243"/>
      <c r="C592" s="95"/>
      <c r="D592" s="188"/>
      <c r="E592" s="159" t="s">
        <v>144</v>
      </c>
      <c r="G592" s="119"/>
    </row>
    <row r="593" spans="1:7" ht="12.75">
      <c r="A593" s="96" t="s">
        <v>1117</v>
      </c>
      <c r="B593" s="243"/>
      <c r="C593" s="95"/>
      <c r="D593" s="188"/>
      <c r="E593" s="159" t="s">
        <v>144</v>
      </c>
      <c r="G593" s="119"/>
    </row>
    <row r="594" spans="1:7" ht="13.5" thickBot="1">
      <c r="A594" s="271"/>
      <c r="B594" s="204"/>
      <c r="C594" s="292"/>
      <c r="D594" s="225"/>
      <c r="E594" s="280" t="s">
        <v>144</v>
      </c>
      <c r="G594" s="119"/>
    </row>
    <row r="595" spans="1:7" ht="12.75">
      <c r="A595" s="96" t="s">
        <v>1199</v>
      </c>
      <c r="B595" s="243">
        <f>'Proposed Tariff Book 15_16'!D595</f>
        <v>1354.7807742</v>
      </c>
      <c r="C595" s="95"/>
      <c r="D595" s="188">
        <f t="shared" si="14"/>
        <v>1446.9058668456</v>
      </c>
      <c r="E595" s="285">
        <f>(D595-B595)/B595</f>
        <v>6.8000000000000019E-2</v>
      </c>
      <c r="G595" s="119"/>
    </row>
    <row r="596" spans="1:7" ht="12.75">
      <c r="A596" s="96" t="s">
        <v>567</v>
      </c>
      <c r="B596" s="243">
        <f>'Proposed Tariff Book 15_16'!D596</f>
        <v>2709.5386205999998</v>
      </c>
      <c r="C596" s="95"/>
      <c r="D596" s="188">
        <f t="shared" si="14"/>
        <v>2893.7872468007999</v>
      </c>
      <c r="E596" s="159">
        <f>(D596-B596)/B596</f>
        <v>6.8000000000000047E-2</v>
      </c>
      <c r="G596" s="119"/>
    </row>
    <row r="597" spans="1:7" ht="12.75">
      <c r="A597" s="96"/>
      <c r="B597" s="243"/>
      <c r="C597" s="95"/>
      <c r="D597" s="188"/>
      <c r="E597" s="159" t="s">
        <v>144</v>
      </c>
      <c r="G597" s="119"/>
    </row>
    <row r="598" spans="1:7" ht="12.75">
      <c r="A598" s="96" t="s">
        <v>1202</v>
      </c>
      <c r="B598" s="243">
        <f>'Proposed Tariff Book 15_16'!D598</f>
        <v>1417.0068233999998</v>
      </c>
      <c r="C598" s="95"/>
      <c r="D598" s="188">
        <f t="shared" si="14"/>
        <v>1513.3632873911999</v>
      </c>
      <c r="E598" s="159">
        <f>(D598-B598)/B598</f>
        <v>6.8000000000000116E-2</v>
      </c>
      <c r="G598" s="119"/>
    </row>
    <row r="599" spans="1:7" ht="12.75">
      <c r="A599" s="96" t="s">
        <v>567</v>
      </c>
      <c r="B599" s="243">
        <f>'Proposed Tariff Book 15_16'!D599</f>
        <v>2834.0136467999996</v>
      </c>
      <c r="C599" s="95"/>
      <c r="D599" s="188">
        <f t="shared" si="14"/>
        <v>3026.7265747823999</v>
      </c>
      <c r="E599" s="159">
        <f>(D599-B599)/B599</f>
        <v>6.8000000000000116E-2</v>
      </c>
      <c r="G599" s="119"/>
    </row>
    <row r="600" spans="1:7" ht="12.75">
      <c r="A600" s="96"/>
      <c r="B600" s="243"/>
      <c r="C600" s="95"/>
      <c r="D600" s="188"/>
      <c r="E600" s="159" t="s">
        <v>144</v>
      </c>
      <c r="G600" s="119"/>
    </row>
    <row r="601" spans="1:7" ht="12.75">
      <c r="A601" s="96" t="s">
        <v>1201</v>
      </c>
      <c r="B601" s="243">
        <f>'Proposed Tariff Book 15_16'!D601</f>
        <v>1246.5157025999999</v>
      </c>
      <c r="C601" s="95"/>
      <c r="D601" s="188">
        <f t="shared" si="14"/>
        <v>1331.2787703767999</v>
      </c>
      <c r="E601" s="159">
        <f>(D601-B601)/B601</f>
        <v>6.7999999999999977E-2</v>
      </c>
      <c r="G601" s="119"/>
    </row>
    <row r="602" spans="1:7" ht="12.75">
      <c r="A602" s="96" t="s">
        <v>567</v>
      </c>
      <c r="B602" s="243">
        <f>'Proposed Tariff Book 15_16'!D602</f>
        <v>2493.0314051999999</v>
      </c>
      <c r="C602" s="95"/>
      <c r="D602" s="188">
        <f t="shared" si="14"/>
        <v>2662.5575407535998</v>
      </c>
      <c r="E602" s="159">
        <f>(D602-B602)/B602</f>
        <v>6.7999999999999977E-2</v>
      </c>
      <c r="G602" s="119"/>
    </row>
    <row r="603" spans="1:7" ht="12.75">
      <c r="A603" s="96"/>
      <c r="B603" s="243"/>
      <c r="C603" s="95"/>
      <c r="D603" s="188"/>
      <c r="E603" s="159" t="s">
        <v>144</v>
      </c>
      <c r="G603" s="119"/>
    </row>
    <row r="604" spans="1:7" ht="12.75">
      <c r="A604" s="96" t="s">
        <v>1200</v>
      </c>
      <c r="B604" s="243">
        <f>'Proposed Tariff Book 15_16'!D604</f>
        <v>988.89894179999999</v>
      </c>
      <c r="C604" s="95"/>
      <c r="D604" s="188">
        <f t="shared" si="14"/>
        <v>1056.1440698424001</v>
      </c>
      <c r="E604" s="159">
        <f>(D604-B604)/B604</f>
        <v>6.8000000000000102E-2</v>
      </c>
      <c r="G604" s="119"/>
    </row>
    <row r="605" spans="1:7" ht="12.75">
      <c r="A605" s="96" t="s">
        <v>567</v>
      </c>
      <c r="B605" s="243">
        <f>'Proposed Tariff Book 15_16'!D605</f>
        <v>1977.7520280000001</v>
      </c>
      <c r="C605" s="95"/>
      <c r="D605" s="188">
        <f t="shared" si="14"/>
        <v>2112.2391659040004</v>
      </c>
      <c r="E605" s="159">
        <f>(D605-B605)/B605</f>
        <v>6.8000000000000144E-2</v>
      </c>
      <c r="G605" s="119"/>
    </row>
    <row r="606" spans="1:7" ht="12.75">
      <c r="A606" s="96"/>
      <c r="B606" s="243"/>
      <c r="C606" s="95"/>
      <c r="D606" s="188"/>
      <c r="E606" s="159" t="s">
        <v>144</v>
      </c>
      <c r="G606" s="119"/>
    </row>
    <row r="607" spans="1:7" ht="12.75">
      <c r="A607" s="96" t="s">
        <v>1118</v>
      </c>
      <c r="B607" s="243"/>
      <c r="C607" s="95"/>
      <c r="D607" s="188"/>
      <c r="E607" s="159" t="s">
        <v>144</v>
      </c>
      <c r="G607" s="119"/>
    </row>
    <row r="608" spans="1:7" ht="12.75">
      <c r="A608" s="96" t="s">
        <v>161</v>
      </c>
      <c r="B608" s="243"/>
      <c r="C608" s="95"/>
      <c r="D608" s="188"/>
      <c r="E608" s="159" t="s">
        <v>144</v>
      </c>
      <c r="G608" s="119"/>
    </row>
    <row r="609" spans="1:22" ht="12.75">
      <c r="A609" s="96" t="s">
        <v>1119</v>
      </c>
      <c r="B609" s="243"/>
      <c r="C609" s="95"/>
      <c r="D609" s="188"/>
      <c r="E609" s="159" t="s">
        <v>144</v>
      </c>
      <c r="G609" s="119"/>
    </row>
    <row r="610" spans="1:22" ht="12.75">
      <c r="A610" s="96" t="s">
        <v>1120</v>
      </c>
      <c r="B610" s="243"/>
      <c r="C610" s="95"/>
      <c r="D610" s="188"/>
      <c r="E610" s="159" t="s">
        <v>144</v>
      </c>
      <c r="G610" s="119"/>
    </row>
    <row r="611" spans="1:22" ht="12.75">
      <c r="A611" s="96" t="s">
        <v>1121</v>
      </c>
      <c r="B611" s="243">
        <f>'Proposed Tariff Book 15_16'!D611</f>
        <v>988.89894179999999</v>
      </c>
      <c r="C611" s="95"/>
      <c r="D611" s="188">
        <f t="shared" si="14"/>
        <v>1056.1440698424001</v>
      </c>
      <c r="E611" s="159">
        <f>(D611-B611)/B611</f>
        <v>6.8000000000000102E-2</v>
      </c>
      <c r="G611" s="119"/>
    </row>
    <row r="612" spans="1:22" ht="12.75">
      <c r="A612" s="96"/>
      <c r="B612" s="243"/>
      <c r="C612" s="95"/>
      <c r="D612" s="188"/>
      <c r="E612" s="159" t="s">
        <v>144</v>
      </c>
      <c r="G612" s="119"/>
      <c r="V612" s="165">
        <v>1</v>
      </c>
    </row>
    <row r="613" spans="1:22" ht="12.75">
      <c r="A613" s="96" t="s">
        <v>342</v>
      </c>
      <c r="B613" s="243"/>
      <c r="C613" s="151"/>
      <c r="D613" s="188"/>
      <c r="E613" s="159" t="s">
        <v>144</v>
      </c>
      <c r="G613" s="119"/>
      <c r="V613" s="165">
        <v>1</v>
      </c>
    </row>
    <row r="614" spans="1:22" ht="12.75">
      <c r="A614" s="96" t="s">
        <v>1122</v>
      </c>
      <c r="B614" s="243">
        <f>'Proposed Tariff Book 15_16'!D614</f>
        <v>2832.4889481</v>
      </c>
      <c r="C614" s="151"/>
      <c r="D614" s="188">
        <f t="shared" si="14"/>
        <v>3025.0981965708002</v>
      </c>
      <c r="E614" s="268">
        <f>(D614-B614)/B614</f>
        <v>6.8000000000000047E-2</v>
      </c>
      <c r="F614" s="116"/>
      <c r="G614" s="119"/>
      <c r="V614" s="165">
        <v>1</v>
      </c>
    </row>
    <row r="615" spans="1:22" ht="12.75">
      <c r="A615" s="96"/>
      <c r="B615" s="243"/>
      <c r="C615" s="95"/>
      <c r="D615" s="188"/>
      <c r="E615" s="159" t="s">
        <v>144</v>
      </c>
      <c r="G615" s="119"/>
      <c r="V615" s="165">
        <v>1</v>
      </c>
    </row>
    <row r="616" spans="1:22" ht="12.75">
      <c r="A616" s="94" t="s">
        <v>1123</v>
      </c>
      <c r="B616" s="243"/>
      <c r="C616" s="95"/>
      <c r="D616" s="188"/>
      <c r="E616" s="159" t="s">
        <v>144</v>
      </c>
      <c r="G616" s="119"/>
      <c r="V616" s="165">
        <v>1</v>
      </c>
    </row>
    <row r="617" spans="1:22" ht="12.75">
      <c r="A617" s="96"/>
      <c r="B617" s="243"/>
      <c r="C617" s="95"/>
      <c r="D617" s="188"/>
      <c r="E617" s="159" t="s">
        <v>144</v>
      </c>
      <c r="G617" s="119"/>
      <c r="V617" s="165">
        <v>1</v>
      </c>
    </row>
    <row r="618" spans="1:22" ht="12.75">
      <c r="A618" s="94" t="s">
        <v>235</v>
      </c>
      <c r="B618" s="243"/>
      <c r="C618" s="97"/>
      <c r="D618" s="188"/>
      <c r="E618" s="159" t="s">
        <v>144</v>
      </c>
      <c r="G618" s="119"/>
      <c r="V618" s="165">
        <v>1</v>
      </c>
    </row>
    <row r="619" spans="1:22" ht="12.75">
      <c r="A619" s="96"/>
      <c r="B619" s="243"/>
      <c r="C619" s="97"/>
      <c r="D619" s="188"/>
      <c r="E619" s="159" t="s">
        <v>144</v>
      </c>
      <c r="G619" s="119"/>
      <c r="V619" s="165">
        <v>1</v>
      </c>
    </row>
    <row r="620" spans="1:22" ht="12.75">
      <c r="A620" s="96" t="s">
        <v>1124</v>
      </c>
      <c r="B620" s="243"/>
      <c r="C620" s="97"/>
      <c r="D620" s="188"/>
      <c r="E620" s="159" t="s">
        <v>144</v>
      </c>
      <c r="G620" s="119"/>
      <c r="V620" s="165">
        <v>1</v>
      </c>
    </row>
    <row r="621" spans="1:22" ht="12.75">
      <c r="A621" s="154" t="s">
        <v>1204</v>
      </c>
      <c r="B621" s="243">
        <f>'Proposed Tariff Book 15_16'!D621</f>
        <v>191.32102709999998</v>
      </c>
      <c r="C621" s="95"/>
      <c r="D621" s="188">
        <f t="shared" si="14"/>
        <v>204.33085694279998</v>
      </c>
      <c r="E621" s="159">
        <f>(D621-B621)/B621</f>
        <v>6.8000000000000019E-2</v>
      </c>
      <c r="F621" s="116"/>
      <c r="G621" s="140"/>
      <c r="V621" s="165">
        <v>1</v>
      </c>
    </row>
    <row r="622" spans="1:22" ht="12.75">
      <c r="A622" s="96" t="s">
        <v>1205</v>
      </c>
      <c r="B622" s="243">
        <f>'Proposed Tariff Book 15_16'!D622</f>
        <v>903.60752580000008</v>
      </c>
      <c r="C622" s="95"/>
      <c r="D622" s="188">
        <f t="shared" si="14"/>
        <v>965.05283755440018</v>
      </c>
      <c r="E622" s="159">
        <f>(D622-B622)/B622</f>
        <v>6.8000000000000116E-2</v>
      </c>
      <c r="F622" s="319"/>
      <c r="G622" s="140"/>
      <c r="V622" s="165">
        <v>1</v>
      </c>
    </row>
    <row r="623" spans="1:22" ht="12.75">
      <c r="A623" s="96"/>
      <c r="B623" s="243"/>
      <c r="C623" s="95"/>
      <c r="D623" s="188"/>
      <c r="E623" s="159" t="s">
        <v>144</v>
      </c>
      <c r="F623" s="319"/>
      <c r="G623" s="140"/>
      <c r="V623" s="165">
        <v>1</v>
      </c>
    </row>
    <row r="624" spans="1:22" ht="12.75">
      <c r="A624" s="96" t="s">
        <v>1206</v>
      </c>
      <c r="B624" s="243"/>
      <c r="C624" s="95"/>
      <c r="D624" s="188"/>
      <c r="E624" s="159" t="s">
        <v>144</v>
      </c>
      <c r="F624" s="319"/>
      <c r="G624" s="140"/>
      <c r="V624" s="165">
        <v>1</v>
      </c>
    </row>
    <row r="625" spans="1:22" ht="12.75">
      <c r="A625" s="154" t="s">
        <v>1207</v>
      </c>
      <c r="B625" s="243">
        <f>'Proposed Tariff Book 15_16'!D625</f>
        <v>87.423701399999999</v>
      </c>
      <c r="C625" s="152"/>
      <c r="D625" s="188">
        <f t="shared" si="14"/>
        <v>93.368513095200001</v>
      </c>
      <c r="E625" s="159">
        <f>(D625-B625)/B625</f>
        <v>6.8000000000000019E-2</v>
      </c>
      <c r="F625" s="319"/>
      <c r="G625" s="140"/>
      <c r="V625" s="165">
        <v>1</v>
      </c>
    </row>
    <row r="626" spans="1:22" ht="12.75">
      <c r="A626" s="96"/>
      <c r="B626" s="243"/>
      <c r="C626" s="95"/>
      <c r="D626" s="188"/>
      <c r="E626" s="159" t="s">
        <v>144</v>
      </c>
      <c r="F626" s="319"/>
      <c r="G626" s="140"/>
      <c r="V626" s="165">
        <v>1</v>
      </c>
    </row>
    <row r="627" spans="1:22" ht="12.75">
      <c r="A627" s="154" t="s">
        <v>1208</v>
      </c>
      <c r="B627" s="243"/>
      <c r="C627" s="151"/>
      <c r="D627" s="188"/>
      <c r="E627" s="159" t="s">
        <v>144</v>
      </c>
      <c r="F627" s="319"/>
      <c r="G627" s="140"/>
      <c r="V627" s="165">
        <v>1</v>
      </c>
    </row>
    <row r="628" spans="1:22" ht="12.75">
      <c r="A628" s="96" t="s">
        <v>1209</v>
      </c>
      <c r="B628" s="243">
        <f>'Proposed Tariff Book 15_16'!D628</f>
        <v>319.39571790000002</v>
      </c>
      <c r="C628" s="151"/>
      <c r="D628" s="188">
        <f t="shared" si="14"/>
        <v>341.11462671720005</v>
      </c>
      <c r="E628" s="159">
        <f>(D628-B628)/B628</f>
        <v>6.8000000000000088E-2</v>
      </c>
      <c r="F628" s="319"/>
      <c r="G628" s="140"/>
      <c r="V628" s="165">
        <v>1</v>
      </c>
    </row>
    <row r="629" spans="1:22" ht="12.75">
      <c r="A629" s="96" t="s">
        <v>1210</v>
      </c>
      <c r="B629" s="243">
        <f>'Proposed Tariff Book 15_16'!D629</f>
        <v>355.77067259999995</v>
      </c>
      <c r="C629" s="151"/>
      <c r="D629" s="188">
        <f t="shared" si="14"/>
        <v>379.96307833679998</v>
      </c>
      <c r="E629" s="159">
        <f>(D629-B629)/B629</f>
        <v>6.8000000000000088E-2</v>
      </c>
      <c r="F629" s="319"/>
      <c r="G629" s="140"/>
      <c r="V629" s="165">
        <v>1</v>
      </c>
    </row>
    <row r="630" spans="1:22" s="160" customFormat="1" ht="12.75">
      <c r="A630" s="96"/>
      <c r="B630" s="243"/>
      <c r="C630" s="158"/>
      <c r="D630" s="188"/>
      <c r="E630" s="159" t="s">
        <v>144</v>
      </c>
      <c r="F630" s="319"/>
      <c r="G630" s="320"/>
      <c r="V630" s="160">
        <v>1</v>
      </c>
    </row>
    <row r="631" spans="1:22" ht="12.75">
      <c r="A631" s="96" t="s">
        <v>1132</v>
      </c>
      <c r="B631" s="243"/>
      <c r="C631" s="95"/>
      <c r="D631" s="188"/>
      <c r="E631" s="159" t="s">
        <v>144</v>
      </c>
      <c r="F631" s="319"/>
      <c r="G631" s="140"/>
      <c r="V631" s="165">
        <v>1</v>
      </c>
    </row>
    <row r="632" spans="1:22" ht="12.75">
      <c r="A632" s="96" t="s">
        <v>1133</v>
      </c>
      <c r="B632" s="243"/>
      <c r="C632" s="95"/>
      <c r="D632" s="188"/>
      <c r="E632" s="159" t="s">
        <v>144</v>
      </c>
      <c r="G632" s="140"/>
    </row>
    <row r="633" spans="1:22" ht="12.75">
      <c r="A633" s="96" t="s">
        <v>1211</v>
      </c>
      <c r="B633" s="243"/>
      <c r="C633" s="95"/>
      <c r="D633" s="188"/>
      <c r="E633" s="159" t="s">
        <v>144</v>
      </c>
      <c r="G633" s="140"/>
    </row>
    <row r="634" spans="1:22" ht="12.75">
      <c r="A634" s="96" t="s">
        <v>1136</v>
      </c>
      <c r="B634" s="243" t="str">
        <f>'Proposed Tariff Book 15_16'!D634</f>
        <v>On application</v>
      </c>
      <c r="C634" s="153"/>
      <c r="D634" s="188" t="str">
        <f>B634</f>
        <v>On application</v>
      </c>
      <c r="E634" s="159"/>
      <c r="G634" s="140"/>
    </row>
    <row r="635" spans="1:22" ht="12.75">
      <c r="A635" s="96"/>
      <c r="B635" s="243"/>
      <c r="C635" s="95"/>
      <c r="D635" s="188"/>
      <c r="E635" s="159"/>
      <c r="G635" s="119"/>
    </row>
    <row r="636" spans="1:22" s="116" customFormat="1" ht="12.75">
      <c r="A636" s="96" t="s">
        <v>1212</v>
      </c>
      <c r="B636" s="243" t="str">
        <f>'Proposed Tariff Book 15_16'!D636</f>
        <v>On application</v>
      </c>
      <c r="C636" s="95"/>
      <c r="D636" s="188" t="str">
        <f>B636</f>
        <v>On application</v>
      </c>
      <c r="E636" s="159" t="s">
        <v>144</v>
      </c>
      <c r="G636" s="119"/>
    </row>
    <row r="637" spans="1:22" ht="12.75">
      <c r="A637" s="96" t="s">
        <v>1213</v>
      </c>
      <c r="B637" s="243" t="str">
        <f>'Proposed Tariff Book 15_16'!D637</f>
        <v>On application</v>
      </c>
      <c r="C637" s="95"/>
      <c r="D637" s="188" t="str">
        <f t="shared" ref="D637:D639" si="15">B637</f>
        <v>On application</v>
      </c>
      <c r="E637" s="159"/>
      <c r="G637" s="119"/>
    </row>
    <row r="638" spans="1:22" ht="12.75">
      <c r="A638" s="96" t="s">
        <v>1130</v>
      </c>
      <c r="B638" s="243" t="str">
        <f>'Proposed Tariff Book 15_16'!D638</f>
        <v>On application</v>
      </c>
      <c r="C638" s="95"/>
      <c r="D638" s="188" t="str">
        <f t="shared" si="15"/>
        <v>On application</v>
      </c>
      <c r="E638" s="159"/>
      <c r="G638" s="119"/>
    </row>
    <row r="639" spans="1:22" ht="12.75">
      <c r="A639" s="96" t="s">
        <v>1214</v>
      </c>
      <c r="B639" s="243" t="str">
        <f>'Proposed Tariff Book 15_16'!D639</f>
        <v>On application</v>
      </c>
      <c r="C639" s="95"/>
      <c r="D639" s="188" t="str">
        <f t="shared" si="15"/>
        <v>On application</v>
      </c>
      <c r="E639" s="159" t="s">
        <v>144</v>
      </c>
      <c r="G639" s="119"/>
    </row>
    <row r="640" spans="1:22" ht="12.75">
      <c r="A640" s="96"/>
      <c r="B640" s="243"/>
      <c r="C640" s="95"/>
      <c r="D640" s="188"/>
      <c r="E640" s="159" t="s">
        <v>144</v>
      </c>
      <c r="G640" s="119"/>
    </row>
    <row r="641" spans="1:22" ht="12.75">
      <c r="A641" s="219" t="s">
        <v>46</v>
      </c>
      <c r="B641" s="243"/>
      <c r="C641" s="95"/>
      <c r="D641" s="188"/>
      <c r="E641" s="159" t="s">
        <v>144</v>
      </c>
      <c r="G641" s="119"/>
    </row>
    <row r="642" spans="1:22" ht="12.75">
      <c r="A642" s="94" t="s">
        <v>88</v>
      </c>
      <c r="B642" s="243"/>
      <c r="C642" s="95"/>
      <c r="D642" s="188"/>
      <c r="E642" s="159" t="s">
        <v>144</v>
      </c>
      <c r="G642" s="119"/>
    </row>
    <row r="643" spans="1:22" ht="12.75">
      <c r="A643" s="94" t="s">
        <v>89</v>
      </c>
      <c r="B643" s="243"/>
      <c r="C643" s="97"/>
      <c r="D643" s="188"/>
      <c r="E643" s="159" t="s">
        <v>144</v>
      </c>
      <c r="G643" s="119"/>
      <c r="V643" s="165">
        <v>1</v>
      </c>
    </row>
    <row r="644" spans="1:22" ht="12.75">
      <c r="A644" s="96"/>
      <c r="B644" s="243"/>
      <c r="C644" s="97"/>
      <c r="D644" s="188"/>
      <c r="E644" s="159" t="s">
        <v>144</v>
      </c>
      <c r="G644" s="119"/>
    </row>
    <row r="645" spans="1:22" ht="12.75">
      <c r="A645" s="94" t="s">
        <v>13</v>
      </c>
      <c r="B645" s="243"/>
      <c r="C645" s="97"/>
      <c r="D645" s="188"/>
      <c r="E645" s="159" t="s">
        <v>144</v>
      </c>
      <c r="G645" s="119"/>
    </row>
    <row r="646" spans="1:22" ht="12.75">
      <c r="A646" s="96" t="s">
        <v>21</v>
      </c>
      <c r="B646" s="243"/>
      <c r="C646" s="97"/>
      <c r="D646" s="188"/>
      <c r="E646" s="159" t="s">
        <v>144</v>
      </c>
      <c r="G646" s="119"/>
    </row>
    <row r="647" spans="1:22" ht="12.75">
      <c r="A647" s="96" t="s">
        <v>22</v>
      </c>
      <c r="B647" s="243"/>
      <c r="C647" s="97"/>
      <c r="D647" s="188"/>
      <c r="E647" s="159" t="s">
        <v>144</v>
      </c>
      <c r="G647" s="119"/>
    </row>
    <row r="648" spans="1:22" ht="12.75">
      <c r="A648" s="96" t="s">
        <v>519</v>
      </c>
      <c r="B648" s="243"/>
      <c r="C648" s="97"/>
      <c r="D648" s="188"/>
      <c r="E648" s="159" t="s">
        <v>144</v>
      </c>
      <c r="G648" s="119"/>
    </row>
    <row r="649" spans="1:22" ht="12.75">
      <c r="A649" s="96" t="s">
        <v>490</v>
      </c>
      <c r="B649" s="243"/>
      <c r="C649" s="97"/>
      <c r="D649" s="188"/>
      <c r="E649" s="159" t="s">
        <v>144</v>
      </c>
      <c r="G649" s="119"/>
      <c r="V649" s="165">
        <v>1</v>
      </c>
    </row>
    <row r="650" spans="1:22" ht="12.75">
      <c r="A650" s="96"/>
      <c r="B650" s="243"/>
      <c r="C650" s="97"/>
      <c r="D650" s="188"/>
      <c r="E650" s="159" t="s">
        <v>144</v>
      </c>
      <c r="G650" s="119"/>
      <c r="V650" s="165">
        <v>1</v>
      </c>
    </row>
    <row r="651" spans="1:22" ht="12.75">
      <c r="A651" s="96" t="s">
        <v>165</v>
      </c>
      <c r="B651" s="243"/>
      <c r="C651" s="97"/>
      <c r="D651" s="188"/>
      <c r="E651" s="159" t="s">
        <v>144</v>
      </c>
      <c r="G651" s="119"/>
      <c r="V651" s="165">
        <v>1</v>
      </c>
    </row>
    <row r="652" spans="1:22" ht="12.75">
      <c r="A652" s="96" t="s">
        <v>19</v>
      </c>
      <c r="B652" s="243"/>
      <c r="C652" s="97"/>
      <c r="D652" s="188"/>
      <c r="E652" s="159" t="s">
        <v>144</v>
      </c>
      <c r="G652" s="119"/>
      <c r="V652" s="165">
        <v>1</v>
      </c>
    </row>
    <row r="653" spans="1:22" ht="12.75">
      <c r="A653" s="96" t="s">
        <v>67</v>
      </c>
      <c r="B653" s="243"/>
      <c r="C653" s="97"/>
      <c r="D653" s="188"/>
      <c r="E653" s="159" t="s">
        <v>144</v>
      </c>
      <c r="G653" s="119"/>
      <c r="V653" s="165">
        <v>1</v>
      </c>
    </row>
    <row r="654" spans="1:22" ht="12.75">
      <c r="A654" s="96"/>
      <c r="B654" s="243"/>
      <c r="C654" s="97"/>
      <c r="D654" s="188"/>
      <c r="E654" s="159" t="s">
        <v>144</v>
      </c>
      <c r="G654" s="119"/>
      <c r="V654" s="165">
        <v>1</v>
      </c>
    </row>
    <row r="655" spans="1:22" ht="12.75">
      <c r="A655" s="94" t="s">
        <v>237</v>
      </c>
      <c r="B655" s="243"/>
      <c r="C655" s="97"/>
      <c r="D655" s="188"/>
      <c r="E655" s="159" t="s">
        <v>144</v>
      </c>
      <c r="G655" s="119"/>
      <c r="V655" s="165">
        <v>1</v>
      </c>
    </row>
    <row r="656" spans="1:22" ht="12.75">
      <c r="A656" s="96"/>
      <c r="B656" s="243"/>
      <c r="C656" s="97"/>
      <c r="D656" s="188"/>
      <c r="E656" s="159" t="s">
        <v>144</v>
      </c>
      <c r="G656" s="119"/>
      <c r="V656" s="165">
        <v>1</v>
      </c>
    </row>
    <row r="657" spans="1:22" ht="12.75">
      <c r="A657" s="96" t="s">
        <v>492</v>
      </c>
      <c r="B657" s="243"/>
      <c r="C657" s="97"/>
      <c r="D657" s="188"/>
      <c r="E657" s="159" t="s">
        <v>144</v>
      </c>
      <c r="G657" s="119"/>
      <c r="V657" s="165">
        <v>1</v>
      </c>
    </row>
    <row r="658" spans="1:22" ht="12.75">
      <c r="A658" s="154" t="s">
        <v>1215</v>
      </c>
      <c r="B658" s="243"/>
      <c r="C658" s="97"/>
      <c r="D658" s="188"/>
      <c r="E658" s="159" t="s">
        <v>144</v>
      </c>
      <c r="G658" s="119"/>
      <c r="V658" s="165">
        <v>1</v>
      </c>
    </row>
    <row r="659" spans="1:22" ht="12.75">
      <c r="A659" s="96" t="s">
        <v>24</v>
      </c>
      <c r="B659" s="243"/>
      <c r="C659" s="97"/>
      <c r="D659" s="188"/>
      <c r="E659" s="159" t="s">
        <v>144</v>
      </c>
      <c r="G659" s="119"/>
      <c r="V659" s="165">
        <v>1</v>
      </c>
    </row>
    <row r="660" spans="1:22" ht="12.75">
      <c r="A660" s="96"/>
      <c r="B660" s="243"/>
      <c r="C660" s="97"/>
      <c r="D660" s="188"/>
      <c r="E660" s="159" t="s">
        <v>144</v>
      </c>
      <c r="G660" s="119"/>
    </row>
    <row r="661" spans="1:22" ht="12.75">
      <c r="A661" s="154" t="s">
        <v>1216</v>
      </c>
      <c r="B661" s="243"/>
      <c r="C661" s="97"/>
      <c r="D661" s="188"/>
      <c r="E661" s="159" t="s">
        <v>144</v>
      </c>
      <c r="G661" s="119"/>
    </row>
    <row r="662" spans="1:22" ht="12.75">
      <c r="A662" s="96"/>
      <c r="B662" s="243"/>
      <c r="C662" s="97"/>
      <c r="D662" s="188"/>
      <c r="E662" s="159" t="s">
        <v>144</v>
      </c>
      <c r="G662" s="119"/>
    </row>
    <row r="663" spans="1:22" ht="12.75">
      <c r="A663" s="154" t="s">
        <v>1217</v>
      </c>
      <c r="B663" s="243"/>
      <c r="C663" s="97"/>
      <c r="D663" s="188"/>
      <c r="E663" s="159" t="s">
        <v>144</v>
      </c>
      <c r="G663" s="119"/>
    </row>
    <row r="664" spans="1:22" ht="12.75">
      <c r="A664" s="96"/>
      <c r="B664" s="243"/>
      <c r="C664" s="97"/>
      <c r="D664" s="188"/>
      <c r="E664" s="159" t="s">
        <v>144</v>
      </c>
      <c r="G664" s="119"/>
    </row>
    <row r="665" spans="1:22" ht="12.75">
      <c r="A665" s="96" t="s">
        <v>16</v>
      </c>
      <c r="B665" s="243">
        <f>'Proposed Tariff Book 15_16'!D665</f>
        <v>115.1892672</v>
      </c>
      <c r="C665" s="95"/>
      <c r="D665" s="188">
        <f t="shared" ref="D665:D672" si="16">B665*($J$33+$J$32)</f>
        <v>123.02213736960002</v>
      </c>
      <c r="E665" s="159">
        <f>(D665-B665)/B665</f>
        <v>6.8000000000000116E-2</v>
      </c>
      <c r="G665" s="119"/>
    </row>
    <row r="666" spans="1:22" ht="12.75">
      <c r="A666" s="96" t="s">
        <v>479</v>
      </c>
      <c r="B666" s="243"/>
      <c r="C666" s="97"/>
      <c r="D666" s="188"/>
      <c r="E666" s="159" t="s">
        <v>144</v>
      </c>
      <c r="G666" s="119"/>
    </row>
    <row r="667" spans="1:22" ht="12.75">
      <c r="A667" s="96" t="s">
        <v>17</v>
      </c>
      <c r="B667" s="243"/>
      <c r="C667" s="97"/>
      <c r="D667" s="188"/>
      <c r="E667" s="159" t="s">
        <v>144</v>
      </c>
      <c r="G667" s="119"/>
    </row>
    <row r="668" spans="1:22" ht="12.75">
      <c r="A668" s="96" t="s">
        <v>18</v>
      </c>
      <c r="B668" s="243">
        <f>'Proposed Tariff Book 15_16'!D668</f>
        <v>34.540730699999997</v>
      </c>
      <c r="C668" s="95"/>
      <c r="D668" s="188">
        <f t="shared" si="16"/>
        <v>36.889500387600002</v>
      </c>
      <c r="E668" s="159">
        <f>(D668-B668)/B668</f>
        <v>6.800000000000013E-2</v>
      </c>
      <c r="G668" s="119"/>
    </row>
    <row r="669" spans="1:22" ht="12.75">
      <c r="A669" s="96"/>
      <c r="B669" s="243"/>
      <c r="C669" s="95"/>
      <c r="D669" s="188"/>
      <c r="E669" s="159" t="s">
        <v>144</v>
      </c>
      <c r="G669" s="119"/>
    </row>
    <row r="670" spans="1:22" ht="12.75">
      <c r="A670" s="96" t="s">
        <v>328</v>
      </c>
      <c r="B670" s="243"/>
      <c r="C670" s="95"/>
      <c r="D670" s="188"/>
      <c r="E670" s="159" t="s">
        <v>144</v>
      </c>
      <c r="G670" s="119"/>
    </row>
    <row r="671" spans="1:22" ht="12.75">
      <c r="A671" s="96" t="s">
        <v>1304</v>
      </c>
      <c r="B671" s="243"/>
      <c r="C671" s="95"/>
      <c r="D671" s="188"/>
      <c r="E671" s="159" t="s">
        <v>144</v>
      </c>
      <c r="G671" s="119"/>
      <c r="V671" s="165">
        <v>1</v>
      </c>
    </row>
    <row r="672" spans="1:22" ht="12.75">
      <c r="A672" s="96" t="s">
        <v>27</v>
      </c>
      <c r="B672" s="243">
        <f>'Proposed Tariff Book 15_16'!D672</f>
        <v>281.49606449999999</v>
      </c>
      <c r="C672" s="95"/>
      <c r="D672" s="188">
        <f t="shared" si="16"/>
        <v>300.63779688599999</v>
      </c>
      <c r="E672" s="159">
        <f>(D672-B672)/B672</f>
        <v>6.8000000000000005E-2</v>
      </c>
      <c r="G672" s="119"/>
    </row>
    <row r="673" spans="1:7" ht="13.5" thickBot="1">
      <c r="A673" s="271"/>
      <c r="B673" s="204"/>
      <c r="C673" s="292"/>
      <c r="D673" s="225"/>
      <c r="E673" s="280" t="s">
        <v>144</v>
      </c>
      <c r="G673" s="119"/>
    </row>
    <row r="674" spans="1:7" ht="12.75">
      <c r="A674" s="96"/>
      <c r="B674" s="243"/>
      <c r="C674" s="95"/>
      <c r="D674" s="188"/>
      <c r="E674" s="159" t="s">
        <v>144</v>
      </c>
      <c r="G674" s="119"/>
    </row>
    <row r="675" spans="1:7" ht="12.75">
      <c r="A675" s="94" t="s">
        <v>329</v>
      </c>
      <c r="B675" s="243"/>
      <c r="C675" s="144"/>
      <c r="D675" s="188"/>
      <c r="E675" s="159"/>
      <c r="G675" s="119"/>
    </row>
    <row r="676" spans="1:7" ht="12.75">
      <c r="A676" s="154" t="s">
        <v>1220</v>
      </c>
      <c r="B676" s="243"/>
      <c r="C676" s="144"/>
      <c r="D676" s="188"/>
      <c r="E676" s="159"/>
      <c r="G676" s="119"/>
    </row>
    <row r="677" spans="1:7" ht="12.75">
      <c r="A677" s="154" t="s">
        <v>1221</v>
      </c>
      <c r="B677" s="243"/>
      <c r="C677" s="144"/>
      <c r="D677" s="188"/>
      <c r="E677" s="159"/>
      <c r="G677" s="119"/>
    </row>
    <row r="678" spans="1:7" ht="12.75">
      <c r="A678" s="154" t="s">
        <v>1218</v>
      </c>
      <c r="B678" s="243"/>
      <c r="C678" s="144"/>
      <c r="D678" s="188"/>
      <c r="E678" s="159"/>
      <c r="G678" s="119"/>
    </row>
    <row r="679" spans="1:7" ht="12.75">
      <c r="A679" s="154" t="s">
        <v>1219</v>
      </c>
      <c r="B679" s="243"/>
      <c r="C679" s="144"/>
      <c r="D679" s="188"/>
      <c r="E679" s="159"/>
      <c r="G679" s="119"/>
    </row>
    <row r="680" spans="1:7" ht="12.75">
      <c r="A680" s="154" t="s">
        <v>1222</v>
      </c>
      <c r="B680" s="243"/>
      <c r="C680" s="144"/>
      <c r="D680" s="188"/>
      <c r="E680" s="159"/>
      <c r="G680" s="119"/>
    </row>
    <row r="681" spans="1:7" ht="12.75">
      <c r="A681" s="96" t="s">
        <v>1304</v>
      </c>
      <c r="B681" s="243"/>
      <c r="C681" s="144"/>
      <c r="D681" s="188"/>
      <c r="E681" s="159"/>
      <c r="G681" s="119"/>
    </row>
    <row r="682" spans="1:7" s="160" customFormat="1" ht="12.75">
      <c r="A682" s="96"/>
      <c r="B682" s="243"/>
      <c r="C682" s="158"/>
      <c r="D682" s="188"/>
      <c r="E682" s="159"/>
      <c r="G682" s="161"/>
    </row>
    <row r="683" spans="1:7" ht="12.75">
      <c r="A683" s="252" t="s">
        <v>347</v>
      </c>
      <c r="B683" s="243"/>
      <c r="C683" s="144"/>
      <c r="D683" s="188"/>
      <c r="E683" s="159"/>
      <c r="G683" s="119"/>
    </row>
    <row r="684" spans="1:7" ht="12.75">
      <c r="A684" s="154" t="s">
        <v>1223</v>
      </c>
      <c r="B684" s="243"/>
      <c r="C684" s="144"/>
      <c r="D684" s="188"/>
      <c r="E684" s="159"/>
      <c r="G684" s="119"/>
    </row>
    <row r="685" spans="1:7" ht="12.75">
      <c r="A685" s="96" t="s">
        <v>348</v>
      </c>
      <c r="B685" s="243"/>
      <c r="C685" s="144"/>
      <c r="D685" s="188"/>
      <c r="E685" s="159"/>
      <c r="G685" s="119"/>
    </row>
    <row r="686" spans="1:7" ht="12.75">
      <c r="A686" s="96" t="s">
        <v>349</v>
      </c>
      <c r="B686" s="243"/>
      <c r="C686" s="144"/>
      <c r="D686" s="188"/>
      <c r="E686" s="159"/>
      <c r="G686" s="119"/>
    </row>
    <row r="687" spans="1:7" ht="12.75">
      <c r="A687" s="96" t="s">
        <v>330</v>
      </c>
      <c r="B687" s="243"/>
      <c r="C687" s="144"/>
      <c r="D687" s="188"/>
      <c r="E687" s="159"/>
      <c r="G687" s="119"/>
    </row>
    <row r="688" spans="1:7" ht="12.75">
      <c r="A688" s="96" t="s">
        <v>1305</v>
      </c>
      <c r="B688" s="243"/>
      <c r="C688" s="144"/>
      <c r="D688" s="188"/>
      <c r="E688" s="159"/>
      <c r="G688" s="119"/>
    </row>
    <row r="689" spans="1:7" ht="12.75">
      <c r="A689" s="96" t="s">
        <v>1310</v>
      </c>
      <c r="B689" s="243"/>
      <c r="C689" s="144"/>
      <c r="D689" s="188"/>
      <c r="E689" s="159"/>
      <c r="G689" s="119"/>
    </row>
    <row r="690" spans="1:7" ht="12.75">
      <c r="A690" s="96" t="s">
        <v>1229</v>
      </c>
      <c r="B690" s="243"/>
      <c r="C690" s="144"/>
      <c r="D690" s="188"/>
      <c r="E690" s="159"/>
      <c r="G690" s="119"/>
    </row>
    <row r="691" spans="1:7" ht="12.75">
      <c r="A691" s="96"/>
      <c r="B691" s="243"/>
      <c r="C691" s="144"/>
      <c r="D691" s="188"/>
      <c r="E691" s="159"/>
      <c r="G691" s="119"/>
    </row>
    <row r="692" spans="1:7" ht="12.75">
      <c r="A692" s="252" t="s">
        <v>343</v>
      </c>
      <c r="B692" s="243"/>
      <c r="C692" s="144"/>
      <c r="D692" s="188"/>
      <c r="E692" s="159"/>
      <c r="G692" s="119"/>
    </row>
    <row r="693" spans="1:7" ht="45">
      <c r="A693" s="247" t="s">
        <v>1226</v>
      </c>
      <c r="B693" s="243"/>
      <c r="C693" s="144"/>
      <c r="D693" s="188"/>
      <c r="E693" s="159"/>
      <c r="G693" s="119"/>
    </row>
    <row r="694" spans="1:7" ht="12.75">
      <c r="A694" s="247"/>
      <c r="B694" s="243"/>
      <c r="C694" s="144"/>
      <c r="D694" s="188"/>
      <c r="E694" s="159"/>
      <c r="G694" s="119"/>
    </row>
    <row r="695" spans="1:7" ht="22.5">
      <c r="A695" s="252" t="s">
        <v>1227</v>
      </c>
      <c r="B695" s="243"/>
      <c r="C695" s="144"/>
      <c r="D695" s="188"/>
      <c r="E695" s="159"/>
      <c r="G695" s="119"/>
    </row>
    <row r="696" spans="1:7" ht="12.75">
      <c r="A696" s="252"/>
      <c r="B696" s="243"/>
      <c r="C696" s="144"/>
      <c r="D696" s="188"/>
      <c r="E696" s="159"/>
      <c r="G696" s="119"/>
    </row>
    <row r="697" spans="1:7" ht="12.75">
      <c r="A697" s="247" t="s">
        <v>1228</v>
      </c>
      <c r="B697" s="243"/>
      <c r="C697" s="144"/>
      <c r="D697" s="188"/>
      <c r="E697" s="159"/>
      <c r="G697" s="119"/>
    </row>
    <row r="698" spans="1:7" ht="12.75">
      <c r="A698" s="247"/>
      <c r="B698" s="243"/>
      <c r="C698" s="144"/>
      <c r="D698" s="188"/>
      <c r="E698" s="159"/>
      <c r="G698" s="119"/>
    </row>
    <row r="699" spans="1:7" ht="12.75">
      <c r="A699" s="252" t="s">
        <v>344</v>
      </c>
      <c r="B699" s="243"/>
      <c r="C699" s="144"/>
      <c r="D699" s="188"/>
      <c r="E699" s="159"/>
      <c r="G699" s="119"/>
    </row>
    <row r="700" spans="1:7" ht="22.5">
      <c r="A700" s="247" t="s">
        <v>1148</v>
      </c>
      <c r="B700" s="243"/>
      <c r="C700" s="144"/>
      <c r="D700" s="188"/>
      <c r="E700" s="159"/>
      <c r="G700" s="119"/>
    </row>
    <row r="701" spans="1:7" ht="12.75">
      <c r="A701" s="247"/>
      <c r="B701" s="243"/>
      <c r="C701" s="144"/>
      <c r="D701" s="188"/>
      <c r="E701" s="159"/>
      <c r="G701" s="119"/>
    </row>
    <row r="702" spans="1:7" ht="12.75">
      <c r="A702" s="247" t="s">
        <v>1225</v>
      </c>
      <c r="B702" s="243"/>
      <c r="C702" s="144"/>
      <c r="D702" s="188"/>
      <c r="E702" s="159"/>
      <c r="G702" s="119"/>
    </row>
    <row r="703" spans="1:7" ht="12.75">
      <c r="A703" s="247"/>
      <c r="B703" s="243"/>
      <c r="C703" s="144"/>
      <c r="D703" s="188"/>
      <c r="E703" s="159"/>
      <c r="G703" s="119"/>
    </row>
    <row r="704" spans="1:7" ht="12.75">
      <c r="A704" s="247" t="s">
        <v>1306</v>
      </c>
      <c r="B704" s="243"/>
      <c r="C704" s="144"/>
      <c r="D704" s="188"/>
      <c r="E704" s="159"/>
      <c r="G704" s="119"/>
    </row>
    <row r="705" spans="1:22" ht="12.75">
      <c r="A705" s="247"/>
      <c r="B705" s="243"/>
      <c r="C705" s="144"/>
      <c r="D705" s="188"/>
      <c r="E705" s="159"/>
      <c r="G705" s="119"/>
    </row>
    <row r="706" spans="1:22" ht="22.5">
      <c r="A706" s="247" t="s">
        <v>1224</v>
      </c>
      <c r="B706" s="243"/>
      <c r="C706" s="144"/>
      <c r="D706" s="188"/>
      <c r="E706" s="159"/>
      <c r="G706" s="119"/>
    </row>
    <row r="707" spans="1:22" ht="12.75">
      <c r="A707" s="247"/>
      <c r="B707" s="243"/>
      <c r="C707" s="144"/>
      <c r="D707" s="188"/>
      <c r="E707" s="159"/>
      <c r="G707" s="119"/>
    </row>
    <row r="708" spans="1:22" ht="22.5">
      <c r="A708" s="249" t="s">
        <v>345</v>
      </c>
      <c r="B708" s="243"/>
      <c r="C708" s="144"/>
      <c r="D708" s="188"/>
      <c r="E708" s="159"/>
      <c r="G708" s="119"/>
    </row>
    <row r="709" spans="1:22" ht="12.75">
      <c r="A709" s="249"/>
      <c r="B709" s="243"/>
      <c r="C709" s="144"/>
      <c r="D709" s="188"/>
      <c r="E709" s="159"/>
      <c r="G709" s="119"/>
    </row>
    <row r="710" spans="1:22" ht="22.5">
      <c r="A710" s="249" t="s">
        <v>346</v>
      </c>
      <c r="B710" s="243"/>
      <c r="C710" s="144"/>
      <c r="D710" s="188"/>
      <c r="E710" s="159"/>
      <c r="G710" s="119"/>
    </row>
    <row r="711" spans="1:22" ht="12.75">
      <c r="A711" s="96"/>
      <c r="B711" s="243"/>
      <c r="C711" s="95"/>
      <c r="D711" s="188"/>
      <c r="E711" s="159"/>
      <c r="G711" s="119"/>
    </row>
    <row r="712" spans="1:22" ht="12.75">
      <c r="A712" s="94" t="s">
        <v>240</v>
      </c>
      <c r="B712" s="243"/>
      <c r="C712" s="97"/>
      <c r="D712" s="188"/>
      <c r="E712" s="159" t="s">
        <v>144</v>
      </c>
      <c r="G712" s="119"/>
    </row>
    <row r="713" spans="1:22" ht="12.75">
      <c r="A713" s="96" t="s">
        <v>31</v>
      </c>
      <c r="B713" s="243"/>
      <c r="C713" s="95"/>
      <c r="D713" s="188"/>
      <c r="E713" s="159" t="s">
        <v>144</v>
      </c>
      <c r="G713" s="119"/>
      <c r="V713" s="165">
        <v>1</v>
      </c>
    </row>
    <row r="714" spans="1:22" ht="12.75">
      <c r="A714" s="96" t="s">
        <v>32</v>
      </c>
      <c r="B714" s="243"/>
      <c r="C714" s="95"/>
      <c r="D714" s="188"/>
      <c r="E714" s="159" t="s">
        <v>144</v>
      </c>
      <c r="G714" s="119"/>
      <c r="V714" s="165">
        <v>1</v>
      </c>
    </row>
    <row r="715" spans="1:22" ht="12.75">
      <c r="A715" s="96" t="s">
        <v>33</v>
      </c>
      <c r="B715" s="243"/>
      <c r="C715" s="95"/>
      <c r="D715" s="188"/>
      <c r="E715" s="159" t="s">
        <v>144</v>
      </c>
      <c r="G715" s="119"/>
      <c r="V715" s="165">
        <v>1</v>
      </c>
    </row>
    <row r="716" spans="1:22" ht="12.75">
      <c r="A716" s="96"/>
      <c r="B716" s="243"/>
      <c r="C716" s="95"/>
      <c r="D716" s="188"/>
      <c r="E716" s="159" t="s">
        <v>144</v>
      </c>
      <c r="G716" s="119"/>
      <c r="V716" s="165">
        <v>1</v>
      </c>
    </row>
    <row r="717" spans="1:22" ht="12.75">
      <c r="A717" s="96" t="s">
        <v>34</v>
      </c>
      <c r="B717" s="243"/>
      <c r="C717" s="95"/>
      <c r="D717" s="188"/>
      <c r="E717" s="159" t="s">
        <v>144</v>
      </c>
      <c r="G717" s="119"/>
      <c r="V717" s="165">
        <v>1</v>
      </c>
    </row>
    <row r="718" spans="1:22" ht="12.75">
      <c r="A718" s="96"/>
      <c r="B718" s="243"/>
      <c r="C718" s="95"/>
      <c r="D718" s="188"/>
      <c r="E718" s="159" t="s">
        <v>144</v>
      </c>
      <c r="G718" s="119"/>
      <c r="V718" s="165">
        <v>1</v>
      </c>
    </row>
    <row r="719" spans="1:22" ht="12.75">
      <c r="A719" s="96" t="s">
        <v>90</v>
      </c>
      <c r="B719" s="243">
        <f>'Proposed Tariff Book 15_16'!D719</f>
        <v>30.218840399999998</v>
      </c>
      <c r="C719" s="95"/>
      <c r="D719" s="188">
        <f t="shared" ref="D719:D772" si="17">B719*($J$33+$J$32)</f>
        <v>32.273721547199997</v>
      </c>
      <c r="E719" s="159">
        <f>(D719-B719)/B719</f>
        <v>6.7999999999999991E-2</v>
      </c>
      <c r="G719" s="119"/>
      <c r="V719" s="165">
        <v>1</v>
      </c>
    </row>
    <row r="720" spans="1:22" ht="12.75">
      <c r="A720" s="96" t="s">
        <v>35</v>
      </c>
      <c r="B720" s="243">
        <f>'Proposed Tariff Book 15_16'!D720</f>
        <v>19.993041600000002</v>
      </c>
      <c r="C720" s="95"/>
      <c r="D720" s="188">
        <f t="shared" si="17"/>
        <v>21.352568428800001</v>
      </c>
      <c r="E720" s="159">
        <f>(D720-B720)/B720</f>
        <v>6.7999999999999991E-2</v>
      </c>
      <c r="G720" s="119"/>
      <c r="V720" s="165">
        <v>1</v>
      </c>
    </row>
    <row r="721" spans="1:22" ht="12.75">
      <c r="A721" s="96" t="s">
        <v>36</v>
      </c>
      <c r="B721" s="243">
        <f>'Proposed Tariff Book 15_16'!D721</f>
        <v>10.053840299999999</v>
      </c>
      <c r="C721" s="95"/>
      <c r="D721" s="188">
        <f t="shared" si="17"/>
        <v>10.737501440399999</v>
      </c>
      <c r="E721" s="159">
        <f>(D721-B721)/B721</f>
        <v>6.7999999999999991E-2</v>
      </c>
      <c r="G721" s="119"/>
      <c r="V721" s="165">
        <v>1</v>
      </c>
    </row>
    <row r="722" spans="1:22" ht="12.75">
      <c r="A722" s="96" t="s">
        <v>37</v>
      </c>
      <c r="B722" s="243"/>
      <c r="C722" s="95"/>
      <c r="D722" s="188"/>
      <c r="E722" s="159" t="s">
        <v>144</v>
      </c>
      <c r="G722" s="119"/>
      <c r="V722" s="165">
        <v>1</v>
      </c>
    </row>
    <row r="723" spans="1:22" ht="12.75">
      <c r="A723" s="96"/>
      <c r="B723" s="243"/>
      <c r="C723" s="95"/>
      <c r="D723" s="188"/>
      <c r="E723" s="159" t="s">
        <v>144</v>
      </c>
      <c r="G723" s="119"/>
      <c r="V723" s="165">
        <v>1</v>
      </c>
    </row>
    <row r="724" spans="1:22" ht="12.75">
      <c r="A724" s="96" t="s">
        <v>38</v>
      </c>
      <c r="B724" s="243"/>
      <c r="C724" s="95"/>
      <c r="D724" s="188"/>
      <c r="E724" s="159" t="s">
        <v>144</v>
      </c>
      <c r="G724" s="119"/>
      <c r="V724" s="165">
        <v>1</v>
      </c>
    </row>
    <row r="725" spans="1:22" ht="12.75">
      <c r="A725" s="96" t="s">
        <v>39</v>
      </c>
      <c r="B725" s="243"/>
      <c r="C725" s="95"/>
      <c r="D725" s="188"/>
      <c r="E725" s="159" t="s">
        <v>144</v>
      </c>
      <c r="G725" s="119"/>
      <c r="V725" s="165">
        <v>1</v>
      </c>
    </row>
    <row r="726" spans="1:22" ht="12.75">
      <c r="A726" s="96" t="s">
        <v>40</v>
      </c>
      <c r="B726" s="243"/>
      <c r="C726" s="95"/>
      <c r="D726" s="188"/>
      <c r="E726" s="159" t="s">
        <v>144</v>
      </c>
      <c r="G726" s="119"/>
    </row>
    <row r="727" spans="1:22" ht="12.75">
      <c r="A727" s="96" t="s">
        <v>307</v>
      </c>
      <c r="B727" s="243"/>
      <c r="C727" s="95"/>
      <c r="D727" s="188"/>
      <c r="E727" s="159" t="s">
        <v>144</v>
      </c>
      <c r="G727" s="119"/>
    </row>
    <row r="728" spans="1:22" ht="12.75">
      <c r="A728" s="96"/>
      <c r="B728" s="243"/>
      <c r="C728" s="95"/>
      <c r="D728" s="188"/>
      <c r="E728" s="159" t="s">
        <v>144</v>
      </c>
      <c r="G728" s="119"/>
    </row>
    <row r="729" spans="1:22" ht="12.75">
      <c r="A729" s="96" t="s">
        <v>828</v>
      </c>
      <c r="B729" s="243"/>
      <c r="C729" s="95"/>
      <c r="D729" s="188"/>
      <c r="E729" s="159" t="s">
        <v>144</v>
      </c>
      <c r="G729" s="119"/>
    </row>
    <row r="730" spans="1:22" ht="12.75">
      <c r="A730" s="96" t="s">
        <v>829</v>
      </c>
      <c r="B730" s="243"/>
      <c r="C730" s="95"/>
      <c r="D730" s="188"/>
      <c r="E730" s="159" t="s">
        <v>144</v>
      </c>
      <c r="G730" s="119"/>
    </row>
    <row r="731" spans="1:22" ht="12.75">
      <c r="A731" s="96" t="s">
        <v>830</v>
      </c>
      <c r="B731" s="243"/>
      <c r="C731" s="95"/>
      <c r="D731" s="188"/>
      <c r="E731" s="159" t="s">
        <v>144</v>
      </c>
      <c r="G731" s="119"/>
    </row>
    <row r="732" spans="1:22" ht="12.75">
      <c r="A732" s="96" t="s">
        <v>831</v>
      </c>
      <c r="B732" s="243"/>
      <c r="C732" s="95"/>
      <c r="D732" s="188"/>
      <c r="E732" s="159" t="s">
        <v>144</v>
      </c>
      <c r="G732" s="119"/>
    </row>
    <row r="733" spans="1:22" ht="12.75">
      <c r="A733" s="96" t="s">
        <v>832</v>
      </c>
      <c r="B733" s="243"/>
      <c r="C733" s="95"/>
      <c r="D733" s="188"/>
      <c r="E733" s="159" t="s">
        <v>144</v>
      </c>
      <c r="G733" s="119"/>
    </row>
    <row r="734" spans="1:22" ht="12.75">
      <c r="A734" s="96" t="s">
        <v>833</v>
      </c>
      <c r="B734" s="158"/>
      <c r="C734" s="95"/>
      <c r="D734" s="188"/>
      <c r="E734" s="159" t="s">
        <v>144</v>
      </c>
      <c r="G734" s="119"/>
    </row>
    <row r="735" spans="1:22" ht="13.5" thickBot="1">
      <c r="A735" s="271"/>
      <c r="B735" s="204"/>
      <c r="C735" s="292"/>
      <c r="D735" s="225"/>
      <c r="E735" s="280" t="s">
        <v>144</v>
      </c>
      <c r="G735" s="119"/>
    </row>
    <row r="736" spans="1:22" ht="12.75">
      <c r="A736" s="291" t="s">
        <v>501</v>
      </c>
      <c r="B736" s="243"/>
      <c r="C736" s="95"/>
      <c r="D736" s="188"/>
      <c r="E736" s="159" t="s">
        <v>144</v>
      </c>
      <c r="G736" s="119"/>
      <c r="V736" s="165">
        <v>1</v>
      </c>
    </row>
    <row r="737" spans="1:22" ht="12.75">
      <c r="A737" s="96"/>
      <c r="B737" s="243"/>
      <c r="C737" s="95"/>
      <c r="D737" s="188"/>
      <c r="E737" s="159" t="s">
        <v>144</v>
      </c>
      <c r="G737" s="119"/>
      <c r="V737" s="165">
        <v>1</v>
      </c>
    </row>
    <row r="738" spans="1:22" ht="12.75">
      <c r="A738" s="154" t="s">
        <v>1230</v>
      </c>
      <c r="B738" s="243"/>
      <c r="C738" s="95"/>
      <c r="D738" s="188"/>
      <c r="E738" s="159" t="s">
        <v>144</v>
      </c>
      <c r="G738" s="119"/>
    </row>
    <row r="739" spans="1:22" ht="12.75">
      <c r="A739" s="96"/>
      <c r="B739" s="243"/>
      <c r="C739" s="95"/>
      <c r="D739" s="188"/>
      <c r="E739" s="159" t="s">
        <v>144</v>
      </c>
      <c r="G739" s="119"/>
    </row>
    <row r="740" spans="1:22" ht="12.75">
      <c r="A740" s="421" t="s">
        <v>1554</v>
      </c>
      <c r="B740" s="243"/>
      <c r="C740" s="95"/>
      <c r="D740" s="188"/>
      <c r="E740" s="159" t="s">
        <v>144</v>
      </c>
      <c r="G740" s="119"/>
    </row>
    <row r="741" spans="1:22" ht="12.75">
      <c r="A741" s="422" t="s">
        <v>1555</v>
      </c>
      <c r="B741" s="243"/>
      <c r="C741" s="95"/>
      <c r="D741" s="188"/>
      <c r="E741" s="159" t="s">
        <v>144</v>
      </c>
      <c r="G741" s="119"/>
    </row>
    <row r="742" spans="1:22" ht="12.75">
      <c r="A742" s="422" t="s">
        <v>166</v>
      </c>
      <c r="B742" s="243"/>
      <c r="C742" s="97"/>
      <c r="D742" s="188"/>
      <c r="E742" s="159" t="s">
        <v>144</v>
      </c>
      <c r="G742" s="119"/>
    </row>
    <row r="743" spans="1:22" ht="12.75">
      <c r="A743" s="422" t="s">
        <v>1307</v>
      </c>
      <c r="B743" s="243"/>
      <c r="C743" s="97"/>
      <c r="D743" s="188"/>
      <c r="E743" s="159" t="s">
        <v>144</v>
      </c>
      <c r="G743" s="119"/>
    </row>
    <row r="744" spans="1:22" ht="12.75">
      <c r="A744" s="96"/>
      <c r="B744" s="243"/>
      <c r="C744" s="97"/>
      <c r="D744" s="188"/>
      <c r="E744" s="159" t="s">
        <v>144</v>
      </c>
      <c r="G744" s="119"/>
    </row>
    <row r="745" spans="1:22" ht="12.75">
      <c r="A745" s="154" t="s">
        <v>1311</v>
      </c>
      <c r="B745" s="243"/>
      <c r="C745" s="97"/>
      <c r="D745" s="188"/>
      <c r="E745" s="159" t="s">
        <v>144</v>
      </c>
      <c r="G745" s="119"/>
    </row>
    <row r="746" spans="1:22" ht="12.75">
      <c r="A746" s="96" t="s">
        <v>1308</v>
      </c>
      <c r="B746" s="243"/>
      <c r="C746" s="97"/>
      <c r="D746" s="188"/>
      <c r="E746" s="159" t="s">
        <v>144</v>
      </c>
      <c r="G746" s="119"/>
    </row>
    <row r="747" spans="1:22" ht="12.75">
      <c r="A747" s="96"/>
      <c r="B747" s="243"/>
      <c r="C747" s="97"/>
      <c r="D747" s="188"/>
      <c r="E747" s="159"/>
      <c r="G747" s="119"/>
    </row>
    <row r="748" spans="1:22" ht="12.75">
      <c r="A748" s="154" t="s">
        <v>1235</v>
      </c>
      <c r="B748" s="243"/>
      <c r="C748" s="97"/>
      <c r="D748" s="188"/>
      <c r="E748" s="159"/>
      <c r="G748" s="119"/>
    </row>
    <row r="749" spans="1:22" ht="12.75">
      <c r="A749" s="96"/>
      <c r="B749" s="243"/>
      <c r="C749" s="97"/>
      <c r="D749" s="188"/>
      <c r="E749" s="159" t="s">
        <v>144</v>
      </c>
      <c r="G749" s="119"/>
    </row>
    <row r="750" spans="1:22" ht="13.5" customHeight="1">
      <c r="A750" s="154" t="s">
        <v>1236</v>
      </c>
      <c r="B750" s="243"/>
      <c r="C750" s="97"/>
      <c r="D750" s="188"/>
      <c r="E750" s="159" t="s">
        <v>144</v>
      </c>
      <c r="G750" s="119"/>
    </row>
    <row r="751" spans="1:22" ht="12.75">
      <c r="A751" s="96"/>
      <c r="B751" s="243"/>
      <c r="C751" s="97"/>
      <c r="D751" s="188"/>
      <c r="E751" s="159" t="s">
        <v>144</v>
      </c>
      <c r="G751" s="119"/>
    </row>
    <row r="752" spans="1:22" ht="12.75">
      <c r="A752" s="154" t="s">
        <v>1232</v>
      </c>
      <c r="B752" s="243"/>
      <c r="C752" s="97"/>
      <c r="D752" s="188"/>
      <c r="E752" s="159" t="s">
        <v>144</v>
      </c>
      <c r="G752" s="119"/>
      <c r="V752" s="165">
        <v>1</v>
      </c>
    </row>
    <row r="753" spans="1:22" ht="12.75">
      <c r="A753" s="96"/>
      <c r="B753" s="243"/>
      <c r="C753" s="97"/>
      <c r="D753" s="188"/>
      <c r="E753" s="159" t="s">
        <v>144</v>
      </c>
      <c r="G753" s="119"/>
      <c r="V753" s="165">
        <v>1</v>
      </c>
    </row>
    <row r="754" spans="1:22" ht="12.75">
      <c r="A754" s="154" t="s">
        <v>1233</v>
      </c>
      <c r="B754" s="243"/>
      <c r="C754" s="97"/>
      <c r="D754" s="188"/>
      <c r="E754" s="159" t="s">
        <v>144</v>
      </c>
      <c r="G754" s="119"/>
    </row>
    <row r="755" spans="1:22" ht="12.75">
      <c r="A755" s="96"/>
      <c r="B755" s="243"/>
      <c r="C755" s="97"/>
      <c r="D755" s="188"/>
      <c r="E755" s="159"/>
      <c r="G755" s="119"/>
    </row>
    <row r="756" spans="1:22" ht="12.75">
      <c r="A756" s="177" t="s">
        <v>1234</v>
      </c>
      <c r="B756" s="243"/>
      <c r="C756" s="97"/>
      <c r="D756" s="188"/>
      <c r="E756" s="159"/>
      <c r="G756" s="119"/>
      <c r="V756" s="165">
        <v>1</v>
      </c>
    </row>
    <row r="757" spans="1:22" ht="96.75" customHeight="1">
      <c r="A757" s="193" t="s">
        <v>1301</v>
      </c>
      <c r="B757" s="243">
        <f>'Proposed Tariff Book 15_16'!D757</f>
        <v>0.68783399999999995</v>
      </c>
      <c r="C757" s="194"/>
      <c r="D757" s="188">
        <f t="shared" si="17"/>
        <v>0.73460671199999994</v>
      </c>
      <c r="E757" s="159">
        <f>(D757-B757)/B757</f>
        <v>6.7999999999999991E-2</v>
      </c>
      <c r="G757" s="119"/>
    </row>
    <row r="758" spans="1:22" ht="12.75">
      <c r="A758" s="96"/>
      <c r="B758" s="243"/>
      <c r="C758" s="89"/>
      <c r="D758" s="188"/>
      <c r="E758" s="159" t="s">
        <v>144</v>
      </c>
      <c r="G758" s="119"/>
    </row>
    <row r="759" spans="1:22" ht="12.75">
      <c r="A759" s="94" t="s">
        <v>1313</v>
      </c>
      <c r="B759" s="243"/>
      <c r="C759" s="89"/>
      <c r="D759" s="188"/>
      <c r="E759" s="159" t="s">
        <v>144</v>
      </c>
      <c r="G759" s="119"/>
    </row>
    <row r="760" spans="1:22" ht="12.75">
      <c r="A760" s="94"/>
      <c r="B760" s="243"/>
      <c r="C760" s="89"/>
      <c r="D760" s="188"/>
      <c r="E760" s="159"/>
      <c r="G760" s="119"/>
    </row>
    <row r="761" spans="1:22" ht="12.75">
      <c r="A761" s="96" t="s">
        <v>844</v>
      </c>
      <c r="B761" s="243"/>
      <c r="C761" s="89"/>
      <c r="D761" s="188"/>
      <c r="E761" s="159"/>
      <c r="G761" s="119"/>
    </row>
    <row r="762" spans="1:22" ht="12.75">
      <c r="A762" s="96" t="s">
        <v>845</v>
      </c>
      <c r="B762" s="243"/>
      <c r="C762" s="89"/>
      <c r="D762" s="188"/>
      <c r="E762" s="159" t="s">
        <v>144</v>
      </c>
      <c r="G762" s="119"/>
    </row>
    <row r="763" spans="1:22" ht="12.75">
      <c r="A763" s="176"/>
      <c r="B763" s="243"/>
      <c r="C763" s="89"/>
      <c r="D763" s="188"/>
      <c r="E763" s="159" t="s">
        <v>144</v>
      </c>
      <c r="G763" s="119"/>
    </row>
    <row r="764" spans="1:22" ht="12.75">
      <c r="A764" s="94" t="s">
        <v>92</v>
      </c>
      <c r="B764" s="243"/>
      <c r="C764" s="89"/>
      <c r="D764" s="188"/>
      <c r="E764" s="159" t="s">
        <v>144</v>
      </c>
      <c r="G764" s="119"/>
    </row>
    <row r="765" spans="1:22" ht="12.75">
      <c r="A765" s="96"/>
      <c r="B765" s="243"/>
      <c r="C765" s="89"/>
      <c r="D765" s="188"/>
      <c r="E765" s="159" t="s">
        <v>144</v>
      </c>
      <c r="G765" s="119"/>
    </row>
    <row r="766" spans="1:22" ht="12.75">
      <c r="A766" s="96" t="s">
        <v>846</v>
      </c>
      <c r="B766" s="243"/>
      <c r="C766" s="89"/>
      <c r="D766" s="188"/>
      <c r="E766" s="159" t="s">
        <v>144</v>
      </c>
      <c r="G766" s="119"/>
    </row>
    <row r="767" spans="1:22" ht="12.75">
      <c r="A767" s="96" t="s">
        <v>847</v>
      </c>
      <c r="B767" s="243"/>
      <c r="C767" s="89"/>
      <c r="D767" s="188"/>
      <c r="E767" s="159" t="s">
        <v>144</v>
      </c>
      <c r="G767" s="119"/>
    </row>
    <row r="768" spans="1:22" ht="12.75">
      <c r="A768" s="96"/>
      <c r="B768" s="243"/>
      <c r="C768" s="89"/>
      <c r="D768" s="188"/>
      <c r="E768" s="159"/>
      <c r="G768" s="119"/>
    </row>
    <row r="769" spans="1:7" ht="12.75">
      <c r="A769" s="96" t="s">
        <v>848</v>
      </c>
      <c r="B769" s="243">
        <f>'Proposed Tariff Book 15_16'!D769</f>
        <v>28.086555000000001</v>
      </c>
      <c r="C769" s="89"/>
      <c r="D769" s="188">
        <f t="shared" si="17"/>
        <v>29.996440740000001</v>
      </c>
      <c r="E769" s="159">
        <f>(D769-B769)/B769</f>
        <v>6.8000000000000005E-2</v>
      </c>
      <c r="G769" s="119"/>
    </row>
    <row r="770" spans="1:7" ht="12.75">
      <c r="A770" s="96" t="s">
        <v>849</v>
      </c>
      <c r="B770" s="243">
        <f>'Proposed Tariff Book 15_16'!D770</f>
        <v>46.864423200000004</v>
      </c>
      <c r="C770" s="89"/>
      <c r="D770" s="188">
        <f t="shared" si="17"/>
        <v>50.051203977600011</v>
      </c>
      <c r="E770" s="159">
        <f>(D770-B770)/B770</f>
        <v>6.800000000000013E-2</v>
      </c>
      <c r="G770" s="119"/>
    </row>
    <row r="771" spans="1:7" ht="12.75">
      <c r="A771" s="96" t="s">
        <v>850</v>
      </c>
      <c r="B771" s="243"/>
      <c r="C771" s="163"/>
      <c r="D771" s="188"/>
      <c r="E771" s="159" t="s">
        <v>144</v>
      </c>
      <c r="G771" s="119"/>
    </row>
    <row r="772" spans="1:7" ht="12.75">
      <c r="A772" s="96" t="s">
        <v>851</v>
      </c>
      <c r="B772" s="243">
        <f>'Proposed Tariff Book 15_16'!D772</f>
        <v>82.276410299999995</v>
      </c>
      <c r="C772" s="89"/>
      <c r="D772" s="188">
        <f t="shared" si="17"/>
        <v>87.871206200399996</v>
      </c>
      <c r="E772" s="159">
        <f>(D772-B772)/B772</f>
        <v>6.8000000000000019E-2</v>
      </c>
      <c r="G772" s="119"/>
    </row>
    <row r="773" spans="1:7" ht="12.75">
      <c r="A773" s="96"/>
      <c r="B773" s="243"/>
      <c r="C773" s="89"/>
      <c r="D773" s="188"/>
      <c r="E773" s="159" t="s">
        <v>144</v>
      </c>
      <c r="G773" s="119"/>
    </row>
    <row r="774" spans="1:7" ht="12.75">
      <c r="A774" s="96" t="s">
        <v>852</v>
      </c>
      <c r="B774" s="243"/>
      <c r="C774" s="89"/>
      <c r="D774" s="188"/>
      <c r="E774" s="159" t="s">
        <v>144</v>
      </c>
      <c r="G774" s="119"/>
    </row>
    <row r="775" spans="1:7" ht="12.75">
      <c r="A775" s="96" t="s">
        <v>853</v>
      </c>
      <c r="B775" s="243"/>
      <c r="C775" s="89"/>
      <c r="D775" s="188"/>
      <c r="E775" s="159" t="s">
        <v>144</v>
      </c>
      <c r="G775" s="119"/>
    </row>
    <row r="776" spans="1:7" ht="12.75">
      <c r="A776" s="96" t="s">
        <v>854</v>
      </c>
      <c r="B776" s="243">
        <f>'Proposed Tariff Book 15_16'!D776</f>
        <v>113.18308470000001</v>
      </c>
      <c r="C776" s="89"/>
      <c r="D776" s="188">
        <f t="shared" ref="D776:D820" si="18">B776*($J$33+$J$32)</f>
        <v>120.87953445960002</v>
      </c>
      <c r="E776" s="159">
        <f>(D776-B776)/B776</f>
        <v>6.8000000000000116E-2</v>
      </c>
      <c r="G776" s="119"/>
    </row>
    <row r="777" spans="1:7" ht="12.75">
      <c r="A777" s="96" t="s">
        <v>855</v>
      </c>
      <c r="B777" s="243">
        <f>'Proposed Tariff Book 15_16'!D777</f>
        <v>226.3317777</v>
      </c>
      <c r="C777" s="89"/>
      <c r="D777" s="188">
        <f t="shared" si="18"/>
        <v>241.72233858360002</v>
      </c>
      <c r="E777" s="159">
        <f>(D777-B777)/B777</f>
        <v>6.8000000000000074E-2</v>
      </c>
      <c r="G777" s="119"/>
    </row>
    <row r="778" spans="1:7" ht="12.75">
      <c r="A778" s="96"/>
      <c r="B778" s="243"/>
      <c r="C778" s="89"/>
      <c r="D778" s="188"/>
      <c r="E778" s="159" t="s">
        <v>144</v>
      </c>
      <c r="G778" s="119"/>
    </row>
    <row r="779" spans="1:7" ht="12.75">
      <c r="A779" s="96" t="s">
        <v>856</v>
      </c>
      <c r="B779" s="243"/>
      <c r="C779" s="89"/>
      <c r="D779" s="188"/>
      <c r="E779" s="159" t="s">
        <v>144</v>
      </c>
      <c r="G779" s="119"/>
    </row>
    <row r="780" spans="1:7" ht="12.75">
      <c r="A780" s="96" t="s">
        <v>854</v>
      </c>
      <c r="B780" s="243">
        <f>'Proposed Tariff Book 15_16'!D780</f>
        <v>228.49845479999999</v>
      </c>
      <c r="C780" s="89"/>
      <c r="D780" s="188">
        <f t="shared" si="18"/>
        <v>244.0363497264</v>
      </c>
      <c r="E780" s="159">
        <f>(D780-B780)/B780</f>
        <v>6.800000000000006E-2</v>
      </c>
      <c r="G780" s="119"/>
    </row>
    <row r="781" spans="1:7" ht="12.75">
      <c r="A781" s="96" t="s">
        <v>855</v>
      </c>
      <c r="B781" s="243">
        <f>'Proposed Tariff Book 15_16'!D781</f>
        <v>456.93959009999998</v>
      </c>
      <c r="C781" s="89"/>
      <c r="D781" s="188">
        <f t="shared" si="18"/>
        <v>488.01148222680001</v>
      </c>
      <c r="E781" s="159">
        <f>(D781-B781)/B781</f>
        <v>6.8000000000000088E-2</v>
      </c>
      <c r="G781" s="119"/>
    </row>
    <row r="782" spans="1:7" ht="12.75">
      <c r="A782" s="96"/>
      <c r="B782" s="243"/>
      <c r="C782" s="89"/>
      <c r="D782" s="188"/>
      <c r="E782" s="159"/>
      <c r="G782" s="119"/>
    </row>
    <row r="783" spans="1:7" ht="12.75">
      <c r="A783" s="94" t="s">
        <v>1237</v>
      </c>
      <c r="B783" s="243"/>
      <c r="C783" s="144"/>
      <c r="D783" s="188"/>
      <c r="E783" s="159"/>
      <c r="G783" s="119"/>
    </row>
    <row r="784" spans="1:7" ht="12.75">
      <c r="A784" s="94"/>
      <c r="B784" s="243"/>
      <c r="C784" s="144"/>
      <c r="D784" s="188"/>
      <c r="E784" s="159"/>
      <c r="G784" s="119"/>
    </row>
    <row r="785" spans="1:7" ht="12.75">
      <c r="A785" s="96" t="s">
        <v>331</v>
      </c>
      <c r="B785" s="243">
        <f>'Proposed Tariff Book 15_16'!D785</f>
        <v>5.4912080999999997</v>
      </c>
      <c r="C785" s="144"/>
      <c r="D785" s="188">
        <f t="shared" si="18"/>
        <v>5.8646102508000002</v>
      </c>
      <c r="E785" s="159">
        <f>(D785-B785)/B785</f>
        <v>6.8000000000000088E-2</v>
      </c>
      <c r="G785" s="119"/>
    </row>
    <row r="786" spans="1:7" ht="12.75">
      <c r="A786" s="96"/>
      <c r="B786" s="243"/>
      <c r="C786" s="144"/>
      <c r="D786" s="188"/>
      <c r="E786" s="159"/>
      <c r="G786" s="119"/>
    </row>
    <row r="787" spans="1:7" ht="12.75">
      <c r="A787" s="96" t="s">
        <v>332</v>
      </c>
      <c r="B787" s="243"/>
      <c r="C787" s="144"/>
      <c r="D787" s="188"/>
      <c r="E787" s="159" t="s">
        <v>144</v>
      </c>
      <c r="G787" s="119"/>
    </row>
    <row r="788" spans="1:7" ht="12.75">
      <c r="A788" s="96" t="s">
        <v>333</v>
      </c>
      <c r="B788" s="243"/>
      <c r="C788" s="144"/>
      <c r="D788" s="188"/>
      <c r="E788" s="159"/>
      <c r="G788" s="119"/>
    </row>
    <row r="789" spans="1:7" ht="12.75">
      <c r="A789" s="96"/>
      <c r="B789" s="243"/>
      <c r="C789" s="144"/>
      <c r="D789" s="188"/>
      <c r="E789" s="159"/>
      <c r="G789" s="119"/>
    </row>
    <row r="790" spans="1:7" ht="12.75">
      <c r="A790" s="96" t="s">
        <v>335</v>
      </c>
      <c r="B790" s="243"/>
      <c r="C790" s="144"/>
      <c r="D790" s="188"/>
      <c r="E790" s="159"/>
      <c r="G790" s="119"/>
    </row>
    <row r="791" spans="1:7" ht="12.75">
      <c r="A791" s="96" t="s">
        <v>334</v>
      </c>
      <c r="B791" s="243"/>
      <c r="C791" s="144"/>
      <c r="D791" s="188"/>
      <c r="E791" s="159"/>
      <c r="G791" s="119"/>
    </row>
    <row r="792" spans="1:7" ht="12.75">
      <c r="A792" s="96"/>
      <c r="B792" s="243"/>
      <c r="C792" s="89"/>
      <c r="D792" s="188"/>
      <c r="E792" s="159"/>
      <c r="G792" s="119"/>
    </row>
    <row r="793" spans="1:7" ht="12.75">
      <c r="A793" s="94" t="s">
        <v>95</v>
      </c>
      <c r="B793" s="243"/>
      <c r="C793" s="89"/>
      <c r="D793" s="188"/>
      <c r="E793" s="159" t="s">
        <v>144</v>
      </c>
      <c r="G793" s="119"/>
    </row>
    <row r="794" spans="1:7" ht="12.75">
      <c r="A794" s="94"/>
      <c r="B794" s="243"/>
      <c r="C794" s="89"/>
      <c r="D794" s="188"/>
      <c r="E794" s="159" t="s">
        <v>144</v>
      </c>
      <c r="G794" s="119"/>
    </row>
    <row r="795" spans="1:7" ht="12.75">
      <c r="A795" s="96" t="s">
        <v>857</v>
      </c>
      <c r="B795" s="243"/>
      <c r="C795" s="89"/>
      <c r="D795" s="188"/>
      <c r="E795" s="159" t="s">
        <v>144</v>
      </c>
      <c r="G795" s="119"/>
    </row>
    <row r="796" spans="1:7" ht="12.75">
      <c r="A796" s="94"/>
      <c r="B796" s="243"/>
      <c r="C796" s="89"/>
      <c r="D796" s="188"/>
      <c r="E796" s="159" t="s">
        <v>144</v>
      </c>
      <c r="G796" s="119"/>
    </row>
    <row r="797" spans="1:7" ht="12.75">
      <c r="A797" s="96" t="s">
        <v>858</v>
      </c>
      <c r="B797" s="243">
        <f>'Proposed Tariff Book 15_16'!D797</f>
        <v>66.903320399999998</v>
      </c>
      <c r="C797" s="89"/>
      <c r="D797" s="188">
        <f t="shared" si="18"/>
        <v>71.452746187200006</v>
      </c>
      <c r="E797" s="159">
        <f>(D797-B797)/B797</f>
        <v>6.8000000000000116E-2</v>
      </c>
      <c r="G797" s="119"/>
    </row>
    <row r="798" spans="1:7" ht="12.75">
      <c r="A798" s="96"/>
      <c r="B798" s="243"/>
      <c r="C798" s="89"/>
      <c r="D798" s="188"/>
      <c r="E798" s="159" t="s">
        <v>144</v>
      </c>
      <c r="G798" s="119"/>
    </row>
    <row r="799" spans="1:7" ht="12.75">
      <c r="A799" s="96" t="s">
        <v>1331</v>
      </c>
      <c r="B799" s="243">
        <f>'Proposed Tariff Book 15_16'!D799</f>
        <v>133.8066408</v>
      </c>
      <c r="C799" s="89"/>
      <c r="D799" s="188">
        <f t="shared" si="18"/>
        <v>142.90549237440001</v>
      </c>
      <c r="E799" s="159">
        <f>(D799-B799)/B799</f>
        <v>6.8000000000000116E-2</v>
      </c>
      <c r="G799" s="119"/>
    </row>
    <row r="800" spans="1:7" ht="12.75">
      <c r="A800" s="96"/>
      <c r="B800" s="243"/>
      <c r="C800" s="163"/>
      <c r="D800" s="188"/>
      <c r="E800" s="159"/>
      <c r="G800" s="119"/>
    </row>
    <row r="801" spans="1:22" ht="12.75">
      <c r="A801" s="96" t="s">
        <v>1332</v>
      </c>
      <c r="B801" s="243">
        <f>'Proposed Tariff Book 15_16'!D801</f>
        <v>267.59035379999995</v>
      </c>
      <c r="C801" s="89"/>
      <c r="D801" s="188">
        <f t="shared" si="18"/>
        <v>285.78649785839997</v>
      </c>
      <c r="E801" s="159">
        <f>(D801-B801)/B801</f>
        <v>6.8000000000000102E-2</v>
      </c>
      <c r="G801" s="119"/>
    </row>
    <row r="802" spans="1:22" ht="13.5" thickBot="1">
      <c r="A802" s="271"/>
      <c r="B802" s="204"/>
      <c r="C802" s="279"/>
      <c r="D802" s="225"/>
      <c r="E802" s="280" t="s">
        <v>144</v>
      </c>
      <c r="G802" s="119"/>
    </row>
    <row r="803" spans="1:22" ht="12.75">
      <c r="A803" s="291" t="s">
        <v>1239</v>
      </c>
      <c r="B803" s="243"/>
      <c r="C803" s="153"/>
      <c r="D803" s="188"/>
      <c r="E803" s="159" t="s">
        <v>144</v>
      </c>
      <c r="G803" s="119"/>
    </row>
    <row r="804" spans="1:22" ht="12.75">
      <c r="A804" s="96"/>
      <c r="B804" s="243"/>
      <c r="C804" s="153"/>
      <c r="D804" s="188"/>
      <c r="E804" s="159" t="s">
        <v>144</v>
      </c>
      <c r="G804" s="119"/>
    </row>
    <row r="805" spans="1:22" ht="12.75">
      <c r="A805" s="96" t="s">
        <v>864</v>
      </c>
      <c r="B805" s="243"/>
      <c r="C805" s="153"/>
      <c r="D805" s="188"/>
      <c r="E805" s="159" t="s">
        <v>144</v>
      </c>
      <c r="G805" s="119"/>
    </row>
    <row r="806" spans="1:22" ht="12.75">
      <c r="A806" s="96"/>
      <c r="B806" s="243"/>
      <c r="C806" s="153"/>
      <c r="D806" s="188"/>
      <c r="E806" s="159"/>
      <c r="G806" s="119"/>
    </row>
    <row r="807" spans="1:22" ht="12.75">
      <c r="A807" s="96" t="s">
        <v>865</v>
      </c>
      <c r="B807" s="243"/>
      <c r="C807" s="153"/>
      <c r="D807" s="188"/>
      <c r="E807" s="159" t="s">
        <v>144</v>
      </c>
      <c r="G807" s="119"/>
    </row>
    <row r="808" spans="1:22" ht="12.75">
      <c r="A808" s="96" t="s">
        <v>1238</v>
      </c>
      <c r="B808" s="243"/>
      <c r="C808" s="153"/>
      <c r="D808" s="188"/>
      <c r="E808" s="159" t="s">
        <v>144</v>
      </c>
      <c r="G808" s="119"/>
      <c r="V808" s="165">
        <v>1</v>
      </c>
    </row>
    <row r="809" spans="1:22" ht="12.75">
      <c r="A809" s="96"/>
      <c r="B809" s="243"/>
      <c r="C809" s="153"/>
      <c r="D809" s="188"/>
      <c r="E809" s="159" t="s">
        <v>144</v>
      </c>
      <c r="G809" s="119"/>
    </row>
    <row r="810" spans="1:22" ht="12.75">
      <c r="A810" s="96" t="s">
        <v>1503</v>
      </c>
      <c r="B810" s="243"/>
      <c r="C810" s="153"/>
      <c r="D810" s="188"/>
      <c r="E810" s="159" t="s">
        <v>144</v>
      </c>
      <c r="G810" s="119"/>
    </row>
    <row r="811" spans="1:22" ht="12.75">
      <c r="A811" s="96"/>
      <c r="B811" s="243"/>
      <c r="C811" s="153"/>
      <c r="D811" s="188"/>
      <c r="E811" s="159" t="s">
        <v>144</v>
      </c>
      <c r="G811" s="119"/>
    </row>
    <row r="812" spans="1:22" ht="12.75">
      <c r="A812" s="96" t="s">
        <v>1502</v>
      </c>
      <c r="B812" s="243">
        <f>'Proposed Tariff Book 15_16'!D812</f>
        <v>1.6851932999999999</v>
      </c>
      <c r="C812" s="153"/>
      <c r="D812" s="188">
        <f t="shared" si="18"/>
        <v>1.7997864444</v>
      </c>
      <c r="E812" s="159">
        <f>(D812-B812)/B812</f>
        <v>6.8000000000000074E-2</v>
      </c>
      <c r="G812" s="119"/>
    </row>
    <row r="813" spans="1:22" ht="12.75">
      <c r="A813" s="96"/>
      <c r="B813" s="243"/>
      <c r="C813" s="153"/>
      <c r="D813" s="188"/>
      <c r="E813" s="159" t="s">
        <v>144</v>
      </c>
      <c r="G813" s="119"/>
    </row>
    <row r="814" spans="1:22" ht="12.75">
      <c r="A814" s="96" t="s">
        <v>1504</v>
      </c>
      <c r="B814" s="243"/>
      <c r="C814" s="153"/>
      <c r="D814" s="188"/>
      <c r="E814" s="159" t="s">
        <v>144</v>
      </c>
      <c r="G814" s="119"/>
      <c r="V814" s="165">
        <v>1</v>
      </c>
    </row>
    <row r="815" spans="1:22" ht="12.75">
      <c r="A815" s="96"/>
      <c r="B815" s="243">
        <f>'Proposed Tariff Book 15_16'!D815</f>
        <v>3.3245309999999999</v>
      </c>
      <c r="C815" s="153"/>
      <c r="D815" s="188">
        <f t="shared" si="18"/>
        <v>3.5505991080000001</v>
      </c>
      <c r="E815" s="159">
        <f>(D815-B815)/B815</f>
        <v>6.800000000000006E-2</v>
      </c>
      <c r="G815" s="119"/>
    </row>
    <row r="816" spans="1:22" ht="12.75">
      <c r="A816" s="96" t="s">
        <v>873</v>
      </c>
      <c r="B816" s="243"/>
      <c r="C816" s="153"/>
      <c r="D816" s="188"/>
      <c r="E816" s="159" t="s">
        <v>144</v>
      </c>
      <c r="G816" s="119"/>
    </row>
    <row r="817" spans="1:7" ht="12.75">
      <c r="A817" s="96" t="s">
        <v>874</v>
      </c>
      <c r="B817" s="243">
        <f>'Proposed Tariff Book 15_16'!D817</f>
        <v>6.6605258999999988</v>
      </c>
      <c r="C817" s="153"/>
      <c r="D817" s="188">
        <f t="shared" si="18"/>
        <v>7.1134416611999987</v>
      </c>
      <c r="E817" s="159">
        <f>(D817-B817)/B817</f>
        <v>6.7999999999999991E-2</v>
      </c>
      <c r="G817" s="119"/>
    </row>
    <row r="818" spans="1:7" ht="12.75">
      <c r="A818" s="96"/>
      <c r="B818" s="243"/>
      <c r="C818" s="153"/>
      <c r="D818" s="188"/>
      <c r="E818" s="159" t="s">
        <v>144</v>
      </c>
      <c r="G818" s="119"/>
    </row>
    <row r="819" spans="1:7" ht="12.75">
      <c r="A819" s="96" t="s">
        <v>1506</v>
      </c>
      <c r="B819" s="243"/>
      <c r="C819" s="153"/>
      <c r="D819" s="188"/>
      <c r="E819" s="159" t="s">
        <v>144</v>
      </c>
      <c r="G819" s="119"/>
    </row>
    <row r="820" spans="1:7" ht="12.75">
      <c r="A820" s="96" t="s">
        <v>1507</v>
      </c>
      <c r="B820" s="243">
        <f>'Proposed Tariff Book 15_16'!D820</f>
        <v>19.993041600000002</v>
      </c>
      <c r="C820" s="153"/>
      <c r="D820" s="188">
        <f t="shared" si="18"/>
        <v>21.352568428800001</v>
      </c>
      <c r="E820" s="159">
        <f>(D820-B820)/B820</f>
        <v>6.7999999999999991E-2</v>
      </c>
      <c r="G820" s="119"/>
    </row>
    <row r="821" spans="1:7" ht="12.75">
      <c r="A821" s="96"/>
      <c r="B821" s="243"/>
      <c r="C821" s="89"/>
      <c r="D821" s="188"/>
      <c r="E821" s="159" t="s">
        <v>144</v>
      </c>
      <c r="G821" s="119"/>
    </row>
    <row r="822" spans="1:7" ht="12.75">
      <c r="A822" s="94" t="s">
        <v>242</v>
      </c>
      <c r="B822" s="243"/>
      <c r="C822" s="89"/>
      <c r="D822" s="188"/>
      <c r="E822" s="159" t="s">
        <v>144</v>
      </c>
      <c r="G822" s="119"/>
    </row>
    <row r="823" spans="1:7" ht="12.75">
      <c r="A823" s="94"/>
      <c r="B823" s="243"/>
      <c r="C823" s="89"/>
      <c r="D823" s="188"/>
      <c r="E823" s="159"/>
      <c r="G823" s="119"/>
    </row>
    <row r="824" spans="1:7" ht="12.75">
      <c r="A824" s="96" t="s">
        <v>1505</v>
      </c>
      <c r="B824" s="243"/>
      <c r="C824" s="89"/>
      <c r="D824" s="188"/>
      <c r="E824" s="159" t="s">
        <v>144</v>
      </c>
      <c r="G824" s="119"/>
    </row>
    <row r="825" spans="1:7" ht="12.75">
      <c r="A825" s="96"/>
      <c r="B825" s="243"/>
      <c r="C825" s="89"/>
      <c r="D825" s="188"/>
      <c r="E825" s="159" t="s">
        <v>144</v>
      </c>
      <c r="G825" s="119"/>
    </row>
    <row r="826" spans="1:7" ht="12.75">
      <c r="A826" s="96" t="s">
        <v>881</v>
      </c>
      <c r="B826" s="243"/>
      <c r="C826" s="89"/>
      <c r="D826" s="188"/>
      <c r="E826" s="159" t="s">
        <v>144</v>
      </c>
      <c r="G826" s="119"/>
    </row>
    <row r="827" spans="1:7" ht="12.75">
      <c r="A827" s="96"/>
      <c r="B827" s="243"/>
      <c r="C827" s="89"/>
      <c r="D827" s="188"/>
      <c r="E827" s="159" t="s">
        <v>144</v>
      </c>
      <c r="G827" s="119"/>
    </row>
    <row r="828" spans="1:7" ht="12.75">
      <c r="A828" s="96" t="s">
        <v>882</v>
      </c>
      <c r="B828" s="243"/>
      <c r="C828" s="89"/>
      <c r="D828" s="188"/>
      <c r="E828" s="159" t="s">
        <v>144</v>
      </c>
      <c r="G828" s="119"/>
    </row>
    <row r="829" spans="1:7" ht="12.75">
      <c r="A829" s="96" t="s">
        <v>883</v>
      </c>
      <c r="B829" s="243"/>
      <c r="C829" s="89"/>
      <c r="D829" s="188"/>
      <c r="E829" s="159" t="s">
        <v>144</v>
      </c>
      <c r="G829" s="119"/>
    </row>
    <row r="830" spans="1:7" ht="12.75">
      <c r="A830" s="96"/>
      <c r="B830" s="243"/>
      <c r="C830" s="89"/>
      <c r="D830" s="188"/>
      <c r="E830" s="159" t="s">
        <v>144</v>
      </c>
      <c r="G830" s="119"/>
    </row>
    <row r="831" spans="1:7" ht="12.75">
      <c r="A831" s="96" t="s">
        <v>884</v>
      </c>
      <c r="B831" s="243"/>
      <c r="C831" s="89"/>
      <c r="D831" s="188"/>
      <c r="E831" s="159" t="s">
        <v>144</v>
      </c>
      <c r="G831" s="119"/>
    </row>
    <row r="832" spans="1:7" ht="12.75">
      <c r="A832" s="96" t="s">
        <v>885</v>
      </c>
      <c r="B832" s="243"/>
      <c r="C832" s="89"/>
      <c r="D832" s="188"/>
      <c r="E832" s="159" t="s">
        <v>144</v>
      </c>
      <c r="G832" s="119"/>
    </row>
    <row r="833" spans="1:22" ht="12.75">
      <c r="A833" s="96"/>
      <c r="B833" s="243"/>
      <c r="C833" s="89"/>
      <c r="D833" s="188"/>
      <c r="E833" s="159" t="s">
        <v>144</v>
      </c>
      <c r="G833" s="119"/>
    </row>
    <row r="834" spans="1:22" ht="12.75">
      <c r="A834" s="96" t="s">
        <v>886</v>
      </c>
      <c r="B834" s="243"/>
      <c r="C834" s="89"/>
      <c r="D834" s="188"/>
      <c r="E834" s="159" t="s">
        <v>144</v>
      </c>
      <c r="G834" s="119"/>
      <c r="V834" s="165">
        <v>1</v>
      </c>
    </row>
    <row r="835" spans="1:22" ht="12.75">
      <c r="A835" s="96" t="s">
        <v>887</v>
      </c>
      <c r="B835" s="243"/>
      <c r="C835" s="89"/>
      <c r="D835" s="188"/>
      <c r="E835" s="159" t="s">
        <v>144</v>
      </c>
      <c r="G835" s="119"/>
      <c r="V835" s="165">
        <v>1</v>
      </c>
    </row>
    <row r="836" spans="1:22" ht="12.75">
      <c r="A836" s="96" t="s">
        <v>888</v>
      </c>
      <c r="B836" s="243"/>
      <c r="C836" s="89"/>
      <c r="D836" s="188"/>
      <c r="E836" s="159" t="s">
        <v>144</v>
      </c>
      <c r="G836" s="119"/>
      <c r="V836" s="165">
        <v>1</v>
      </c>
    </row>
    <row r="837" spans="1:22" ht="12.75">
      <c r="A837" s="96"/>
      <c r="B837" s="243"/>
      <c r="C837" s="89"/>
      <c r="D837" s="188"/>
      <c r="E837" s="159" t="s">
        <v>144</v>
      </c>
      <c r="G837" s="119"/>
    </row>
    <row r="838" spans="1:22" ht="12.75">
      <c r="A838" s="96" t="s">
        <v>889</v>
      </c>
      <c r="B838" s="243"/>
      <c r="C838" s="89"/>
      <c r="D838" s="188"/>
      <c r="E838" s="159" t="s">
        <v>144</v>
      </c>
      <c r="G838" s="119"/>
    </row>
    <row r="839" spans="1:22" ht="12.75">
      <c r="A839" s="96" t="s">
        <v>890</v>
      </c>
      <c r="B839" s="243"/>
      <c r="C839" s="89"/>
      <c r="D839" s="188"/>
      <c r="E839" s="159" t="s">
        <v>144</v>
      </c>
      <c r="G839" s="119"/>
    </row>
    <row r="840" spans="1:22" ht="12.75">
      <c r="A840" s="94"/>
      <c r="B840" s="243"/>
      <c r="C840" s="89"/>
      <c r="D840" s="188"/>
      <c r="E840" s="159" t="s">
        <v>144</v>
      </c>
      <c r="G840" s="119"/>
    </row>
    <row r="841" spans="1:22" ht="12.75">
      <c r="A841" s="94" t="s">
        <v>878</v>
      </c>
      <c r="B841" s="243"/>
      <c r="C841" s="89"/>
      <c r="D841" s="188"/>
      <c r="E841" s="159" t="s">
        <v>144</v>
      </c>
      <c r="G841" s="119"/>
    </row>
    <row r="842" spans="1:22" ht="12.75">
      <c r="A842" s="96"/>
      <c r="B842" s="243"/>
      <c r="C842" s="89"/>
      <c r="D842" s="188"/>
      <c r="E842" s="159" t="s">
        <v>144</v>
      </c>
      <c r="G842" s="119"/>
    </row>
    <row r="843" spans="1:22" ht="12.75">
      <c r="A843" s="96" t="s">
        <v>894</v>
      </c>
      <c r="B843" s="243">
        <f>'Proposed Tariff Book 15_16'!D843</f>
        <v>2248.5866655</v>
      </c>
      <c r="C843" s="89"/>
      <c r="D843" s="188">
        <f t="shared" ref="D843:D902" si="19">B843*($J$33+$J$32)</f>
        <v>2401.4905587540002</v>
      </c>
      <c r="E843" s="159">
        <f>(D843-B843)/B843</f>
        <v>6.8000000000000088E-2</v>
      </c>
      <c r="G843" s="119"/>
    </row>
    <row r="844" spans="1:22" ht="12.75">
      <c r="A844" s="96"/>
      <c r="B844" s="243"/>
      <c r="C844" s="89"/>
      <c r="D844" s="188"/>
      <c r="E844" s="159" t="s">
        <v>144</v>
      </c>
      <c r="G844" s="119"/>
    </row>
    <row r="845" spans="1:22" ht="12.75">
      <c r="A845" s="96" t="s">
        <v>893</v>
      </c>
      <c r="B845" s="243">
        <f>'Proposed Tariff Book 15_16'!D845</f>
        <v>1592.3127821999999</v>
      </c>
      <c r="C845" s="163"/>
      <c r="D845" s="188">
        <f t="shared" si="19"/>
        <v>1700.5900513895999</v>
      </c>
      <c r="E845" s="159">
        <f>(D845-B845)/B845</f>
        <v>6.8000000000000019E-2</v>
      </c>
      <c r="G845" s="119"/>
    </row>
    <row r="846" spans="1:22" ht="12.75">
      <c r="A846" s="96"/>
      <c r="B846" s="243"/>
      <c r="C846" s="89"/>
      <c r="D846" s="188"/>
      <c r="E846" s="159" t="s">
        <v>144</v>
      </c>
      <c r="G846" s="119"/>
    </row>
    <row r="847" spans="1:22" ht="12.75">
      <c r="A847" s="96" t="s">
        <v>891</v>
      </c>
      <c r="B847" s="243">
        <f>'Proposed Tariff Book 15_16'!D847</f>
        <v>2248.5866655</v>
      </c>
      <c r="C847" s="89"/>
      <c r="D847" s="188">
        <f t="shared" si="19"/>
        <v>2401.4905587540002</v>
      </c>
      <c r="E847" s="159">
        <f>(D847-B847)/B847</f>
        <v>6.8000000000000088E-2</v>
      </c>
      <c r="G847" s="119"/>
    </row>
    <row r="848" spans="1:22" ht="12.75">
      <c r="A848" s="96"/>
      <c r="B848" s="243"/>
      <c r="C848" s="89"/>
      <c r="D848" s="188"/>
      <c r="E848" s="159" t="s">
        <v>144</v>
      </c>
      <c r="G848" s="119"/>
    </row>
    <row r="849" spans="1:22" ht="12.75">
      <c r="A849" s="96" t="s">
        <v>892</v>
      </c>
      <c r="B849" s="243">
        <f>'Proposed Tariff Book 15_16'!D849</f>
        <v>1592.3127821999999</v>
      </c>
      <c r="C849" s="89"/>
      <c r="D849" s="188">
        <f t="shared" si="19"/>
        <v>1700.5900513895999</v>
      </c>
      <c r="E849" s="159">
        <f>(D849-B849)/B849</f>
        <v>6.8000000000000019E-2</v>
      </c>
      <c r="G849" s="119"/>
    </row>
    <row r="850" spans="1:22" ht="12.75">
      <c r="A850" s="96"/>
      <c r="B850" s="243"/>
      <c r="C850" s="89"/>
      <c r="D850" s="188"/>
      <c r="E850" s="159" t="s">
        <v>144</v>
      </c>
      <c r="G850" s="119"/>
    </row>
    <row r="851" spans="1:22" ht="12.75">
      <c r="A851" s="96" t="s">
        <v>895</v>
      </c>
      <c r="B851" s="243">
        <f>'Proposed Tariff Book 15_16'!D851</f>
        <v>1124.2761369</v>
      </c>
      <c r="C851" s="89"/>
      <c r="D851" s="188">
        <f t="shared" si="19"/>
        <v>1200.7269142092</v>
      </c>
      <c r="E851" s="159">
        <f>(D851-B851)/B851</f>
        <v>6.8000000000000019E-2</v>
      </c>
      <c r="G851" s="119"/>
    </row>
    <row r="852" spans="1:22" ht="12.75">
      <c r="A852" s="96"/>
      <c r="B852" s="243"/>
      <c r="C852" s="89"/>
      <c r="D852" s="188"/>
      <c r="E852" s="159" t="s">
        <v>144</v>
      </c>
      <c r="G852" s="119"/>
    </row>
    <row r="853" spans="1:22" ht="12.75">
      <c r="A853" s="96" t="s">
        <v>896</v>
      </c>
      <c r="B853" s="243"/>
      <c r="C853" s="89"/>
      <c r="D853" s="188"/>
      <c r="E853" s="159" t="s">
        <v>144</v>
      </c>
      <c r="G853" s="119"/>
    </row>
    <row r="854" spans="1:22" ht="12.75">
      <c r="A854" s="96" t="s">
        <v>897</v>
      </c>
      <c r="B854" s="243"/>
      <c r="C854" s="89"/>
      <c r="D854" s="188"/>
      <c r="E854" s="159" t="s">
        <v>144</v>
      </c>
      <c r="G854" s="119"/>
    </row>
    <row r="855" spans="1:22" ht="12.75">
      <c r="A855" s="96" t="s">
        <v>898</v>
      </c>
      <c r="B855" s="243"/>
      <c r="C855" s="89"/>
      <c r="D855" s="188"/>
      <c r="E855" s="159" t="s">
        <v>144</v>
      </c>
      <c r="G855" s="119"/>
    </row>
    <row r="856" spans="1:22" ht="12.75">
      <c r="A856" s="96"/>
      <c r="B856" s="243"/>
      <c r="C856" s="89"/>
      <c r="D856" s="188"/>
      <c r="E856" s="159" t="s">
        <v>144</v>
      </c>
      <c r="G856" s="119"/>
    </row>
    <row r="857" spans="1:22" ht="12.75">
      <c r="A857" s="96" t="s">
        <v>899</v>
      </c>
      <c r="B857" s="243">
        <f>'Proposed Tariff Book 15_16'!D857</f>
        <v>1124.2761369</v>
      </c>
      <c r="C857" s="89"/>
      <c r="D857" s="188">
        <f t="shared" si="19"/>
        <v>1200.7269142092</v>
      </c>
      <c r="E857" s="159">
        <f>(D857-B857)/B857</f>
        <v>6.8000000000000019E-2</v>
      </c>
      <c r="G857" s="119"/>
    </row>
    <row r="858" spans="1:22" ht="12.75">
      <c r="A858" s="96"/>
      <c r="B858" s="243"/>
      <c r="C858" s="89"/>
      <c r="D858" s="188"/>
      <c r="E858" s="159" t="s">
        <v>144</v>
      </c>
      <c r="G858" s="119"/>
    </row>
    <row r="859" spans="1:22" ht="12.75">
      <c r="A859" s="96" t="s">
        <v>896</v>
      </c>
      <c r="B859" s="243"/>
      <c r="C859" s="89"/>
      <c r="D859" s="188"/>
      <c r="E859" s="159" t="s">
        <v>144</v>
      </c>
      <c r="G859" s="119"/>
    </row>
    <row r="860" spans="1:22" ht="12.75">
      <c r="A860" s="96" t="s">
        <v>897</v>
      </c>
      <c r="B860" s="243"/>
      <c r="C860" s="89"/>
      <c r="D860" s="188"/>
      <c r="E860" s="159" t="s">
        <v>144</v>
      </c>
      <c r="G860" s="119"/>
      <c r="V860" s="165">
        <v>1</v>
      </c>
    </row>
    <row r="861" spans="1:22" ht="12.75">
      <c r="A861" s="96" t="s">
        <v>898</v>
      </c>
      <c r="B861" s="243"/>
      <c r="C861" s="89"/>
      <c r="D861" s="188"/>
      <c r="E861" s="159" t="s">
        <v>144</v>
      </c>
      <c r="G861" s="119"/>
      <c r="V861" s="165">
        <v>1</v>
      </c>
    </row>
    <row r="862" spans="1:22" ht="12.75">
      <c r="A862" s="96"/>
      <c r="B862" s="243"/>
      <c r="C862" s="89"/>
      <c r="D862" s="188"/>
      <c r="E862" s="159" t="s">
        <v>144</v>
      </c>
      <c r="G862" s="119"/>
      <c r="V862" s="165">
        <v>1</v>
      </c>
    </row>
    <row r="863" spans="1:22" ht="12.75">
      <c r="A863" s="96" t="s">
        <v>900</v>
      </c>
      <c r="B863" s="243"/>
      <c r="C863" s="89"/>
      <c r="D863" s="188"/>
      <c r="E863" s="159" t="s">
        <v>144</v>
      </c>
      <c r="G863" s="119"/>
    </row>
    <row r="864" spans="1:22" ht="12.75">
      <c r="A864" s="96" t="s">
        <v>901</v>
      </c>
      <c r="B864" s="243"/>
      <c r="C864" s="89"/>
      <c r="D864" s="188"/>
      <c r="E864" s="159" t="s">
        <v>144</v>
      </c>
      <c r="G864" s="119"/>
    </row>
    <row r="865" spans="1:22" ht="12.75">
      <c r="A865" s="96" t="s">
        <v>902</v>
      </c>
      <c r="B865" s="243">
        <f>'Proposed Tariff Book 15_16'!D865</f>
        <v>188.26016580000001</v>
      </c>
      <c r="C865" s="89"/>
      <c r="D865" s="188">
        <f t="shared" si="19"/>
        <v>201.06185707440002</v>
      </c>
      <c r="E865" s="159">
        <f>(D865-B865)/B865</f>
        <v>6.8000000000000074E-2</v>
      </c>
      <c r="G865" s="119"/>
    </row>
    <row r="866" spans="1:22" ht="12.75">
      <c r="A866" s="96"/>
      <c r="B866" s="243"/>
      <c r="C866" s="89"/>
      <c r="D866" s="188"/>
      <c r="E866" s="159" t="s">
        <v>144</v>
      </c>
      <c r="G866" s="119"/>
    </row>
    <row r="867" spans="1:22" ht="12.75">
      <c r="A867" s="96" t="s">
        <v>903</v>
      </c>
      <c r="B867" s="243"/>
      <c r="C867" s="89"/>
      <c r="D867" s="188"/>
      <c r="E867" s="159" t="s">
        <v>144</v>
      </c>
      <c r="G867" s="119"/>
    </row>
    <row r="868" spans="1:22" ht="12.75">
      <c r="A868" s="96" t="s">
        <v>904</v>
      </c>
      <c r="B868" s="243">
        <f>'Proposed Tariff Book 15_16'!D868</f>
        <v>188.26016580000001</v>
      </c>
      <c r="C868" s="89"/>
      <c r="D868" s="188">
        <f t="shared" si="19"/>
        <v>201.06185707440002</v>
      </c>
      <c r="E868" s="159">
        <f>(D868-B868)/B868</f>
        <v>6.8000000000000074E-2</v>
      </c>
      <c r="G868" s="119"/>
    </row>
    <row r="869" spans="1:22" ht="12.75">
      <c r="A869" s="96"/>
      <c r="B869" s="243"/>
      <c r="C869" s="89"/>
      <c r="D869" s="188"/>
      <c r="E869" s="159"/>
      <c r="G869" s="119"/>
    </row>
    <row r="870" spans="1:22" ht="12.75">
      <c r="A870" s="96" t="s">
        <v>905</v>
      </c>
      <c r="B870" s="243"/>
      <c r="C870" s="89"/>
      <c r="D870" s="188"/>
      <c r="E870" s="159" t="s">
        <v>144</v>
      </c>
      <c r="G870" s="119"/>
      <c r="V870" s="165">
        <v>1</v>
      </c>
    </row>
    <row r="871" spans="1:22" ht="12.75">
      <c r="A871" s="96" t="s">
        <v>906</v>
      </c>
      <c r="B871" s="243"/>
      <c r="C871" s="89"/>
      <c r="D871" s="188"/>
      <c r="E871" s="159" t="s">
        <v>144</v>
      </c>
      <c r="G871" s="119"/>
    </row>
    <row r="872" spans="1:22" ht="12.75">
      <c r="A872" s="96" t="s">
        <v>907</v>
      </c>
      <c r="B872" s="243">
        <f>'Proposed Tariff Book 15_16'!D872</f>
        <v>299.10461490000006</v>
      </c>
      <c r="C872" s="89"/>
      <c r="D872" s="188">
        <f t="shared" si="19"/>
        <v>319.44372871320007</v>
      </c>
      <c r="E872" s="159">
        <f>(D872-B872)/B872</f>
        <v>6.8000000000000033E-2</v>
      </c>
      <c r="G872" s="119"/>
    </row>
    <row r="873" spans="1:22" ht="12.75">
      <c r="A873" s="96"/>
      <c r="B873" s="243"/>
      <c r="C873" s="89"/>
      <c r="D873" s="188"/>
      <c r="E873" s="159" t="s">
        <v>144</v>
      </c>
      <c r="G873" s="119"/>
    </row>
    <row r="874" spans="1:22" ht="12.75">
      <c r="A874" s="96" t="s">
        <v>908</v>
      </c>
      <c r="B874" s="243"/>
      <c r="C874" s="89"/>
      <c r="D874" s="188"/>
      <c r="E874" s="159" t="s">
        <v>144</v>
      </c>
      <c r="G874" s="119"/>
    </row>
    <row r="875" spans="1:22" ht="12.75">
      <c r="A875" s="96" t="s">
        <v>909</v>
      </c>
      <c r="B875" s="243"/>
      <c r="C875" s="89"/>
      <c r="D875" s="188"/>
      <c r="E875" s="159" t="s">
        <v>144</v>
      </c>
      <c r="G875" s="119"/>
    </row>
    <row r="876" spans="1:22" ht="12.75">
      <c r="A876" s="96" t="s">
        <v>910</v>
      </c>
      <c r="B876" s="243">
        <f>'Proposed Tariff Book 15_16'!D876</f>
        <v>281.49606449999999</v>
      </c>
      <c r="C876" s="89"/>
      <c r="D876" s="188">
        <f t="shared" si="19"/>
        <v>300.63779688599999</v>
      </c>
      <c r="E876" s="159">
        <f>(D876-B876)/B876</f>
        <v>6.8000000000000005E-2</v>
      </c>
      <c r="G876" s="119"/>
    </row>
    <row r="877" spans="1:22" ht="12.75">
      <c r="A877" s="96"/>
      <c r="B877" s="243"/>
      <c r="C877" s="89"/>
      <c r="D877" s="188"/>
      <c r="E877" s="159" t="s">
        <v>144</v>
      </c>
      <c r="G877" s="119"/>
    </row>
    <row r="878" spans="1:22" ht="12.75">
      <c r="A878" s="96" t="s">
        <v>911</v>
      </c>
      <c r="B878" s="243"/>
      <c r="C878" s="89"/>
      <c r="D878" s="188"/>
      <c r="E878" s="159" t="s">
        <v>144</v>
      </c>
      <c r="G878" s="119"/>
    </row>
    <row r="879" spans="1:22" ht="12.75">
      <c r="A879" s="96" t="s">
        <v>912</v>
      </c>
      <c r="B879" s="243"/>
      <c r="C879" s="89"/>
      <c r="D879" s="188"/>
      <c r="E879" s="159" t="s">
        <v>144</v>
      </c>
      <c r="G879" s="119"/>
    </row>
    <row r="880" spans="1:22" ht="12.75">
      <c r="A880" s="96" t="s">
        <v>913</v>
      </c>
      <c r="B880" s="243">
        <f>'Proposed Tariff Book 15_16'!D880</f>
        <v>1124.2761369</v>
      </c>
      <c r="C880" s="89"/>
      <c r="D880" s="188">
        <f t="shared" si="19"/>
        <v>1200.7269142092</v>
      </c>
      <c r="E880" s="159">
        <f>(D880-B880)/B880</f>
        <v>6.8000000000000019E-2</v>
      </c>
      <c r="G880" s="119"/>
    </row>
    <row r="881" spans="1:22" ht="12.75">
      <c r="A881" s="96"/>
      <c r="B881" s="243"/>
      <c r="C881" s="89"/>
      <c r="D881" s="188"/>
      <c r="E881" s="159" t="s">
        <v>144</v>
      </c>
      <c r="G881" s="119"/>
    </row>
    <row r="882" spans="1:22" ht="12.75">
      <c r="A882" s="96" t="s">
        <v>914</v>
      </c>
      <c r="B882" s="243">
        <f>'Proposed Tariff Book 15_16'!D882</f>
        <v>56.322140699999999</v>
      </c>
      <c r="C882" s="89"/>
      <c r="D882" s="188">
        <f t="shared" si="19"/>
        <v>60.152046267599999</v>
      </c>
      <c r="E882" s="159">
        <f>(D882-B882)/B882</f>
        <v>6.8000000000000019E-2</v>
      </c>
      <c r="G882" s="119"/>
    </row>
    <row r="883" spans="1:22" ht="12.75">
      <c r="A883" s="96"/>
      <c r="B883" s="243"/>
      <c r="C883" s="89"/>
      <c r="D883" s="188"/>
      <c r="E883" s="159" t="s">
        <v>144</v>
      </c>
      <c r="G883" s="119"/>
    </row>
    <row r="884" spans="1:22" ht="12.75">
      <c r="A884" s="96" t="s">
        <v>915</v>
      </c>
      <c r="B884" s="243"/>
      <c r="C884" s="89"/>
      <c r="D884" s="188"/>
      <c r="E884" s="159" t="s">
        <v>144</v>
      </c>
      <c r="G884" s="119"/>
      <c r="V884" s="165">
        <v>1</v>
      </c>
    </row>
    <row r="885" spans="1:22" ht="12.75">
      <c r="A885" s="96" t="s">
        <v>1508</v>
      </c>
      <c r="B885" s="243"/>
      <c r="C885" s="89"/>
      <c r="D885" s="188"/>
      <c r="E885" s="159" t="s">
        <v>144</v>
      </c>
      <c r="G885" s="119"/>
      <c r="V885" s="165">
        <v>1</v>
      </c>
    </row>
    <row r="886" spans="1:22" ht="13.5" thickBot="1">
      <c r="A886" s="271"/>
      <c r="B886" s="204"/>
      <c r="C886" s="279"/>
      <c r="D886" s="225"/>
      <c r="E886" s="280" t="s">
        <v>144</v>
      </c>
      <c r="G886" s="119"/>
      <c r="V886" s="165">
        <v>1</v>
      </c>
    </row>
    <row r="887" spans="1:22" ht="12.75">
      <c r="A887" s="290"/>
      <c r="B887" s="243"/>
      <c r="C887" s="89"/>
      <c r="D887" s="188"/>
      <c r="E887" s="159" t="s">
        <v>144</v>
      </c>
      <c r="G887" s="119"/>
      <c r="V887" s="165">
        <v>1</v>
      </c>
    </row>
    <row r="888" spans="1:22" ht="12.75">
      <c r="A888" s="96" t="s">
        <v>918</v>
      </c>
      <c r="B888" s="243"/>
      <c r="C888" s="89"/>
      <c r="D888" s="188"/>
      <c r="E888" s="159" t="s">
        <v>144</v>
      </c>
      <c r="G888" s="119"/>
    </row>
    <row r="889" spans="1:22" ht="12.75">
      <c r="A889" s="96" t="s">
        <v>919</v>
      </c>
      <c r="B889" s="243"/>
      <c r="C889" s="89"/>
      <c r="D889" s="188"/>
      <c r="E889" s="159" t="s">
        <v>144</v>
      </c>
      <c r="G889" s="119"/>
    </row>
    <row r="890" spans="1:22" ht="12.75">
      <c r="A890" s="96"/>
      <c r="B890" s="243"/>
      <c r="C890" s="89"/>
      <c r="D890" s="188"/>
      <c r="E890" s="159" t="s">
        <v>144</v>
      </c>
      <c r="G890" s="119"/>
    </row>
    <row r="891" spans="1:22" ht="12.75">
      <c r="A891" s="96" t="s">
        <v>96</v>
      </c>
      <c r="B891" s="243">
        <f>'Proposed Tariff Book 15_16'!D891</f>
        <v>93.270290399999993</v>
      </c>
      <c r="C891" s="89"/>
      <c r="D891" s="188">
        <f t="shared" si="19"/>
        <v>99.612670147199992</v>
      </c>
      <c r="E891" s="159">
        <f>(D891-B891)/B891</f>
        <v>6.7999999999999991E-2</v>
      </c>
      <c r="G891" s="119"/>
    </row>
    <row r="892" spans="1:22" ht="12.75">
      <c r="A892" s="96" t="s">
        <v>920</v>
      </c>
      <c r="B892" s="243">
        <f>'Proposed Tariff Book 15_16'!D892</f>
        <v>112.58696189999998</v>
      </c>
      <c r="C892" s="89"/>
      <c r="D892" s="188">
        <f t="shared" si="19"/>
        <v>120.24287530919999</v>
      </c>
      <c r="E892" s="159">
        <f>(D892-B892)/B892</f>
        <v>6.8000000000000116E-2</v>
      </c>
      <c r="G892" s="119"/>
    </row>
    <row r="893" spans="1:22" ht="12.75">
      <c r="A893" s="96" t="s">
        <v>97</v>
      </c>
      <c r="B893" s="243">
        <f>'Proposed Tariff Book 15_16'!D893</f>
        <v>140.7652281</v>
      </c>
      <c r="C893" s="89"/>
      <c r="D893" s="188">
        <f t="shared" si="19"/>
        <v>150.33726361080002</v>
      </c>
      <c r="E893" s="159">
        <f>(D893-B893)/B893</f>
        <v>6.8000000000000144E-2</v>
      </c>
      <c r="G893" s="119"/>
    </row>
    <row r="894" spans="1:22" ht="12.75">
      <c r="A894" s="96"/>
      <c r="B894" s="243"/>
      <c r="C894" s="89"/>
      <c r="D894" s="188"/>
      <c r="E894" s="159" t="s">
        <v>144</v>
      </c>
      <c r="G894" s="119"/>
    </row>
    <row r="895" spans="1:22" ht="12.75">
      <c r="A895" s="96" t="s">
        <v>98</v>
      </c>
      <c r="B895" s="243">
        <f>'Proposed Tariff Book 15_16'!D895</f>
        <v>225.2083155</v>
      </c>
      <c r="C895" s="89"/>
      <c r="D895" s="188">
        <f t="shared" si="19"/>
        <v>240.522480954</v>
      </c>
      <c r="E895" s="159">
        <f>(D895-B895)/B895</f>
        <v>6.8000000000000019E-2</v>
      </c>
      <c r="G895" s="119"/>
    </row>
    <row r="896" spans="1:22" ht="12.75">
      <c r="A896" s="96"/>
      <c r="B896" s="243"/>
      <c r="C896" s="89"/>
      <c r="D896" s="188"/>
      <c r="E896" s="159"/>
      <c r="G896" s="119"/>
    </row>
    <row r="897" spans="1:22" ht="12.75">
      <c r="A897" s="96" t="s">
        <v>336</v>
      </c>
      <c r="B897" s="243">
        <f>'Proposed Tariff Book 15_16'!D897</f>
        <v>5.2619300999999989</v>
      </c>
      <c r="C897" s="144"/>
      <c r="D897" s="188">
        <f t="shared" si="19"/>
        <v>5.6197413467999988</v>
      </c>
      <c r="E897" s="159">
        <f>(D897-B897)/B897</f>
        <v>6.7999999999999991E-2</v>
      </c>
      <c r="G897" s="119"/>
    </row>
    <row r="898" spans="1:22" ht="12.75">
      <c r="A898" s="96"/>
      <c r="B898" s="243"/>
      <c r="C898" s="89"/>
      <c r="D898" s="188"/>
      <c r="E898" s="159" t="s">
        <v>144</v>
      </c>
      <c r="G898" s="119"/>
    </row>
    <row r="899" spans="1:22" ht="12.75">
      <c r="A899" s="96" t="s">
        <v>921</v>
      </c>
      <c r="B899" s="243"/>
      <c r="C899" s="153"/>
      <c r="D899" s="188"/>
      <c r="E899" s="159" t="s">
        <v>144</v>
      </c>
      <c r="G899" s="119"/>
      <c r="V899" s="165">
        <v>1</v>
      </c>
    </row>
    <row r="900" spans="1:22" ht="12.75">
      <c r="A900" s="96"/>
      <c r="B900" s="243"/>
      <c r="C900" s="153"/>
      <c r="D900" s="188"/>
      <c r="E900" s="159" t="s">
        <v>144</v>
      </c>
      <c r="G900" s="119"/>
      <c r="V900" s="165">
        <v>1</v>
      </c>
    </row>
    <row r="901" spans="1:22" ht="12.75">
      <c r="A901" s="96" t="s">
        <v>922</v>
      </c>
      <c r="B901" s="243">
        <f>'Proposed Tariff Book 15_16'!D901</f>
        <v>5123.9620634999992</v>
      </c>
      <c r="C901" s="153"/>
      <c r="D901" s="188">
        <f t="shared" si="19"/>
        <v>5472.3914838179999</v>
      </c>
      <c r="E901" s="159">
        <f>(D901-B901)/B901</f>
        <v>6.8000000000000144E-2</v>
      </c>
      <c r="G901" s="119"/>
      <c r="V901" s="165">
        <v>1</v>
      </c>
    </row>
    <row r="902" spans="1:22" ht="12.75">
      <c r="A902" s="96" t="s">
        <v>923</v>
      </c>
      <c r="B902" s="243">
        <f>'Proposed Tariff Book 15_16'!D902</f>
        <v>229923.45196169999</v>
      </c>
      <c r="C902" s="153"/>
      <c r="D902" s="188">
        <f t="shared" si="19"/>
        <v>245558.24669509561</v>
      </c>
      <c r="E902" s="159">
        <f>(D902-B902)/B902</f>
        <v>6.8000000000000116E-2</v>
      </c>
      <c r="G902" s="119"/>
    </row>
    <row r="903" spans="1:22" ht="12.75">
      <c r="A903" s="96"/>
      <c r="B903" s="243"/>
      <c r="C903" s="153"/>
      <c r="D903" s="188"/>
      <c r="E903" s="159" t="s">
        <v>144</v>
      </c>
      <c r="G903" s="119"/>
    </row>
    <row r="904" spans="1:22" ht="12.75">
      <c r="A904" s="96" t="s">
        <v>924</v>
      </c>
      <c r="B904" s="243">
        <f>'Proposed Tariff Book 15_16'!D904</f>
        <v>4065.7638462</v>
      </c>
      <c r="C904" s="153"/>
      <c r="D904" s="188">
        <f t="shared" ref="D904:D967" si="20">B904*($J$33+$J$32)</f>
        <v>4342.2357877415998</v>
      </c>
      <c r="E904" s="159">
        <f>(D904-B904)/B904</f>
        <v>6.7999999999999949E-2</v>
      </c>
      <c r="G904" s="119"/>
    </row>
    <row r="905" spans="1:22" ht="12.75">
      <c r="A905" s="96" t="s">
        <v>923</v>
      </c>
      <c r="B905" s="243">
        <f>'Proposed Tariff Book 15_16'!D905</f>
        <v>277485.71714640001</v>
      </c>
      <c r="C905" s="153"/>
      <c r="D905" s="188">
        <f t="shared" si="20"/>
        <v>296354.74591235525</v>
      </c>
      <c r="E905" s="159">
        <f>(D905-B905)/B905</f>
        <v>6.8000000000000144E-2</v>
      </c>
      <c r="G905" s="119"/>
    </row>
    <row r="906" spans="1:22" ht="12.75">
      <c r="A906" s="96"/>
      <c r="B906" s="243"/>
      <c r="C906" s="89"/>
      <c r="D906" s="188"/>
      <c r="E906" s="159" t="s">
        <v>144</v>
      </c>
      <c r="G906" s="119"/>
      <c r="V906" s="165">
        <v>1</v>
      </c>
    </row>
    <row r="907" spans="1:22" ht="12.75">
      <c r="A907" s="94" t="s">
        <v>925</v>
      </c>
      <c r="B907" s="243"/>
      <c r="C907" s="89"/>
      <c r="D907" s="188"/>
      <c r="E907" s="159" t="s">
        <v>144</v>
      </c>
      <c r="G907" s="119"/>
      <c r="V907" s="165">
        <v>1</v>
      </c>
    </row>
    <row r="908" spans="1:22" ht="12.75">
      <c r="A908" s="96"/>
      <c r="B908" s="243"/>
      <c r="C908" s="89"/>
      <c r="D908" s="188"/>
      <c r="E908" s="159" t="s">
        <v>144</v>
      </c>
      <c r="G908" s="119"/>
    </row>
    <row r="909" spans="1:22" ht="12.75">
      <c r="A909" s="96" t="s">
        <v>928</v>
      </c>
      <c r="B909" s="243">
        <f>'Proposed Tariff Book 15_16'!D909</f>
        <v>209.36520569999999</v>
      </c>
      <c r="C909" s="89"/>
      <c r="D909" s="188">
        <f t="shared" si="20"/>
        <v>223.60203968760001</v>
      </c>
      <c r="E909" s="159">
        <f>(D909-B909)/B909</f>
        <v>6.8000000000000102E-2</v>
      </c>
      <c r="G909" s="119"/>
    </row>
    <row r="910" spans="1:22" ht="12.75">
      <c r="A910" s="96"/>
      <c r="B910" s="243"/>
      <c r="C910" s="89"/>
      <c r="D910" s="188"/>
      <c r="E910" s="159" t="s">
        <v>144</v>
      </c>
      <c r="G910" s="119"/>
      <c r="V910" s="165">
        <v>1</v>
      </c>
    </row>
    <row r="911" spans="1:22" ht="12.75">
      <c r="A911" s="96" t="s">
        <v>926</v>
      </c>
      <c r="B911" s="243">
        <f>'Proposed Tariff Book 15_16'!D911</f>
        <v>355.3006527</v>
      </c>
      <c r="C911" s="89"/>
      <c r="D911" s="188">
        <f t="shared" si="20"/>
        <v>379.46109708360001</v>
      </c>
      <c r="E911" s="159">
        <f>(D911-B911)/B911</f>
        <v>6.8000000000000019E-2</v>
      </c>
      <c r="G911" s="119"/>
      <c r="V911" s="165">
        <v>1</v>
      </c>
    </row>
    <row r="912" spans="1:22" ht="12.75">
      <c r="A912" s="96"/>
      <c r="B912" s="243"/>
      <c r="C912" s="89"/>
      <c r="D912" s="188"/>
      <c r="E912" s="159" t="s">
        <v>144</v>
      </c>
      <c r="G912" s="119"/>
    </row>
    <row r="913" spans="1:22" ht="12.75">
      <c r="A913" s="96" t="s">
        <v>927</v>
      </c>
      <c r="B913" s="243">
        <f>'Proposed Tariff Book 15_16'!D913</f>
        <v>209.36520569999999</v>
      </c>
      <c r="C913" s="89"/>
      <c r="D913" s="188">
        <f t="shared" si="20"/>
        <v>223.60203968760001</v>
      </c>
      <c r="E913" s="159">
        <f>(D913-B913)/B913</f>
        <v>6.8000000000000102E-2</v>
      </c>
      <c r="G913" s="119"/>
      <c r="V913" s="165">
        <v>1</v>
      </c>
    </row>
    <row r="914" spans="1:22" ht="12.75">
      <c r="A914" s="96"/>
      <c r="B914" s="243"/>
      <c r="C914" s="89"/>
      <c r="D914" s="188"/>
      <c r="E914" s="159" t="s">
        <v>144</v>
      </c>
      <c r="G914" s="119"/>
    </row>
    <row r="915" spans="1:22" ht="12.75">
      <c r="A915" s="96" t="s">
        <v>167</v>
      </c>
      <c r="B915" s="243">
        <f>'Proposed Tariff Book 15_16'!D915</f>
        <v>355.3006527</v>
      </c>
      <c r="C915" s="89"/>
      <c r="D915" s="188">
        <f t="shared" si="20"/>
        <v>379.46109708360001</v>
      </c>
      <c r="E915" s="159">
        <f>(D915-B915)/B915</f>
        <v>6.8000000000000019E-2</v>
      </c>
      <c r="G915" s="119"/>
    </row>
    <row r="916" spans="1:22" ht="12.75">
      <c r="A916" s="96"/>
      <c r="B916" s="243"/>
      <c r="C916" s="89"/>
      <c r="D916" s="188"/>
      <c r="E916" s="159" t="s">
        <v>144</v>
      </c>
      <c r="G916" s="119"/>
    </row>
    <row r="917" spans="1:22" ht="12.75">
      <c r="A917" s="96" t="s">
        <v>168</v>
      </c>
      <c r="B917" s="243">
        <f>'Proposed Tariff Book 15_16'!D917</f>
        <v>225.2083155</v>
      </c>
      <c r="C917" s="89"/>
      <c r="D917" s="188">
        <f t="shared" si="20"/>
        <v>240.522480954</v>
      </c>
      <c r="E917" s="159">
        <f>(D917-B917)/B917</f>
        <v>6.8000000000000019E-2</v>
      </c>
      <c r="G917" s="119"/>
      <c r="V917" s="165">
        <v>1</v>
      </c>
    </row>
    <row r="918" spans="1:22" ht="12.75">
      <c r="A918" s="96"/>
      <c r="B918" s="243"/>
      <c r="C918" s="89"/>
      <c r="D918" s="188"/>
      <c r="E918" s="159" t="s">
        <v>144</v>
      </c>
      <c r="G918" s="119"/>
    </row>
    <row r="919" spans="1:22" ht="12.75">
      <c r="A919" s="94" t="s">
        <v>929</v>
      </c>
      <c r="B919" s="243"/>
      <c r="C919" s="89"/>
      <c r="D919" s="188"/>
      <c r="E919" s="159" t="s">
        <v>144</v>
      </c>
      <c r="G919" s="119"/>
    </row>
    <row r="920" spans="1:22" ht="12.75">
      <c r="A920" s="96"/>
      <c r="B920" s="243"/>
      <c r="C920" s="89"/>
      <c r="D920" s="188"/>
      <c r="E920" s="159" t="s">
        <v>144</v>
      </c>
      <c r="G920" s="119"/>
      <c r="V920" s="165">
        <v>1</v>
      </c>
    </row>
    <row r="921" spans="1:22" ht="12.75">
      <c r="A921" s="96" t="s">
        <v>169</v>
      </c>
      <c r="B921" s="243">
        <f>'Proposed Tariff Book 15_16'!D921</f>
        <v>702.01484430000005</v>
      </c>
      <c r="C921" s="89"/>
      <c r="D921" s="188">
        <f t="shared" si="20"/>
        <v>749.75185371240013</v>
      </c>
      <c r="E921" s="159">
        <f>(D921-B921)/B921</f>
        <v>6.8000000000000116E-2</v>
      </c>
      <c r="G921" s="119"/>
      <c r="V921" s="165">
        <v>1</v>
      </c>
    </row>
    <row r="922" spans="1:22" ht="12.75">
      <c r="A922" s="96"/>
      <c r="B922" s="243"/>
      <c r="C922" s="89"/>
      <c r="D922" s="188"/>
      <c r="E922" s="159" t="s">
        <v>144</v>
      </c>
      <c r="G922" s="119"/>
      <c r="V922" s="165">
        <v>1</v>
      </c>
    </row>
    <row r="923" spans="1:22" ht="12.75">
      <c r="A923" s="96" t="s">
        <v>930</v>
      </c>
      <c r="B923" s="243">
        <f>'Proposed Tariff Book 15_16'!D923</f>
        <v>1405.7836652999999</v>
      </c>
      <c r="C923" s="89"/>
      <c r="D923" s="188">
        <f t="shared" si="20"/>
        <v>1501.3769545404</v>
      </c>
      <c r="E923" s="159">
        <f>(D923-B923)/B923</f>
        <v>6.8000000000000047E-2</v>
      </c>
      <c r="G923" s="119"/>
      <c r="V923" s="165">
        <v>1</v>
      </c>
    </row>
    <row r="924" spans="1:22" ht="12.75">
      <c r="A924" s="96"/>
      <c r="B924" s="243"/>
      <c r="C924" s="89"/>
      <c r="D924" s="188"/>
      <c r="E924" s="159" t="s">
        <v>144</v>
      </c>
      <c r="G924" s="119"/>
    </row>
    <row r="925" spans="1:22" ht="12.75">
      <c r="A925" s="96" t="s">
        <v>931</v>
      </c>
      <c r="B925" s="243">
        <f>'Proposed Tariff Book 15_16'!D925</f>
        <v>702.01484430000005</v>
      </c>
      <c r="C925" s="89"/>
      <c r="D925" s="188">
        <f t="shared" si="20"/>
        <v>749.75185371240013</v>
      </c>
      <c r="E925" s="159">
        <f>(D925-B925)/B925</f>
        <v>6.8000000000000116E-2</v>
      </c>
      <c r="G925" s="119"/>
    </row>
    <row r="926" spans="1:22" ht="12.75">
      <c r="A926" s="96"/>
      <c r="B926" s="243"/>
      <c r="C926" s="89"/>
      <c r="D926" s="188"/>
      <c r="E926" s="159" t="s">
        <v>144</v>
      </c>
      <c r="G926" s="119"/>
      <c r="V926" s="165">
        <v>1</v>
      </c>
    </row>
    <row r="927" spans="1:22" ht="12.75">
      <c r="A927" s="96" t="s">
        <v>932</v>
      </c>
      <c r="B927" s="243">
        <f>'Proposed Tariff Book 15_16'!D927</f>
        <v>1405.7836652999999</v>
      </c>
      <c r="C927" s="89"/>
      <c r="D927" s="188">
        <f t="shared" si="20"/>
        <v>1501.3769545404</v>
      </c>
      <c r="E927" s="159">
        <f>(D927-B927)/B927</f>
        <v>6.8000000000000047E-2</v>
      </c>
      <c r="G927" s="119"/>
    </row>
    <row r="928" spans="1:22" ht="12.75">
      <c r="A928" s="96"/>
      <c r="B928" s="243"/>
      <c r="C928" s="89"/>
      <c r="D928" s="188"/>
      <c r="E928" s="159" t="s">
        <v>144</v>
      </c>
      <c r="G928" s="119"/>
    </row>
    <row r="929" spans="1:22" ht="12.75">
      <c r="A929" s="96" t="s">
        <v>933</v>
      </c>
      <c r="B929" s="243">
        <f>'Proposed Tariff Book 15_16'!D929</f>
        <v>2107.8214373999999</v>
      </c>
      <c r="C929" s="89"/>
      <c r="D929" s="188">
        <f t="shared" si="20"/>
        <v>2251.1532951432</v>
      </c>
      <c r="E929" s="159">
        <f>(D929-B929)/B929</f>
        <v>6.8000000000000047E-2</v>
      </c>
      <c r="G929" s="119"/>
    </row>
    <row r="930" spans="1:22" ht="12.75">
      <c r="A930" s="96"/>
      <c r="B930" s="243"/>
      <c r="C930" s="89"/>
      <c r="D930" s="188"/>
      <c r="E930" s="159" t="s">
        <v>144</v>
      </c>
      <c r="G930" s="119"/>
    </row>
    <row r="931" spans="1:22" ht="12.75">
      <c r="A931" s="96" t="s">
        <v>934</v>
      </c>
      <c r="B931" s="243">
        <f>'Proposed Tariff Book 15_16'!D931</f>
        <v>3747.6176933999996</v>
      </c>
      <c r="C931" s="89"/>
      <c r="D931" s="188">
        <f t="shared" si="20"/>
        <v>4002.4556965511997</v>
      </c>
      <c r="E931" s="159">
        <f>(D931-B931)/B931</f>
        <v>6.8000000000000047E-2</v>
      </c>
      <c r="G931" s="119"/>
    </row>
    <row r="932" spans="1:22" ht="12.75">
      <c r="A932" s="96"/>
      <c r="B932" s="243"/>
      <c r="C932" s="89"/>
      <c r="D932" s="188"/>
      <c r="E932" s="159" t="s">
        <v>144</v>
      </c>
      <c r="G932" s="119"/>
    </row>
    <row r="933" spans="1:22" ht="12.75">
      <c r="A933" s="96" t="s">
        <v>935</v>
      </c>
      <c r="B933" s="243">
        <f>'Proposed Tariff Book 15_16'!D933</f>
        <v>1405.7836652999999</v>
      </c>
      <c r="C933" s="89"/>
      <c r="D933" s="188">
        <f t="shared" si="20"/>
        <v>1501.3769545404</v>
      </c>
      <c r="E933" s="159">
        <f>(D933-B933)/B933</f>
        <v>6.8000000000000047E-2</v>
      </c>
      <c r="G933" s="119"/>
    </row>
    <row r="934" spans="1:22" ht="12.75">
      <c r="A934" s="96"/>
      <c r="B934" s="243"/>
      <c r="C934" s="89"/>
      <c r="D934" s="188"/>
      <c r="E934" s="159" t="s">
        <v>144</v>
      </c>
      <c r="G934" s="119"/>
    </row>
    <row r="935" spans="1:22" ht="12.75">
      <c r="A935" s="96" t="s">
        <v>936</v>
      </c>
      <c r="B935" s="243">
        <f>'Proposed Tariff Book 15_16'!D935</f>
        <v>1873.8088466999998</v>
      </c>
      <c r="C935" s="89"/>
      <c r="D935" s="188">
        <f t="shared" si="20"/>
        <v>2001.2278482755999</v>
      </c>
      <c r="E935" s="159">
        <f>(D935-B935)/B935</f>
        <v>6.8000000000000047E-2</v>
      </c>
      <c r="G935" s="119"/>
    </row>
    <row r="936" spans="1:22" ht="12.75">
      <c r="A936" s="96"/>
      <c r="B936" s="243"/>
      <c r="C936" s="89"/>
      <c r="D936" s="188"/>
      <c r="E936" s="159" t="s">
        <v>144</v>
      </c>
      <c r="G936" s="119"/>
    </row>
    <row r="937" spans="1:22" ht="12.75">
      <c r="A937" s="94" t="s">
        <v>937</v>
      </c>
      <c r="B937" s="243"/>
      <c r="C937" s="89"/>
      <c r="D937" s="188"/>
      <c r="E937" s="159" t="s">
        <v>144</v>
      </c>
      <c r="G937" s="119"/>
    </row>
    <row r="938" spans="1:22" ht="12.75">
      <c r="A938" s="96"/>
      <c r="B938" s="243"/>
      <c r="C938" s="89"/>
      <c r="D938" s="188"/>
      <c r="E938" s="159" t="s">
        <v>144</v>
      </c>
      <c r="G938" s="119"/>
    </row>
    <row r="939" spans="1:22" ht="12.75">
      <c r="A939" s="96" t="s">
        <v>938</v>
      </c>
      <c r="B939" s="243">
        <f>'Proposed Tariff Book 15_16'!D939</f>
        <v>205.8572523</v>
      </c>
      <c r="C939" s="89"/>
      <c r="D939" s="188">
        <f t="shared" si="20"/>
        <v>219.85554545640002</v>
      </c>
      <c r="E939" s="159">
        <f>(D939-B939)/B939</f>
        <v>6.8000000000000116E-2</v>
      </c>
      <c r="G939" s="119"/>
    </row>
    <row r="940" spans="1:22" ht="12.75">
      <c r="A940" s="96"/>
      <c r="B940" s="243"/>
      <c r="C940" s="89"/>
      <c r="D940" s="188"/>
      <c r="E940" s="159" t="s">
        <v>144</v>
      </c>
      <c r="G940" s="119"/>
    </row>
    <row r="941" spans="1:22" ht="12.75">
      <c r="A941" s="96" t="s">
        <v>939</v>
      </c>
      <c r="B941" s="243">
        <f>'Proposed Tariff Book 15_16'!D941</f>
        <v>103.8056145</v>
      </c>
      <c r="C941" s="89"/>
      <c r="D941" s="188">
        <f t="shared" si="20"/>
        <v>110.86439628600002</v>
      </c>
      <c r="E941" s="159">
        <f>(D941-B941)/B941</f>
        <v>6.8000000000000102E-2</v>
      </c>
      <c r="G941" s="119"/>
    </row>
    <row r="942" spans="1:22" ht="12.75">
      <c r="A942" s="96"/>
      <c r="B942" s="243"/>
      <c r="C942" s="89"/>
      <c r="D942" s="188"/>
      <c r="E942" s="159" t="s">
        <v>144</v>
      </c>
      <c r="G942" s="119"/>
    </row>
    <row r="943" spans="1:22" ht="12.75">
      <c r="A943" s="96" t="s">
        <v>940</v>
      </c>
      <c r="B943" s="243">
        <f>'Proposed Tariff Book 15_16'!D943</f>
        <v>225.2083155</v>
      </c>
      <c r="C943" s="89"/>
      <c r="D943" s="188">
        <f t="shared" si="20"/>
        <v>240.522480954</v>
      </c>
      <c r="E943" s="159">
        <f>(D943-B943)/B943</f>
        <v>6.8000000000000019E-2</v>
      </c>
      <c r="G943" s="119"/>
    </row>
    <row r="944" spans="1:22" ht="12.75">
      <c r="A944" s="96"/>
      <c r="B944" s="243"/>
      <c r="C944" s="89"/>
      <c r="D944" s="188"/>
      <c r="E944" s="159" t="s">
        <v>144</v>
      </c>
      <c r="G944" s="119"/>
      <c r="V944" s="165">
        <v>1</v>
      </c>
    </row>
    <row r="945" spans="1:22" ht="12.75">
      <c r="A945" s="96" t="s">
        <v>941</v>
      </c>
      <c r="B945" s="243">
        <f>'Proposed Tariff Book 15_16'!D945</f>
        <v>225.2083155</v>
      </c>
      <c r="C945" s="89"/>
      <c r="D945" s="188">
        <f t="shared" si="20"/>
        <v>240.522480954</v>
      </c>
      <c r="E945" s="159">
        <f>(D945-B945)/B945</f>
        <v>6.8000000000000019E-2</v>
      </c>
      <c r="G945" s="119"/>
    </row>
    <row r="946" spans="1:22" ht="12.75">
      <c r="A946" s="96"/>
      <c r="B946" s="243"/>
      <c r="C946" s="89"/>
      <c r="D946" s="188"/>
      <c r="E946" s="159" t="s">
        <v>144</v>
      </c>
      <c r="G946" s="119"/>
    </row>
    <row r="947" spans="1:22" ht="12.75">
      <c r="A947" s="96" t="s">
        <v>942</v>
      </c>
      <c r="B947" s="243">
        <f>'Proposed Tariff Book 15_16'!D947</f>
        <v>103.8056145</v>
      </c>
      <c r="C947" s="89"/>
      <c r="D947" s="188">
        <f t="shared" si="20"/>
        <v>110.86439628600002</v>
      </c>
      <c r="E947" s="159">
        <f>(D947-B947)/B947</f>
        <v>6.8000000000000102E-2</v>
      </c>
      <c r="G947" s="119"/>
    </row>
    <row r="948" spans="1:22" ht="12.75">
      <c r="A948" s="96"/>
      <c r="B948" s="243"/>
      <c r="C948" s="89"/>
      <c r="D948" s="188"/>
      <c r="E948" s="159" t="s">
        <v>144</v>
      </c>
      <c r="G948" s="119"/>
    </row>
    <row r="949" spans="1:22" ht="12.75">
      <c r="A949" s="96" t="s">
        <v>943</v>
      </c>
      <c r="B949" s="243">
        <f>'Proposed Tariff Book 15_16'!D949</f>
        <v>242.82832979999998</v>
      </c>
      <c r="C949" s="89"/>
      <c r="D949" s="188">
        <f t="shared" si="20"/>
        <v>259.34065622639997</v>
      </c>
      <c r="E949" s="159">
        <f>(D949-B949)/B949</f>
        <v>6.7999999999999977E-2</v>
      </c>
      <c r="G949" s="119"/>
    </row>
    <row r="950" spans="1:22" ht="12.75">
      <c r="A950" s="96"/>
      <c r="B950" s="243"/>
      <c r="C950" s="89"/>
      <c r="D950" s="188"/>
      <c r="E950" s="159" t="s">
        <v>144</v>
      </c>
      <c r="G950" s="119"/>
      <c r="V950" s="165">
        <v>1</v>
      </c>
    </row>
    <row r="951" spans="1:22" ht="12.75">
      <c r="A951" s="96" t="s">
        <v>944</v>
      </c>
      <c r="B951" s="243">
        <f>'Proposed Tariff Book 15_16'!D951</f>
        <v>225.2083155</v>
      </c>
      <c r="C951" s="89"/>
      <c r="D951" s="188">
        <f t="shared" si="20"/>
        <v>240.522480954</v>
      </c>
      <c r="E951" s="159">
        <f>(D951-B951)/B951</f>
        <v>6.8000000000000019E-2</v>
      </c>
      <c r="G951" s="119"/>
      <c r="V951" s="165">
        <v>1</v>
      </c>
    </row>
    <row r="952" spans="1:22" ht="12.75">
      <c r="A952" s="96"/>
      <c r="B952" s="243"/>
      <c r="C952" s="89"/>
      <c r="D952" s="188"/>
      <c r="E952" s="159" t="s">
        <v>144</v>
      </c>
      <c r="G952" s="119"/>
    </row>
    <row r="953" spans="1:22" ht="12.75">
      <c r="A953" s="96" t="s">
        <v>947</v>
      </c>
      <c r="B953" s="243">
        <f>'Proposed Tariff Book 15_16'!D953</f>
        <v>103.8056145</v>
      </c>
      <c r="C953" s="89"/>
      <c r="D953" s="188">
        <f t="shared" si="20"/>
        <v>110.86439628600002</v>
      </c>
      <c r="E953" s="159">
        <f>(D953-B953)/B953</f>
        <v>6.8000000000000102E-2</v>
      </c>
      <c r="G953" s="119"/>
    </row>
    <row r="954" spans="1:22" ht="12.75">
      <c r="A954" s="96"/>
      <c r="B954" s="243"/>
      <c r="C954" s="89"/>
      <c r="D954" s="188"/>
      <c r="E954" s="159" t="s">
        <v>144</v>
      </c>
      <c r="G954" s="119"/>
    </row>
    <row r="955" spans="1:22" ht="12.75">
      <c r="A955" s="96" t="s">
        <v>946</v>
      </c>
      <c r="B955" s="243">
        <f>'Proposed Tariff Book 15_16'!D955</f>
        <v>121.3912371</v>
      </c>
      <c r="C955" s="89"/>
      <c r="D955" s="188">
        <f t="shared" si="20"/>
        <v>129.64584122280002</v>
      </c>
      <c r="E955" s="159">
        <f>(D955-B955)/B955</f>
        <v>6.8000000000000144E-2</v>
      </c>
      <c r="G955" s="119"/>
    </row>
    <row r="956" spans="1:22" ht="12.75">
      <c r="A956" s="96"/>
      <c r="B956" s="243"/>
      <c r="C956" s="89"/>
      <c r="D956" s="188"/>
      <c r="E956" s="159" t="s">
        <v>144</v>
      </c>
      <c r="G956" s="119"/>
    </row>
    <row r="957" spans="1:22" ht="12.75">
      <c r="A957" s="96" t="s">
        <v>947</v>
      </c>
      <c r="B957" s="243">
        <f>'Proposed Tariff Book 15_16'!D957</f>
        <v>103.8056145</v>
      </c>
      <c r="C957" s="89"/>
      <c r="D957" s="188">
        <f t="shared" si="20"/>
        <v>110.86439628600002</v>
      </c>
      <c r="E957" s="159">
        <f>(D957-B957)/B957</f>
        <v>6.8000000000000102E-2</v>
      </c>
      <c r="G957" s="119"/>
    </row>
    <row r="958" spans="1:22" ht="12.75">
      <c r="A958" s="96"/>
      <c r="B958" s="243"/>
      <c r="C958" s="89"/>
      <c r="D958" s="188"/>
      <c r="E958" s="159" t="s">
        <v>144</v>
      </c>
      <c r="G958" s="119"/>
    </row>
    <row r="959" spans="1:22" ht="12.75">
      <c r="A959" s="96" t="s">
        <v>945</v>
      </c>
      <c r="B959" s="243">
        <f>'Proposed Tariff Book 15_16'!D959</f>
        <v>103.8056145</v>
      </c>
      <c r="C959" s="89"/>
      <c r="D959" s="188">
        <f t="shared" si="20"/>
        <v>110.86439628600002</v>
      </c>
      <c r="E959" s="159">
        <f>(D959-B959)/B959</f>
        <v>6.8000000000000102E-2</v>
      </c>
      <c r="G959" s="119"/>
    </row>
    <row r="960" spans="1:22" ht="12.75">
      <c r="A960" s="96"/>
      <c r="B960" s="243"/>
      <c r="C960" s="89"/>
      <c r="D960" s="188"/>
      <c r="E960" s="159" t="s">
        <v>144</v>
      </c>
      <c r="G960" s="119"/>
    </row>
    <row r="961" spans="1:22" ht="12.75">
      <c r="A961" s="96" t="s">
        <v>948</v>
      </c>
      <c r="B961" s="243">
        <f>'Proposed Tariff Book 15_16'!D961</f>
        <v>131.9380251</v>
      </c>
      <c r="C961" s="89"/>
      <c r="D961" s="188">
        <f t="shared" si="20"/>
        <v>140.90981080680001</v>
      </c>
      <c r="E961" s="159">
        <f>(D961-B961)/B961</f>
        <v>6.8000000000000047E-2</v>
      </c>
      <c r="G961" s="119"/>
    </row>
    <row r="962" spans="1:22" ht="12.75">
      <c r="A962" s="96"/>
      <c r="B962" s="243"/>
      <c r="C962" s="89"/>
      <c r="D962" s="188"/>
      <c r="E962" s="159" t="s">
        <v>144</v>
      </c>
      <c r="G962" s="119"/>
    </row>
    <row r="963" spans="1:22" ht="12.75">
      <c r="A963" s="96" t="s">
        <v>949</v>
      </c>
      <c r="B963" s="243">
        <f>'Proposed Tariff Book 15_16'!D963</f>
        <v>112.58696189999998</v>
      </c>
      <c r="C963" s="89"/>
      <c r="D963" s="188">
        <f t="shared" si="20"/>
        <v>120.24287530919999</v>
      </c>
      <c r="E963" s="159">
        <f>(D963-B963)/B963</f>
        <v>6.8000000000000116E-2</v>
      </c>
      <c r="G963" s="119"/>
    </row>
    <row r="964" spans="1:22" ht="12.75">
      <c r="A964" s="96"/>
      <c r="B964" s="243"/>
      <c r="C964" s="89"/>
      <c r="D964" s="188"/>
      <c r="E964" s="159" t="s">
        <v>144</v>
      </c>
      <c r="G964" s="119"/>
      <c r="V964" s="165">
        <v>1</v>
      </c>
    </row>
    <row r="965" spans="1:22" ht="12.75">
      <c r="A965" s="96" t="s">
        <v>950</v>
      </c>
      <c r="B965" s="243">
        <f>'Proposed Tariff Book 15_16'!D965</f>
        <v>65.103488099999993</v>
      </c>
      <c r="C965" s="89"/>
      <c r="D965" s="188">
        <f t="shared" si="20"/>
        <v>69.5305252908</v>
      </c>
      <c r="E965" s="159">
        <f>(D965-B965)/B965</f>
        <v>6.8000000000000116E-2</v>
      </c>
      <c r="G965" s="119"/>
    </row>
    <row r="966" spans="1:22" ht="12.75">
      <c r="A966" s="96"/>
      <c r="B966" s="243"/>
      <c r="C966" s="89"/>
      <c r="D966" s="188"/>
      <c r="E966" s="159"/>
      <c r="G966" s="119"/>
    </row>
    <row r="967" spans="1:22" ht="12.75">
      <c r="A967" s="96" t="s">
        <v>1315</v>
      </c>
      <c r="B967" s="243">
        <f>'Proposed Tariff Book 15_16'!D967</f>
        <v>103.8056145</v>
      </c>
      <c r="C967" s="164"/>
      <c r="D967" s="188">
        <f t="shared" si="20"/>
        <v>110.86439628600002</v>
      </c>
      <c r="E967" s="159">
        <f>(D967-B967)/B967</f>
        <v>6.8000000000000102E-2</v>
      </c>
      <c r="G967" s="119"/>
    </row>
    <row r="968" spans="1:22" ht="12.75">
      <c r="A968" s="96"/>
      <c r="B968" s="243"/>
      <c r="C968" s="164"/>
      <c r="D968" s="188"/>
      <c r="E968" s="159"/>
      <c r="G968" s="119"/>
    </row>
    <row r="969" spans="1:22" ht="12.75">
      <c r="A969" s="96" t="s">
        <v>1340</v>
      </c>
      <c r="B969" s="158">
        <f>'Proposed Tariff Book 15_16'!D969</f>
        <v>103.8056145</v>
      </c>
      <c r="C969" s="164"/>
      <c r="D969" s="188">
        <f t="shared" ref="D969:D1030" si="21">B969*($J$33+$J$32)</f>
        <v>110.86439628600002</v>
      </c>
      <c r="E969" s="159">
        <f>(D969-B969)/B969</f>
        <v>6.8000000000000102E-2</v>
      </c>
      <c r="G969" s="119"/>
    </row>
    <row r="970" spans="1:22" ht="13.5" thickBot="1">
      <c r="A970" s="271"/>
      <c r="B970" s="204"/>
      <c r="C970" s="297"/>
      <c r="D970" s="225"/>
      <c r="E970" s="280"/>
      <c r="G970" s="119"/>
    </row>
    <row r="971" spans="1:22" ht="12.75">
      <c r="A971" s="290" t="s">
        <v>1511</v>
      </c>
      <c r="B971" s="243">
        <f>'Proposed Tariff Book 15_16'!D971</f>
        <v>524.32439429999999</v>
      </c>
      <c r="C971" s="164"/>
      <c r="D971" s="188">
        <f t="shared" si="21"/>
        <v>559.97845311240008</v>
      </c>
      <c r="E971" s="159">
        <f>(D971-B971)/B971</f>
        <v>6.8000000000000158E-2</v>
      </c>
      <c r="G971" s="119"/>
    </row>
    <row r="972" spans="1:22" ht="12.75">
      <c r="A972" s="96"/>
      <c r="B972" s="243"/>
      <c r="C972" s="164"/>
      <c r="D972" s="188"/>
      <c r="E972" s="159" t="s">
        <v>144</v>
      </c>
      <c r="G972" s="119"/>
    </row>
    <row r="973" spans="1:22" ht="12.75">
      <c r="A973" s="96" t="s">
        <v>1317</v>
      </c>
      <c r="B973" s="243">
        <f>'Proposed Tariff Book 15_16'!D973</f>
        <v>394.11741810000001</v>
      </c>
      <c r="C973" s="164"/>
      <c r="D973" s="188">
        <f t="shared" si="21"/>
        <v>420.91740253080002</v>
      </c>
      <c r="E973" s="159">
        <f>(D973-B973)/B973</f>
        <v>6.8000000000000019E-2</v>
      </c>
      <c r="G973" s="119"/>
    </row>
    <row r="974" spans="1:22" ht="12.75">
      <c r="A974" s="96"/>
      <c r="B974" s="243"/>
      <c r="C974" s="89"/>
      <c r="D974" s="188"/>
      <c r="E974" s="159"/>
      <c r="G974" s="119"/>
    </row>
    <row r="975" spans="1:22" ht="12.75">
      <c r="A975" s="96" t="s">
        <v>1314</v>
      </c>
      <c r="B975" s="243">
        <f>'Proposed Tariff Book 15_16'!D975</f>
        <v>103.8056145</v>
      </c>
      <c r="C975" s="89"/>
      <c r="D975" s="188">
        <f t="shared" si="21"/>
        <v>110.86439628600002</v>
      </c>
      <c r="E975" s="159">
        <f>(D975-B975)/B975</f>
        <v>6.8000000000000102E-2</v>
      </c>
      <c r="G975" s="119"/>
    </row>
    <row r="976" spans="1:22" ht="12.75">
      <c r="A976" s="96"/>
      <c r="B976" s="243"/>
      <c r="C976" s="89"/>
      <c r="D976" s="188"/>
      <c r="E976" s="159" t="s">
        <v>144</v>
      </c>
      <c r="G976" s="119"/>
    </row>
    <row r="977" spans="1:22" ht="12.75">
      <c r="A977" s="96" t="s">
        <v>1510</v>
      </c>
      <c r="B977" s="243">
        <f>'Proposed Tariff Book 15_16'!D977</f>
        <v>524.32439429999999</v>
      </c>
      <c r="C977" s="89"/>
      <c r="D977" s="188">
        <f t="shared" si="21"/>
        <v>559.97845311240008</v>
      </c>
      <c r="E977" s="159">
        <f>(D977-B977)/B977</f>
        <v>6.8000000000000158E-2</v>
      </c>
      <c r="G977" s="119"/>
    </row>
    <row r="978" spans="1:22" ht="12.75">
      <c r="A978" s="96"/>
      <c r="B978" s="243"/>
      <c r="C978" s="89"/>
      <c r="D978" s="188"/>
      <c r="E978" s="159" t="s">
        <v>144</v>
      </c>
      <c r="G978" s="119"/>
    </row>
    <row r="979" spans="1:22" ht="12.75">
      <c r="A979" s="96" t="s">
        <v>1318</v>
      </c>
      <c r="B979" s="243">
        <f>'Proposed Tariff Book 15_16'!D979</f>
        <v>394.11741810000001</v>
      </c>
      <c r="C979" s="89"/>
      <c r="D979" s="188">
        <f t="shared" si="21"/>
        <v>420.91740253080002</v>
      </c>
      <c r="E979" s="159">
        <f>(D979-B979)/B979</f>
        <v>6.8000000000000019E-2</v>
      </c>
      <c r="G979" s="119"/>
    </row>
    <row r="980" spans="1:22" ht="12.75">
      <c r="A980" s="96"/>
      <c r="B980" s="243"/>
      <c r="C980" s="89"/>
      <c r="D980" s="188"/>
      <c r="E980" s="159" t="s">
        <v>144</v>
      </c>
      <c r="G980" s="119"/>
    </row>
    <row r="981" spans="1:22" ht="12.75">
      <c r="A981" s="94" t="s">
        <v>243</v>
      </c>
      <c r="B981" s="243"/>
      <c r="C981" s="89"/>
      <c r="D981" s="188"/>
      <c r="E981" s="159" t="s">
        <v>144</v>
      </c>
      <c r="G981" s="119"/>
    </row>
    <row r="982" spans="1:22" ht="12.75">
      <c r="A982" s="96"/>
      <c r="B982" s="243"/>
      <c r="C982" s="89"/>
      <c r="D982" s="188"/>
      <c r="E982" s="159" t="s">
        <v>144</v>
      </c>
      <c r="G982" s="119"/>
    </row>
    <row r="983" spans="1:22" ht="12.75">
      <c r="A983" s="96" t="s">
        <v>955</v>
      </c>
      <c r="B983" s="243">
        <f>'Proposed Tariff Book 15_16'!D983</f>
        <v>3279.6269036999997</v>
      </c>
      <c r="C983" s="89"/>
      <c r="D983" s="188">
        <f t="shared" si="21"/>
        <v>3502.6415331516</v>
      </c>
      <c r="E983" s="159">
        <f>(D983-B983)/B983</f>
        <v>6.8000000000000088E-2</v>
      </c>
      <c r="G983" s="119"/>
    </row>
    <row r="984" spans="1:22" ht="12.75">
      <c r="A984" s="96"/>
      <c r="B984" s="243"/>
      <c r="C984" s="89"/>
      <c r="D984" s="188"/>
      <c r="E984" s="159" t="s">
        <v>144</v>
      </c>
      <c r="G984" s="119"/>
    </row>
    <row r="985" spans="1:22" ht="12.75">
      <c r="A985" s="96" t="s">
        <v>956</v>
      </c>
      <c r="B985" s="243">
        <f>'Proposed Tariff Book 15_16'!D985</f>
        <v>299.11607880000003</v>
      </c>
      <c r="C985" s="89"/>
      <c r="D985" s="188">
        <f t="shared" si="21"/>
        <v>319.45597215840007</v>
      </c>
      <c r="E985" s="159">
        <f>(D985-B985)/B985</f>
        <v>6.8000000000000158E-2</v>
      </c>
      <c r="G985" s="119"/>
    </row>
    <row r="986" spans="1:22" ht="12.75">
      <c r="A986" s="96"/>
      <c r="B986" s="243"/>
      <c r="C986" s="89"/>
      <c r="D986" s="188"/>
      <c r="E986" s="159" t="s">
        <v>144</v>
      </c>
      <c r="G986" s="119"/>
    </row>
    <row r="987" spans="1:22" ht="12.75">
      <c r="A987" s="96" t="s">
        <v>170</v>
      </c>
      <c r="B987" s="243">
        <f>'Proposed Tariff Book 15_16'!D987</f>
        <v>112.58696189999998</v>
      </c>
      <c r="C987" s="89"/>
      <c r="D987" s="188">
        <f t="shared" si="21"/>
        <v>120.24287530919999</v>
      </c>
      <c r="E987" s="159">
        <f>(D987-B987)/B987</f>
        <v>6.8000000000000116E-2</v>
      </c>
      <c r="G987" s="119"/>
    </row>
    <row r="988" spans="1:22" ht="12.75">
      <c r="A988" s="96"/>
      <c r="B988" s="243"/>
      <c r="C988" s="89"/>
      <c r="D988" s="188"/>
      <c r="E988" s="159" t="s">
        <v>144</v>
      </c>
      <c r="G988" s="119"/>
      <c r="V988" s="165">
        <v>1</v>
      </c>
    </row>
    <row r="989" spans="1:22" ht="12.75">
      <c r="A989" s="96" t="s">
        <v>957</v>
      </c>
      <c r="B989" s="243">
        <f>'Proposed Tariff Book 15_16'!D989</f>
        <v>28.155338399999998</v>
      </c>
      <c r="C989" s="89"/>
      <c r="D989" s="188">
        <f t="shared" si="21"/>
        <v>30.0699014112</v>
      </c>
      <c r="E989" s="159">
        <f>(D989-B989)/B989</f>
        <v>6.8000000000000074E-2</v>
      </c>
      <c r="G989" s="119"/>
    </row>
    <row r="990" spans="1:22" ht="12.75">
      <c r="A990" s="96"/>
      <c r="B990" s="243"/>
      <c r="C990" s="89"/>
      <c r="D990" s="188"/>
      <c r="E990" s="159" t="s">
        <v>144</v>
      </c>
      <c r="G990" s="119"/>
    </row>
    <row r="991" spans="1:22" ht="12.75">
      <c r="A991" s="96" t="s">
        <v>958</v>
      </c>
      <c r="B991" s="243">
        <f>'Proposed Tariff Book 15_16'!D991</f>
        <v>28.155338399999998</v>
      </c>
      <c r="C991" s="89"/>
      <c r="D991" s="188">
        <f t="shared" si="21"/>
        <v>30.0699014112</v>
      </c>
      <c r="E991" s="159">
        <f>(D991-B991)/B991</f>
        <v>6.8000000000000074E-2</v>
      </c>
      <c r="G991" s="119"/>
    </row>
    <row r="992" spans="1:22" ht="12.75">
      <c r="A992" s="96"/>
      <c r="B992" s="243"/>
      <c r="C992" s="89"/>
      <c r="D992" s="188"/>
      <c r="E992" s="159" t="s">
        <v>144</v>
      </c>
      <c r="G992" s="119"/>
    </row>
    <row r="993" spans="1:7" ht="12.75">
      <c r="A993" s="96" t="s">
        <v>960</v>
      </c>
      <c r="B993" s="243">
        <f>'Proposed Tariff Book 15_16'!D993</f>
        <v>93.270290399999993</v>
      </c>
      <c r="C993" s="89"/>
      <c r="D993" s="188">
        <f t="shared" si="21"/>
        <v>99.612670147199992</v>
      </c>
      <c r="E993" s="159">
        <f>(D993-B993)/B993</f>
        <v>6.7999999999999991E-2</v>
      </c>
      <c r="G993" s="119"/>
    </row>
    <row r="994" spans="1:7" ht="12.75">
      <c r="A994" s="96"/>
      <c r="B994" s="243"/>
      <c r="C994" s="89"/>
      <c r="D994" s="188"/>
      <c r="E994" s="159" t="s">
        <v>144</v>
      </c>
      <c r="G994" s="119"/>
    </row>
    <row r="995" spans="1:7" ht="12.75">
      <c r="A995" s="96" t="s">
        <v>959</v>
      </c>
      <c r="B995" s="243">
        <f>'Proposed Tariff Book 15_16'!D995</f>
        <v>2248.5866655</v>
      </c>
      <c r="C995" s="163"/>
      <c r="D995" s="188">
        <f t="shared" si="21"/>
        <v>2401.4905587540002</v>
      </c>
      <c r="E995" s="159">
        <f>(D995-B995)/B995</f>
        <v>6.8000000000000088E-2</v>
      </c>
      <c r="G995" s="119"/>
    </row>
    <row r="996" spans="1:7" ht="12.75">
      <c r="A996" s="96"/>
      <c r="B996" s="243"/>
      <c r="C996" s="89"/>
      <c r="D996" s="188"/>
      <c r="E996" s="159"/>
      <c r="G996" s="119"/>
    </row>
    <row r="997" spans="1:7" ht="12.75">
      <c r="A997" s="94" t="s">
        <v>1241</v>
      </c>
      <c r="B997" s="243"/>
      <c r="C997" s="89"/>
      <c r="D997" s="188"/>
      <c r="E997" s="159" t="s">
        <v>144</v>
      </c>
      <c r="G997" s="119"/>
    </row>
    <row r="998" spans="1:7" ht="12.75">
      <c r="A998" s="96"/>
      <c r="B998" s="243"/>
      <c r="C998" s="89"/>
      <c r="D998" s="188"/>
      <c r="E998" s="159" t="s">
        <v>144</v>
      </c>
      <c r="G998" s="119"/>
    </row>
    <row r="999" spans="1:7" ht="12.75">
      <c r="A999" s="96" t="s">
        <v>1240</v>
      </c>
      <c r="B999" s="243" t="str">
        <f>'Proposed Tariff Book 15_16'!D999</f>
        <v>On application</v>
      </c>
      <c r="C999" s="157" t="s">
        <v>256</v>
      </c>
      <c r="D999" s="188" t="str">
        <f>B999</f>
        <v>On application</v>
      </c>
      <c r="E999" s="159"/>
      <c r="G999" s="119"/>
    </row>
    <row r="1000" spans="1:7" ht="12.75">
      <c r="A1000" s="96"/>
      <c r="B1000" s="243"/>
      <c r="C1000" s="157"/>
      <c r="D1000" s="188"/>
      <c r="E1000" s="159"/>
      <c r="G1000" s="119"/>
    </row>
    <row r="1001" spans="1:7" s="116" customFormat="1" ht="12.75">
      <c r="A1001" s="94" t="s">
        <v>961</v>
      </c>
      <c r="B1001" s="243"/>
      <c r="C1001" s="156"/>
      <c r="D1001" s="188"/>
      <c r="E1001" s="159" t="s">
        <v>144</v>
      </c>
      <c r="G1001" s="119"/>
    </row>
    <row r="1002" spans="1:7" ht="12.75">
      <c r="A1002" s="96"/>
      <c r="B1002" s="243"/>
      <c r="C1002" s="156"/>
      <c r="D1002" s="188"/>
      <c r="E1002" s="159" t="s">
        <v>144</v>
      </c>
      <c r="G1002" s="119"/>
    </row>
    <row r="1003" spans="1:7" ht="12.75">
      <c r="A1003" s="96" t="s">
        <v>269</v>
      </c>
      <c r="B1003" s="243" t="str">
        <f>'Proposed Tariff Book 15_16'!D1003</f>
        <v>On application</v>
      </c>
      <c r="C1003" s="157" t="s">
        <v>256</v>
      </c>
      <c r="D1003" s="188" t="str">
        <f>B1003</f>
        <v>On application</v>
      </c>
      <c r="E1003" s="159"/>
      <c r="G1003" s="119"/>
    </row>
    <row r="1004" spans="1:7" ht="12.75">
      <c r="A1004" s="96"/>
      <c r="B1004" s="243"/>
      <c r="C1004" s="156"/>
      <c r="D1004" s="188"/>
      <c r="E1004" s="159" t="s">
        <v>144</v>
      </c>
      <c r="G1004" s="119"/>
    </row>
    <row r="1005" spans="1:7" ht="12.75">
      <c r="A1005" s="94" t="s">
        <v>1242</v>
      </c>
      <c r="B1005" s="243"/>
      <c r="C1005" s="156"/>
      <c r="D1005" s="188"/>
      <c r="E1005" s="159" t="s">
        <v>144</v>
      </c>
      <c r="G1005" s="119"/>
    </row>
    <row r="1006" spans="1:7" ht="12.75">
      <c r="A1006" s="96"/>
      <c r="B1006" s="243"/>
      <c r="C1006" s="156"/>
      <c r="D1006" s="188"/>
      <c r="E1006" s="159" t="s">
        <v>144</v>
      </c>
      <c r="G1006" s="119"/>
    </row>
    <row r="1007" spans="1:7" ht="12.75">
      <c r="A1007" s="96" t="s">
        <v>1341</v>
      </c>
      <c r="B1007" s="243" t="str">
        <f>'Proposed Tariff Book 15_16'!D1007</f>
        <v>On application</v>
      </c>
      <c r="C1007" s="157" t="s">
        <v>256</v>
      </c>
      <c r="D1007" s="188" t="str">
        <f>B1007</f>
        <v>On application</v>
      </c>
      <c r="E1007" s="159"/>
      <c r="G1007" s="119"/>
    </row>
    <row r="1008" spans="1:7" ht="12.75">
      <c r="A1008" s="96"/>
      <c r="B1008" s="243"/>
      <c r="C1008" s="156"/>
      <c r="D1008" s="188"/>
      <c r="E1008" s="159" t="s">
        <v>144</v>
      </c>
      <c r="G1008" s="119"/>
    </row>
    <row r="1009" spans="1:7" ht="12.75">
      <c r="A1009" s="94" t="s">
        <v>966</v>
      </c>
      <c r="B1009" s="243"/>
      <c r="C1009" s="156"/>
      <c r="D1009" s="188"/>
      <c r="E1009" s="159" t="s">
        <v>144</v>
      </c>
      <c r="G1009" s="119"/>
    </row>
    <row r="1010" spans="1:7" ht="12.75">
      <c r="A1010" s="96"/>
      <c r="B1010" s="243"/>
      <c r="C1010" s="156"/>
      <c r="D1010" s="188"/>
      <c r="E1010" s="159" t="s">
        <v>144</v>
      </c>
      <c r="G1010" s="119"/>
    </row>
    <row r="1011" spans="1:7" ht="12.75">
      <c r="A1011" s="369" t="s">
        <v>1557</v>
      </c>
      <c r="B1011" s="243" t="str">
        <f>'Proposed Tariff Book 15_16'!D1011</f>
        <v>On application</v>
      </c>
      <c r="C1011" s="372" t="s">
        <v>256</v>
      </c>
      <c r="D1011" s="188" t="str">
        <f>B1011</f>
        <v>On application</v>
      </c>
      <c r="E1011" s="330"/>
      <c r="G1011" s="119"/>
    </row>
    <row r="1012" spans="1:7" ht="12.75">
      <c r="A1012" s="96"/>
      <c r="B1012" s="243"/>
      <c r="C1012" s="157"/>
      <c r="D1012" s="188"/>
      <c r="E1012" s="159"/>
      <c r="G1012" s="119"/>
    </row>
    <row r="1013" spans="1:7" ht="12.75">
      <c r="A1013" s="94" t="s">
        <v>1244</v>
      </c>
      <c r="B1013" s="243"/>
      <c r="C1013" s="156"/>
      <c r="D1013" s="188"/>
      <c r="E1013" s="159"/>
      <c r="G1013" s="119"/>
    </row>
    <row r="1014" spans="1:7" ht="12.75">
      <c r="A1014" s="96"/>
      <c r="B1014" s="243"/>
      <c r="C1014" s="156"/>
      <c r="D1014" s="188"/>
      <c r="E1014" s="159"/>
      <c r="G1014" s="119"/>
    </row>
    <row r="1015" spans="1:7" ht="23.25">
      <c r="A1015" s="177" t="s">
        <v>1246</v>
      </c>
      <c r="B1015" s="243"/>
      <c r="C1015" s="156"/>
      <c r="D1015" s="188"/>
      <c r="E1015" s="159"/>
      <c r="G1015" s="119"/>
    </row>
    <row r="1016" spans="1:7" ht="12.75">
      <c r="A1016" s="96"/>
      <c r="B1016" s="243"/>
      <c r="C1016" s="156"/>
      <c r="D1016" s="188"/>
      <c r="E1016" s="159"/>
      <c r="G1016" s="119"/>
    </row>
    <row r="1017" spans="1:7" ht="12.75">
      <c r="A1017" s="96" t="s">
        <v>9</v>
      </c>
      <c r="B1017" s="243">
        <f>'Proposed Tariff Book 15_16'!D1017</f>
        <v>615.68021339999984</v>
      </c>
      <c r="C1017" s="156"/>
      <c r="D1017" s="188">
        <f t="shared" si="21"/>
        <v>657.5464679111999</v>
      </c>
      <c r="E1017" s="159">
        <f>(D1017-B1017)/B1017</f>
        <v>6.8000000000000102E-2</v>
      </c>
      <c r="G1017" s="119"/>
    </row>
    <row r="1018" spans="1:7" ht="12.75">
      <c r="A1018" s="96"/>
      <c r="B1018" s="243"/>
      <c r="C1018" s="156"/>
      <c r="D1018" s="188"/>
      <c r="E1018" s="159"/>
      <c r="G1018" s="119"/>
    </row>
    <row r="1019" spans="1:7" ht="12.75">
      <c r="A1019" s="96" t="s">
        <v>1245</v>
      </c>
      <c r="B1019" s="243" t="str">
        <f>'Proposed Tariff Book 15_16'!D1019</f>
        <v>On application</v>
      </c>
      <c r="C1019" s="95" t="s">
        <v>256</v>
      </c>
      <c r="D1019" s="188" t="str">
        <f>B1019</f>
        <v>On application</v>
      </c>
      <c r="E1019" s="159"/>
      <c r="G1019" s="119"/>
    </row>
    <row r="1020" spans="1:7" ht="12.75">
      <c r="A1020" s="96"/>
      <c r="B1020" s="243"/>
      <c r="C1020" s="95"/>
      <c r="D1020" s="188"/>
      <c r="E1020" s="159"/>
      <c r="G1020" s="119"/>
    </row>
    <row r="1021" spans="1:7" ht="12.75">
      <c r="A1021" s="177" t="s">
        <v>1247</v>
      </c>
      <c r="B1021" s="243"/>
      <c r="C1021" s="95"/>
      <c r="D1021" s="188"/>
      <c r="E1021" s="159"/>
      <c r="G1021" s="119"/>
    </row>
    <row r="1022" spans="1:7" ht="12.75">
      <c r="A1022" s="96"/>
      <c r="B1022" s="243"/>
      <c r="C1022" s="156"/>
      <c r="D1022" s="188"/>
      <c r="E1022" s="159"/>
      <c r="G1022" s="119"/>
    </row>
    <row r="1023" spans="1:7" ht="12.75">
      <c r="A1023" s="94" t="s">
        <v>1248</v>
      </c>
      <c r="B1023" s="243"/>
      <c r="C1023" s="89"/>
      <c r="D1023" s="188"/>
      <c r="E1023" s="159" t="s">
        <v>144</v>
      </c>
      <c r="G1023" s="119"/>
    </row>
    <row r="1024" spans="1:7" ht="12.75">
      <c r="A1024" s="96"/>
      <c r="B1024" s="243"/>
      <c r="C1024" s="89"/>
      <c r="D1024" s="188"/>
      <c r="E1024" s="159" t="s">
        <v>144</v>
      </c>
      <c r="G1024" s="119"/>
    </row>
    <row r="1025" spans="1:22" ht="12.75">
      <c r="A1025" s="96" t="s">
        <v>176</v>
      </c>
      <c r="B1025" s="243"/>
      <c r="C1025" s="89"/>
      <c r="D1025" s="188"/>
      <c r="E1025" s="159" t="s">
        <v>144</v>
      </c>
      <c r="G1025" s="119"/>
    </row>
    <row r="1026" spans="1:22" ht="12.75">
      <c r="A1026" s="96" t="s">
        <v>977</v>
      </c>
      <c r="B1026" s="243"/>
      <c r="C1026" s="89"/>
      <c r="D1026" s="188"/>
      <c r="E1026" s="159" t="s">
        <v>144</v>
      </c>
      <c r="G1026" s="119"/>
    </row>
    <row r="1027" spans="1:22" ht="12.75">
      <c r="A1027" s="96" t="s">
        <v>177</v>
      </c>
      <c r="B1027" s="243"/>
      <c r="C1027" s="89"/>
      <c r="D1027" s="188"/>
      <c r="E1027" s="159" t="s">
        <v>144</v>
      </c>
      <c r="G1027" s="119"/>
    </row>
    <row r="1028" spans="1:22" ht="12.75">
      <c r="A1028" s="96" t="s">
        <v>178</v>
      </c>
      <c r="B1028" s="243"/>
      <c r="C1028" s="89"/>
      <c r="D1028" s="188"/>
      <c r="E1028" s="159" t="s">
        <v>144</v>
      </c>
      <c r="G1028" s="119"/>
    </row>
    <row r="1029" spans="1:22" ht="12.75">
      <c r="A1029" s="96"/>
      <c r="B1029" s="243"/>
      <c r="C1029" s="89"/>
      <c r="D1029" s="188"/>
      <c r="E1029" s="159" t="s">
        <v>144</v>
      </c>
      <c r="G1029" s="119"/>
      <c r="V1029" s="165">
        <v>1</v>
      </c>
    </row>
    <row r="1030" spans="1:22" ht="12.75">
      <c r="A1030" s="96" t="s">
        <v>179</v>
      </c>
      <c r="B1030" s="243">
        <f>'Proposed Tariff Book 15_16'!D1030</f>
        <v>53.903257800000006</v>
      </c>
      <c r="C1030" s="89"/>
      <c r="D1030" s="188">
        <f t="shared" si="21"/>
        <v>57.568679330400009</v>
      </c>
      <c r="E1030" s="159">
        <f>(D1030-B1030)/B1030</f>
        <v>6.800000000000006E-2</v>
      </c>
      <c r="G1030" s="119"/>
    </row>
    <row r="1031" spans="1:22" ht="12.75">
      <c r="A1031" s="96"/>
      <c r="B1031" s="243"/>
      <c r="C1031" s="89"/>
      <c r="D1031" s="188"/>
      <c r="E1031" s="159" t="s">
        <v>144</v>
      </c>
      <c r="G1031" s="119"/>
    </row>
    <row r="1032" spans="1:22" ht="12.75">
      <c r="A1032" s="394" t="s">
        <v>264</v>
      </c>
      <c r="B1032" s="243"/>
      <c r="C1032" s="392"/>
      <c r="D1032" s="326"/>
      <c r="E1032" s="330" t="s">
        <v>144</v>
      </c>
      <c r="G1032" s="119"/>
    </row>
    <row r="1033" spans="1:22" ht="12.75">
      <c r="A1033" s="394"/>
      <c r="B1033" s="243"/>
      <c r="C1033" s="392"/>
      <c r="D1033" s="326"/>
      <c r="E1033" s="330"/>
      <c r="G1033" s="119"/>
    </row>
    <row r="1034" spans="1:22" ht="23.25">
      <c r="A1034" s="395" t="s">
        <v>1249</v>
      </c>
      <c r="B1034" s="243"/>
      <c r="C1034" s="392"/>
      <c r="D1034" s="326"/>
      <c r="E1034" s="330" t="s">
        <v>144</v>
      </c>
      <c r="G1034" s="119"/>
    </row>
    <row r="1035" spans="1:22" ht="12.75">
      <c r="A1035" s="395"/>
      <c r="B1035" s="243"/>
      <c r="C1035" s="392"/>
      <c r="D1035" s="326"/>
      <c r="E1035" s="330"/>
      <c r="G1035" s="119"/>
    </row>
    <row r="1036" spans="1:22" ht="12.75">
      <c r="A1036" s="369" t="s">
        <v>1250</v>
      </c>
      <c r="B1036" s="243">
        <f>'Proposed Tariff Book 15_16'!D1036</f>
        <v>56.826552299999996</v>
      </c>
      <c r="C1036" s="392"/>
      <c r="D1036" s="326">
        <f t="shared" ref="D1036:D1089" si="22">B1036*($J$33+$J$32)</f>
        <v>60.690757856399998</v>
      </c>
      <c r="E1036" s="330">
        <f>(D1036-B1036)/B1036</f>
        <v>6.8000000000000033E-2</v>
      </c>
      <c r="G1036" s="119"/>
    </row>
    <row r="1037" spans="1:22" ht="12.75">
      <c r="A1037" s="369" t="s">
        <v>1251</v>
      </c>
      <c r="B1037" s="243">
        <f>'Proposed Tariff Book 15_16'!D1037</f>
        <v>56.826552299999996</v>
      </c>
      <c r="C1037" s="392"/>
      <c r="D1037" s="326">
        <f t="shared" si="22"/>
        <v>60.690757856399998</v>
      </c>
      <c r="E1037" s="330">
        <f>(D1037-B1037)/B1037</f>
        <v>6.8000000000000033E-2</v>
      </c>
      <c r="G1037" s="119"/>
    </row>
    <row r="1038" spans="1:22" ht="12.75">
      <c r="A1038" s="96"/>
      <c r="B1038" s="243"/>
      <c r="C1038" s="89"/>
      <c r="D1038" s="188"/>
      <c r="E1038" s="159"/>
      <c r="G1038" s="119"/>
    </row>
    <row r="1039" spans="1:22" ht="23.25">
      <c r="A1039" s="177" t="s">
        <v>1252</v>
      </c>
      <c r="B1039" s="243"/>
      <c r="C1039" s="89"/>
      <c r="D1039" s="188"/>
      <c r="E1039" s="159"/>
      <c r="G1039" s="119"/>
    </row>
    <row r="1040" spans="1:22" ht="12.75">
      <c r="A1040" s="98"/>
      <c r="B1040" s="243"/>
      <c r="C1040" s="89"/>
      <c r="D1040" s="188"/>
      <c r="E1040" s="159"/>
      <c r="G1040" s="119"/>
    </row>
    <row r="1041" spans="1:7" ht="12.75">
      <c r="A1041" s="94" t="s">
        <v>979</v>
      </c>
      <c r="B1041" s="243"/>
      <c r="C1041" s="89"/>
      <c r="D1041" s="188"/>
      <c r="E1041" s="159" t="s">
        <v>144</v>
      </c>
      <c r="G1041" s="119"/>
    </row>
    <row r="1042" spans="1:7" ht="12.75">
      <c r="A1042" s="94"/>
      <c r="B1042" s="243"/>
      <c r="C1042" s="89"/>
      <c r="D1042" s="188"/>
      <c r="E1042" s="159" t="s">
        <v>144</v>
      </c>
      <c r="G1042" s="119"/>
    </row>
    <row r="1043" spans="1:7" ht="12.75">
      <c r="A1043" s="94" t="s">
        <v>1254</v>
      </c>
      <c r="B1043" s="243"/>
      <c r="C1043" s="89"/>
      <c r="D1043" s="188"/>
      <c r="E1043" s="159" t="s">
        <v>144</v>
      </c>
      <c r="G1043" s="119"/>
    </row>
    <row r="1044" spans="1:7" ht="12.75">
      <c r="A1044" s="96" t="s">
        <v>981</v>
      </c>
      <c r="B1044" s="243">
        <f>'Proposed Tariff Book 15_16'!D1044</f>
        <v>281.49606449999999</v>
      </c>
      <c r="C1044" s="89"/>
      <c r="D1044" s="188">
        <f t="shared" si="22"/>
        <v>300.63779688599999</v>
      </c>
      <c r="E1044" s="159">
        <f>(D1044-B1044)/B1044</f>
        <v>6.8000000000000005E-2</v>
      </c>
      <c r="G1044" s="119"/>
    </row>
    <row r="1045" spans="1:7" ht="12.75">
      <c r="A1045" s="96" t="s">
        <v>1253</v>
      </c>
      <c r="B1045" s="243"/>
      <c r="C1045" s="89"/>
      <c r="D1045" s="188"/>
      <c r="E1045" s="159" t="s">
        <v>144</v>
      </c>
      <c r="G1045" s="119"/>
    </row>
    <row r="1046" spans="1:7" ht="12.75">
      <c r="A1046" s="96" t="s">
        <v>1255</v>
      </c>
      <c r="B1046" s="243"/>
      <c r="C1046" s="89"/>
      <c r="D1046" s="188"/>
      <c r="E1046" s="159" t="s">
        <v>144</v>
      </c>
      <c r="G1046" s="119"/>
    </row>
    <row r="1047" spans="1:7" ht="12.75">
      <c r="A1047" s="94"/>
      <c r="B1047" s="243"/>
      <c r="C1047" s="89"/>
      <c r="D1047" s="188"/>
      <c r="E1047" s="159" t="s">
        <v>144</v>
      </c>
      <c r="G1047" s="119"/>
    </row>
    <row r="1048" spans="1:7" ht="12.75">
      <c r="A1048" s="96" t="s">
        <v>351</v>
      </c>
      <c r="B1048" s="243">
        <f>'Proposed Tariff Book 15_16'!D1048</f>
        <v>8.8568406</v>
      </c>
      <c r="C1048" s="89"/>
      <c r="D1048" s="188">
        <f>B1048*($J$33+$J$30)</f>
        <v>9.3528236735999997</v>
      </c>
      <c r="E1048" s="159">
        <f>(D1048-B1048)/B1048</f>
        <v>5.5999999999999966E-2</v>
      </c>
      <c r="G1048" s="119"/>
    </row>
    <row r="1049" spans="1:7" ht="12.75">
      <c r="A1049" s="96"/>
      <c r="B1049" s="243"/>
      <c r="C1049" s="89"/>
      <c r="D1049" s="188"/>
      <c r="E1049" s="159"/>
      <c r="G1049" s="119"/>
    </row>
    <row r="1050" spans="1:7" ht="12.75">
      <c r="A1050" s="94"/>
      <c r="B1050" s="243"/>
      <c r="C1050" s="95"/>
      <c r="D1050" s="188"/>
      <c r="E1050" s="159" t="s">
        <v>144</v>
      </c>
      <c r="G1050" s="119"/>
    </row>
    <row r="1051" spans="1:7" ht="12.75">
      <c r="A1051" s="96"/>
      <c r="B1051" s="243"/>
      <c r="C1051" s="115"/>
      <c r="D1051" s="188"/>
      <c r="E1051" s="159"/>
      <c r="G1051" s="119"/>
    </row>
    <row r="1052" spans="1:7" ht="13.5" thickBot="1">
      <c r="A1052" s="271"/>
      <c r="B1052" s="204"/>
      <c r="C1052" s="279"/>
      <c r="D1052" s="225"/>
      <c r="E1052" s="280"/>
      <c r="G1052" s="119"/>
    </row>
    <row r="1053" spans="1:7" ht="12.75">
      <c r="A1053" s="281" t="s">
        <v>87</v>
      </c>
      <c r="B1053" s="243"/>
      <c r="C1053" s="89"/>
      <c r="D1053" s="188"/>
      <c r="E1053" s="159" t="s">
        <v>144</v>
      </c>
      <c r="G1053" s="119"/>
    </row>
    <row r="1054" spans="1:7" ht="12.75">
      <c r="A1054" s="94" t="s">
        <v>182</v>
      </c>
      <c r="B1054" s="243"/>
      <c r="C1054" s="89"/>
      <c r="D1054" s="188"/>
      <c r="E1054" s="159" t="s">
        <v>144</v>
      </c>
      <c r="G1054" s="119"/>
    </row>
    <row r="1055" spans="1:7" ht="12.75">
      <c r="A1055" s="94" t="s">
        <v>100</v>
      </c>
      <c r="B1055" s="243"/>
      <c r="C1055" s="89"/>
      <c r="D1055" s="188"/>
      <c r="E1055" s="159" t="s">
        <v>144</v>
      </c>
      <c r="G1055" s="119"/>
    </row>
    <row r="1056" spans="1:7" ht="12.75">
      <c r="A1056" s="96"/>
      <c r="B1056" s="243"/>
      <c r="C1056" s="89"/>
      <c r="D1056" s="188"/>
      <c r="E1056" s="159" t="s">
        <v>144</v>
      </c>
      <c r="G1056" s="119"/>
    </row>
    <row r="1057" spans="1:22" ht="12.75">
      <c r="A1057" s="94" t="s">
        <v>244</v>
      </c>
      <c r="B1057" s="243"/>
      <c r="C1057" s="89"/>
      <c r="D1057" s="188"/>
      <c r="E1057" s="159" t="s">
        <v>144</v>
      </c>
      <c r="G1057" s="119"/>
    </row>
    <row r="1058" spans="1:22" ht="12.75">
      <c r="A1058" s="94" t="s">
        <v>101</v>
      </c>
      <c r="B1058" s="243"/>
      <c r="C1058" s="89"/>
      <c r="D1058" s="188"/>
      <c r="E1058" s="159" t="s">
        <v>144</v>
      </c>
      <c r="G1058" s="119"/>
    </row>
    <row r="1059" spans="1:22" ht="12.75">
      <c r="A1059" s="94" t="s">
        <v>102</v>
      </c>
      <c r="B1059" s="243"/>
      <c r="C1059" s="89"/>
      <c r="D1059" s="188"/>
      <c r="E1059" s="159" t="s">
        <v>144</v>
      </c>
      <c r="G1059" s="119"/>
    </row>
    <row r="1060" spans="1:22" ht="12.75">
      <c r="A1060" s="96"/>
      <c r="B1060" s="243"/>
      <c r="C1060" s="89"/>
      <c r="D1060" s="188"/>
      <c r="E1060" s="159" t="s">
        <v>144</v>
      </c>
      <c r="G1060" s="119"/>
    </row>
    <row r="1061" spans="1:22" ht="12.75">
      <c r="A1061" s="94" t="s">
        <v>308</v>
      </c>
      <c r="B1061" s="243"/>
      <c r="C1061" s="89"/>
      <c r="D1061" s="188"/>
      <c r="E1061" s="159"/>
      <c r="G1061" s="119"/>
    </row>
    <row r="1062" spans="1:22" ht="12.75">
      <c r="A1062" s="96"/>
      <c r="B1062" s="243"/>
      <c r="C1062" s="89"/>
      <c r="D1062" s="188"/>
      <c r="E1062" s="159" t="s">
        <v>144</v>
      </c>
      <c r="G1062" s="119"/>
    </row>
    <row r="1063" spans="1:22" ht="12.75">
      <c r="A1063" s="96" t="s">
        <v>986</v>
      </c>
      <c r="B1063" s="243">
        <f>'Proposed Tariff Book 15_16'!D1063</f>
        <v>24618.4730442</v>
      </c>
      <c r="C1063" s="89"/>
      <c r="D1063" s="188">
        <f t="shared" si="22"/>
        <v>26292.529211205601</v>
      </c>
      <c r="E1063" s="159">
        <f>(D1063-B1063)/B1063</f>
        <v>6.8000000000000047E-2</v>
      </c>
      <c r="G1063" s="119"/>
    </row>
    <row r="1064" spans="1:22" ht="12.75">
      <c r="A1064" s="96"/>
      <c r="B1064" s="243"/>
      <c r="C1064" s="89"/>
      <c r="D1064" s="188"/>
      <c r="E1064" s="159" t="s">
        <v>144</v>
      </c>
      <c r="G1064" s="119"/>
    </row>
    <row r="1065" spans="1:22" ht="12.75">
      <c r="A1065" s="96" t="s">
        <v>184</v>
      </c>
      <c r="B1065" s="243">
        <f>'Proposed Tariff Book 15_16'!D1065</f>
        <v>24618.4730442</v>
      </c>
      <c r="C1065" s="89"/>
      <c r="D1065" s="188">
        <f t="shared" si="22"/>
        <v>26292.529211205601</v>
      </c>
      <c r="E1065" s="159">
        <f>(D1065-B1065)/B1065</f>
        <v>6.8000000000000047E-2</v>
      </c>
      <c r="G1065" s="119"/>
    </row>
    <row r="1066" spans="1:22" ht="12.75">
      <c r="A1066" s="96"/>
      <c r="B1066" s="243"/>
      <c r="C1066" s="89"/>
      <c r="D1066" s="188"/>
      <c r="E1066" s="159" t="s">
        <v>144</v>
      </c>
      <c r="G1066" s="119"/>
      <c r="V1066" s="165">
        <v>1</v>
      </c>
    </row>
    <row r="1067" spans="1:22" ht="12.75">
      <c r="A1067" s="96" t="s">
        <v>185</v>
      </c>
      <c r="B1067" s="243">
        <f>'Proposed Tariff Book 15_16'!D1067</f>
        <v>24618.4730442</v>
      </c>
      <c r="C1067" s="89"/>
      <c r="D1067" s="188">
        <f t="shared" si="22"/>
        <v>26292.529211205601</v>
      </c>
      <c r="E1067" s="159">
        <f>(D1067-B1067)/B1067</f>
        <v>6.8000000000000047E-2</v>
      </c>
      <c r="G1067" s="119"/>
    </row>
    <row r="1068" spans="1:22" ht="12.75">
      <c r="A1068" s="96"/>
      <c r="B1068" s="243"/>
      <c r="C1068" s="89"/>
      <c r="D1068" s="188"/>
      <c r="E1068" s="159" t="s">
        <v>144</v>
      </c>
      <c r="G1068" s="119"/>
    </row>
    <row r="1069" spans="1:22" ht="12.75">
      <c r="A1069" s="94" t="s">
        <v>245</v>
      </c>
      <c r="B1069" s="243"/>
      <c r="C1069" s="89"/>
      <c r="D1069" s="188"/>
      <c r="E1069" s="159"/>
      <c r="G1069" s="119"/>
    </row>
    <row r="1070" spans="1:22" ht="12.75">
      <c r="A1070" s="94" t="s">
        <v>103</v>
      </c>
      <c r="B1070" s="243"/>
      <c r="C1070" s="89"/>
      <c r="D1070" s="188"/>
      <c r="E1070" s="159" t="s">
        <v>144</v>
      </c>
      <c r="G1070" s="119"/>
    </row>
    <row r="1071" spans="1:22" ht="12.75">
      <c r="A1071" s="94" t="s">
        <v>247</v>
      </c>
      <c r="B1071" s="243"/>
      <c r="C1071" s="89"/>
      <c r="D1071" s="188"/>
      <c r="E1071" s="159" t="s">
        <v>144</v>
      </c>
      <c r="G1071" s="119"/>
    </row>
    <row r="1072" spans="1:22" ht="12.75">
      <c r="A1072" s="94" t="s">
        <v>104</v>
      </c>
      <c r="B1072" s="243"/>
      <c r="C1072" s="89"/>
      <c r="D1072" s="188"/>
      <c r="E1072" s="159" t="s">
        <v>144</v>
      </c>
      <c r="G1072" s="119"/>
    </row>
    <row r="1073" spans="1:7" ht="12.75">
      <c r="A1073" s="96"/>
      <c r="B1073" s="243"/>
      <c r="C1073" s="163"/>
      <c r="D1073" s="188"/>
      <c r="E1073" s="159" t="s">
        <v>144</v>
      </c>
      <c r="G1073" s="119"/>
    </row>
    <row r="1074" spans="1:7" ht="12.75">
      <c r="A1074" s="94" t="s">
        <v>246</v>
      </c>
      <c r="B1074" s="243"/>
      <c r="C1074" s="163"/>
      <c r="D1074" s="188"/>
      <c r="E1074" s="159" t="s">
        <v>144</v>
      </c>
      <c r="G1074" s="119"/>
    </row>
    <row r="1075" spans="1:7" ht="12.75">
      <c r="A1075" s="96" t="s">
        <v>186</v>
      </c>
      <c r="B1075" s="243"/>
      <c r="C1075" s="89"/>
      <c r="D1075" s="188"/>
      <c r="E1075" s="159" t="s">
        <v>144</v>
      </c>
      <c r="G1075" s="119"/>
    </row>
    <row r="1076" spans="1:7" ht="12.75">
      <c r="A1076" s="96" t="s">
        <v>187</v>
      </c>
      <c r="B1076" s="243">
        <f>'Proposed Tariff Book 15_16'!D1076</f>
        <v>24618.4730442</v>
      </c>
      <c r="C1076" s="89"/>
      <c r="D1076" s="188">
        <f t="shared" si="22"/>
        <v>26292.529211205601</v>
      </c>
      <c r="E1076" s="159">
        <f>(D1076-B1076)/B1076</f>
        <v>6.8000000000000047E-2</v>
      </c>
      <c r="G1076" s="119"/>
    </row>
    <row r="1077" spans="1:7" ht="12.75">
      <c r="A1077" s="96" t="s">
        <v>188</v>
      </c>
      <c r="B1077" s="243">
        <f>'Proposed Tariff Book 15_16'!D1077</f>
        <v>24618.4730442</v>
      </c>
      <c r="C1077" s="89"/>
      <c r="D1077" s="188">
        <f t="shared" si="22"/>
        <v>26292.529211205601</v>
      </c>
      <c r="E1077" s="159">
        <f>(D1077-B1077)/B1077</f>
        <v>6.8000000000000047E-2</v>
      </c>
      <c r="G1077" s="119"/>
    </row>
    <row r="1078" spans="1:7" ht="12.75">
      <c r="A1078" s="96" t="s">
        <v>105</v>
      </c>
      <c r="B1078" s="243"/>
      <c r="C1078" s="163"/>
      <c r="D1078" s="188"/>
      <c r="E1078" s="159" t="s">
        <v>144</v>
      </c>
      <c r="G1078" s="119"/>
    </row>
    <row r="1079" spans="1:7" ht="12.75">
      <c r="A1079" s="96" t="s">
        <v>189</v>
      </c>
      <c r="B1079" s="243">
        <f>'Proposed Tariff Book 15_16'!D1079</f>
        <v>24618.4730442</v>
      </c>
      <c r="C1079" s="89"/>
      <c r="D1079" s="188">
        <f t="shared" si="22"/>
        <v>26292.529211205601</v>
      </c>
      <c r="E1079" s="159">
        <f>(D1079-B1079)/B1079</f>
        <v>6.8000000000000047E-2</v>
      </c>
      <c r="G1079" s="119"/>
    </row>
    <row r="1080" spans="1:7" ht="12.75">
      <c r="A1080" s="96" t="s">
        <v>190</v>
      </c>
      <c r="B1080" s="243">
        <f>'Proposed Tariff Book 15_16'!D1080</f>
        <v>24618.4730442</v>
      </c>
      <c r="C1080" s="89"/>
      <c r="D1080" s="188">
        <f t="shared" si="22"/>
        <v>26292.529211205601</v>
      </c>
      <c r="E1080" s="159">
        <f>(D1080-B1080)/B1080</f>
        <v>6.8000000000000047E-2</v>
      </c>
      <c r="G1080" s="119"/>
    </row>
    <row r="1081" spans="1:7" ht="12.75">
      <c r="A1081" s="96" t="s">
        <v>191</v>
      </c>
      <c r="B1081" s="243">
        <f>'Proposed Tariff Book 15_16'!D1081</f>
        <v>24618.4730442</v>
      </c>
      <c r="C1081" s="89"/>
      <c r="D1081" s="188">
        <f t="shared" si="22"/>
        <v>26292.529211205601</v>
      </c>
      <c r="E1081" s="159">
        <f>(D1081-B1081)/B1081</f>
        <v>6.8000000000000047E-2</v>
      </c>
      <c r="G1081" s="119"/>
    </row>
    <row r="1082" spans="1:7" ht="12.75">
      <c r="A1082" s="96"/>
      <c r="B1082" s="243"/>
      <c r="C1082" s="89"/>
      <c r="D1082" s="188"/>
      <c r="E1082" s="159" t="s">
        <v>144</v>
      </c>
      <c r="G1082" s="119"/>
    </row>
    <row r="1083" spans="1:7" ht="12.75">
      <c r="A1083" s="96" t="s">
        <v>248</v>
      </c>
      <c r="B1083" s="243">
        <f>'Proposed Tariff Book 15_16'!D1083</f>
        <v>539.8809066</v>
      </c>
      <c r="C1083" s="89"/>
      <c r="D1083" s="188">
        <f t="shared" si="22"/>
        <v>576.5928082488</v>
      </c>
      <c r="E1083" s="159">
        <f>(D1083-B1083)/B1083</f>
        <v>6.7999999999999991E-2</v>
      </c>
      <c r="G1083" s="119"/>
    </row>
    <row r="1084" spans="1:7" ht="12.75">
      <c r="A1084" s="96" t="s">
        <v>106</v>
      </c>
      <c r="B1084" s="243"/>
      <c r="C1084" s="89"/>
      <c r="D1084" s="188"/>
      <c r="E1084" s="159" t="s">
        <v>144</v>
      </c>
      <c r="G1084" s="119"/>
    </row>
    <row r="1085" spans="1:7" ht="12.75">
      <c r="A1085" s="96"/>
      <c r="B1085" s="243"/>
      <c r="C1085" s="89"/>
      <c r="D1085" s="188"/>
      <c r="E1085" s="159" t="s">
        <v>144</v>
      </c>
      <c r="G1085" s="119"/>
    </row>
    <row r="1086" spans="1:7" ht="12.75">
      <c r="A1086" s="94" t="s">
        <v>249</v>
      </c>
      <c r="B1086" s="243"/>
      <c r="C1086" s="89"/>
      <c r="D1086" s="188"/>
      <c r="E1086" s="159" t="s">
        <v>144</v>
      </c>
      <c r="G1086" s="119"/>
    </row>
    <row r="1087" spans="1:7" ht="12.75">
      <c r="A1087" s="96" t="s">
        <v>107</v>
      </c>
      <c r="B1087" s="243" t="str">
        <f>'Proposed Tariff Book 15_16'!D1087</f>
        <v>Free</v>
      </c>
      <c r="C1087" s="89"/>
      <c r="D1087" s="379" t="str">
        <f>B1087</f>
        <v>Free</v>
      </c>
      <c r="E1087" s="210" t="s">
        <v>108</v>
      </c>
      <c r="G1087" s="119"/>
    </row>
    <row r="1088" spans="1:7" ht="12.75">
      <c r="A1088" s="96" t="s">
        <v>109</v>
      </c>
      <c r="B1088" s="243" t="str">
        <f>'Proposed Tariff Book 15_16'!D1088</f>
        <v>Free</v>
      </c>
      <c r="C1088" s="89"/>
      <c r="D1088" s="379" t="str">
        <f>B1088</f>
        <v>Free</v>
      </c>
      <c r="E1088" s="210" t="s">
        <v>108</v>
      </c>
      <c r="G1088" s="119"/>
    </row>
    <row r="1089" spans="1:7" ht="12.75">
      <c r="A1089" s="96" t="s">
        <v>112</v>
      </c>
      <c r="B1089" s="243">
        <f>'Proposed Tariff Book 15_16'!D1089</f>
        <v>253.68464309999996</v>
      </c>
      <c r="C1089" s="89"/>
      <c r="D1089" s="188">
        <f t="shared" si="22"/>
        <v>270.93519883079995</v>
      </c>
      <c r="E1089" s="159">
        <f>(D1089-B1089)/B1089</f>
        <v>6.7999999999999963E-2</v>
      </c>
      <c r="G1089" s="119"/>
    </row>
    <row r="1090" spans="1:7" ht="12.75">
      <c r="A1090" s="96"/>
      <c r="B1090" s="243"/>
      <c r="C1090" s="89"/>
      <c r="D1090" s="188"/>
      <c r="E1090" s="210"/>
      <c r="G1090" s="119"/>
    </row>
    <row r="1091" spans="1:7" ht="12.75">
      <c r="A1091" s="94" t="s">
        <v>1509</v>
      </c>
      <c r="B1091" s="243"/>
      <c r="C1091" s="89"/>
      <c r="D1091" s="188"/>
      <c r="E1091" s="210" t="s">
        <v>144</v>
      </c>
      <c r="G1091" s="119"/>
    </row>
    <row r="1092" spans="1:7" ht="12.75">
      <c r="A1092" s="96" t="s">
        <v>110</v>
      </c>
      <c r="B1092" s="243" t="str">
        <f>'Proposed Tariff Book 15_16'!D1092</f>
        <v>Free</v>
      </c>
      <c r="C1092" s="89"/>
      <c r="D1092" s="379" t="str">
        <f>B1092</f>
        <v>Free</v>
      </c>
      <c r="E1092" s="210" t="s">
        <v>108</v>
      </c>
      <c r="G1092" s="119"/>
    </row>
    <row r="1093" spans="1:7" ht="12.75">
      <c r="A1093" s="96" t="s">
        <v>111</v>
      </c>
      <c r="B1093" s="243" t="str">
        <f>'Proposed Tariff Book 15_16'!D1093</f>
        <v>Free</v>
      </c>
      <c r="C1093" s="89"/>
      <c r="D1093" s="379" t="str">
        <f>B1093</f>
        <v>Free</v>
      </c>
      <c r="E1093" s="210" t="s">
        <v>108</v>
      </c>
      <c r="G1093" s="119"/>
    </row>
    <row r="1094" spans="1:7" ht="12.75">
      <c r="A1094" s="96"/>
      <c r="B1094" s="243"/>
      <c r="C1094" s="89"/>
      <c r="D1094" s="188"/>
      <c r="E1094" s="159" t="s">
        <v>144</v>
      </c>
      <c r="G1094" s="119"/>
    </row>
    <row r="1095" spans="1:7" ht="12.75">
      <c r="A1095" s="96" t="s">
        <v>987</v>
      </c>
      <c r="B1095" s="243"/>
      <c r="C1095" s="89"/>
      <c r="D1095" s="188"/>
      <c r="E1095" s="159" t="s">
        <v>144</v>
      </c>
      <c r="G1095" s="119"/>
    </row>
    <row r="1096" spans="1:7" ht="12.75">
      <c r="A1096" s="96" t="s">
        <v>988</v>
      </c>
      <c r="B1096" s="243">
        <f>'Proposed Tariff Book 15_16'!D1096</f>
        <v>304.42386449999998</v>
      </c>
      <c r="C1096" s="89"/>
      <c r="D1096" s="188">
        <f t="shared" ref="D1096:D1157" si="23">B1096*($J$33+$J$32)</f>
        <v>325.12468728599998</v>
      </c>
      <c r="E1096" s="159">
        <f>(D1096-B1096)/B1096</f>
        <v>6.8000000000000019E-2</v>
      </c>
      <c r="G1096" s="119"/>
    </row>
    <row r="1097" spans="1:7" ht="12.75">
      <c r="A1097" s="96"/>
      <c r="B1097" s="243"/>
      <c r="C1097" s="89"/>
      <c r="D1097" s="188"/>
      <c r="E1097" s="159" t="s">
        <v>144</v>
      </c>
      <c r="G1097" s="119"/>
    </row>
    <row r="1098" spans="1:7" ht="12.75">
      <c r="A1098" s="96"/>
      <c r="B1098" s="243"/>
      <c r="C1098" s="89"/>
      <c r="D1098" s="188"/>
      <c r="E1098" s="159" t="s">
        <v>144</v>
      </c>
      <c r="G1098" s="119"/>
    </row>
    <row r="1099" spans="1:7" ht="12.75">
      <c r="A1099" s="219" t="s">
        <v>99</v>
      </c>
      <c r="B1099" s="243"/>
      <c r="C1099" s="89"/>
      <c r="D1099" s="188"/>
      <c r="E1099" s="159" t="s">
        <v>144</v>
      </c>
      <c r="G1099" s="119"/>
    </row>
    <row r="1100" spans="1:7" ht="12.75">
      <c r="A1100" s="94" t="s">
        <v>114</v>
      </c>
      <c r="B1100" s="243"/>
      <c r="C1100" s="89"/>
      <c r="D1100" s="188"/>
      <c r="E1100" s="159" t="s">
        <v>144</v>
      </c>
      <c r="G1100" s="119"/>
    </row>
    <row r="1101" spans="1:7" ht="12.75">
      <c r="A1101" s="94" t="s">
        <v>115</v>
      </c>
      <c r="B1101" s="243"/>
      <c r="C1101" s="89"/>
      <c r="D1101" s="188"/>
      <c r="E1101" s="159" t="s">
        <v>144</v>
      </c>
      <c r="G1101" s="119"/>
    </row>
    <row r="1102" spans="1:7" ht="12.75">
      <c r="A1102" s="96"/>
      <c r="B1102" s="243"/>
      <c r="C1102" s="89"/>
      <c r="D1102" s="188"/>
      <c r="E1102" s="159" t="s">
        <v>144</v>
      </c>
      <c r="G1102" s="119"/>
    </row>
    <row r="1103" spans="1:7" ht="12.75">
      <c r="A1103" s="94" t="s">
        <v>989</v>
      </c>
      <c r="B1103" s="243"/>
      <c r="C1103" s="89"/>
      <c r="D1103" s="188"/>
      <c r="E1103" s="159" t="s">
        <v>144</v>
      </c>
      <c r="G1103" s="119"/>
    </row>
    <row r="1104" spans="1:7" ht="12.75">
      <c r="A1104" s="94" t="s">
        <v>577</v>
      </c>
      <c r="B1104" s="243"/>
      <c r="C1104" s="89"/>
      <c r="D1104" s="188"/>
      <c r="E1104" s="159" t="s">
        <v>144</v>
      </c>
      <c r="G1104" s="119"/>
    </row>
    <row r="1105" spans="1:7" ht="12.75">
      <c r="A1105" s="94"/>
      <c r="B1105" s="243"/>
      <c r="C1105" s="89"/>
      <c r="D1105" s="188"/>
      <c r="E1105" s="159" t="s">
        <v>144</v>
      </c>
      <c r="G1105" s="119"/>
    </row>
    <row r="1106" spans="1:7" ht="12.75">
      <c r="A1106" s="96" t="s">
        <v>990</v>
      </c>
      <c r="B1106" s="243"/>
      <c r="C1106" s="89"/>
      <c r="D1106" s="188"/>
      <c r="E1106" s="159" t="s">
        <v>144</v>
      </c>
      <c r="G1106" s="119"/>
    </row>
    <row r="1107" spans="1:7" ht="12.75">
      <c r="A1107" s="96" t="s">
        <v>991</v>
      </c>
      <c r="B1107" s="243"/>
      <c r="C1107" s="89"/>
      <c r="D1107" s="188"/>
      <c r="E1107" s="159" t="s">
        <v>144</v>
      </c>
      <c r="G1107" s="119"/>
    </row>
    <row r="1108" spans="1:7" ht="12.75">
      <c r="A1108" s="94"/>
      <c r="B1108" s="243"/>
      <c r="C1108" s="89"/>
      <c r="D1108" s="188"/>
      <c r="E1108" s="159" t="s">
        <v>144</v>
      </c>
      <c r="G1108" s="119"/>
    </row>
    <row r="1109" spans="1:7" ht="12.75">
      <c r="A1109" s="96" t="s">
        <v>992</v>
      </c>
      <c r="B1109" s="243"/>
      <c r="C1109" s="89"/>
      <c r="D1109" s="188"/>
      <c r="E1109" s="159" t="s">
        <v>144</v>
      </c>
      <c r="G1109" s="119"/>
    </row>
    <row r="1110" spans="1:7" ht="12.75">
      <c r="A1110" s="96" t="s">
        <v>993</v>
      </c>
      <c r="B1110" s="243"/>
      <c r="C1110" s="89"/>
      <c r="D1110" s="188"/>
      <c r="E1110" s="159" t="s">
        <v>144</v>
      </c>
      <c r="G1110" s="119"/>
    </row>
    <row r="1111" spans="1:7" ht="12.75">
      <c r="A1111" s="94"/>
      <c r="B1111" s="243"/>
      <c r="C1111" s="89"/>
      <c r="D1111" s="188"/>
      <c r="E1111" s="159" t="s">
        <v>144</v>
      </c>
      <c r="G1111" s="119"/>
    </row>
    <row r="1112" spans="1:7" ht="12.75">
      <c r="A1112" s="94" t="s">
        <v>994</v>
      </c>
      <c r="B1112" s="243"/>
      <c r="C1112" s="89"/>
      <c r="D1112" s="188"/>
      <c r="E1112" s="159" t="s">
        <v>144</v>
      </c>
      <c r="G1112" s="119"/>
    </row>
    <row r="1113" spans="1:7" ht="12.75">
      <c r="A1113" s="94"/>
      <c r="B1113" s="243"/>
      <c r="C1113" s="89"/>
      <c r="D1113" s="188"/>
      <c r="E1113" s="159" t="s">
        <v>144</v>
      </c>
      <c r="G1113" s="119"/>
    </row>
    <row r="1114" spans="1:7" ht="12.75">
      <c r="A1114" s="96" t="s">
        <v>995</v>
      </c>
      <c r="B1114" s="243"/>
      <c r="C1114" s="89"/>
      <c r="D1114" s="188"/>
      <c r="E1114" s="159" t="s">
        <v>144</v>
      </c>
      <c r="G1114" s="119"/>
    </row>
    <row r="1115" spans="1:7" ht="12.75">
      <c r="A1115" s="96" t="s">
        <v>996</v>
      </c>
      <c r="B1115" s="243"/>
      <c r="C1115" s="89"/>
      <c r="D1115" s="188"/>
      <c r="E1115" s="159" t="s">
        <v>144</v>
      </c>
      <c r="G1115" s="119"/>
    </row>
    <row r="1116" spans="1:7" ht="12.75">
      <c r="A1116" s="96" t="s">
        <v>997</v>
      </c>
      <c r="B1116" s="243"/>
      <c r="C1116" s="89"/>
      <c r="D1116" s="188"/>
      <c r="E1116" s="159" t="s">
        <v>144</v>
      </c>
      <c r="G1116" s="119"/>
    </row>
    <row r="1117" spans="1:7" ht="12.75">
      <c r="A1117" s="96" t="s">
        <v>192</v>
      </c>
      <c r="B1117" s="243"/>
      <c r="C1117" s="89"/>
      <c r="D1117" s="188"/>
      <c r="E1117" s="159" t="s">
        <v>144</v>
      </c>
      <c r="G1117" s="119"/>
    </row>
    <row r="1118" spans="1:7" ht="12.75">
      <c r="A1118" s="96" t="s">
        <v>998</v>
      </c>
      <c r="B1118" s="243"/>
      <c r="C1118" s="89"/>
      <c r="D1118" s="188"/>
      <c r="E1118" s="159" t="s">
        <v>144</v>
      </c>
      <c r="G1118" s="119"/>
    </row>
    <row r="1119" spans="1:7" ht="12.75">
      <c r="A1119" s="96"/>
      <c r="B1119" s="243"/>
      <c r="C1119" s="89"/>
      <c r="D1119" s="188"/>
      <c r="E1119" s="159" t="s">
        <v>144</v>
      </c>
      <c r="G1119" s="119"/>
    </row>
    <row r="1120" spans="1:7" ht="12.75">
      <c r="A1120" s="94" t="s">
        <v>116</v>
      </c>
      <c r="B1120" s="243"/>
      <c r="C1120" s="89"/>
      <c r="D1120" s="188"/>
      <c r="E1120" s="159" t="s">
        <v>144</v>
      </c>
      <c r="G1120" s="119"/>
    </row>
    <row r="1121" spans="1:7" ht="12.75">
      <c r="A1121" s="96" t="s">
        <v>117</v>
      </c>
      <c r="B1121" s="243"/>
      <c r="C1121" s="89"/>
      <c r="D1121" s="188"/>
      <c r="E1121" s="159" t="s">
        <v>144</v>
      </c>
      <c r="G1121" s="119"/>
    </row>
    <row r="1122" spans="1:7" ht="12.75">
      <c r="A1122" s="96" t="s">
        <v>193</v>
      </c>
      <c r="B1122" s="243"/>
      <c r="C1122" s="89"/>
      <c r="D1122" s="188"/>
      <c r="E1122" s="159"/>
      <c r="G1122" s="119"/>
    </row>
    <row r="1123" spans="1:7" ht="12.75">
      <c r="A1123" s="96" t="s">
        <v>118</v>
      </c>
      <c r="B1123" s="243"/>
      <c r="C1123" s="89"/>
      <c r="D1123" s="188"/>
      <c r="E1123" s="159"/>
      <c r="G1123" s="119"/>
    </row>
    <row r="1124" spans="1:7" ht="12.75">
      <c r="A1124" s="178" t="s">
        <v>119</v>
      </c>
      <c r="B1124" s="243"/>
      <c r="C1124" s="89"/>
      <c r="D1124" s="188"/>
      <c r="E1124" s="159"/>
      <c r="G1124" s="119"/>
    </row>
    <row r="1125" spans="1:7" ht="12.75">
      <c r="A1125" s="96" t="s">
        <v>120</v>
      </c>
      <c r="B1125" s="243"/>
      <c r="C1125" s="89"/>
      <c r="D1125" s="188"/>
      <c r="E1125" s="159"/>
      <c r="G1125" s="119"/>
    </row>
    <row r="1126" spans="1:7" ht="13.5" thickBot="1">
      <c r="A1126" s="271"/>
      <c r="B1126" s="204"/>
      <c r="C1126" s="279"/>
      <c r="D1126" s="225"/>
      <c r="E1126" s="280"/>
      <c r="G1126" s="119"/>
    </row>
    <row r="1127" spans="1:7" ht="12.75">
      <c r="A1127" s="291" t="s">
        <v>252</v>
      </c>
      <c r="B1127" s="243"/>
      <c r="C1127" s="89"/>
      <c r="D1127" s="188"/>
      <c r="E1127" s="159"/>
      <c r="G1127" s="119"/>
    </row>
    <row r="1128" spans="1:7" ht="12.75">
      <c r="A1128" s="96"/>
      <c r="B1128" s="243"/>
      <c r="C1128" s="89"/>
      <c r="D1128" s="188"/>
      <c r="E1128" s="159" t="s">
        <v>144</v>
      </c>
      <c r="G1128" s="119"/>
    </row>
    <row r="1129" spans="1:7" ht="12.75">
      <c r="A1129" s="96" t="s">
        <v>999</v>
      </c>
      <c r="B1129" s="243"/>
      <c r="C1129" s="89"/>
      <c r="D1129" s="188"/>
      <c r="E1129" s="159" t="s">
        <v>144</v>
      </c>
      <c r="G1129" s="119"/>
    </row>
    <row r="1130" spans="1:7" ht="12.75">
      <c r="A1130" s="96" t="s">
        <v>1000</v>
      </c>
      <c r="B1130" s="243"/>
      <c r="C1130" s="89"/>
      <c r="D1130" s="188"/>
      <c r="E1130" s="159" t="s">
        <v>144</v>
      </c>
      <c r="G1130" s="119"/>
    </row>
    <row r="1131" spans="1:7" ht="12.75">
      <c r="A1131" s="96"/>
      <c r="B1131" s="243"/>
      <c r="C1131" s="89"/>
      <c r="D1131" s="188"/>
      <c r="E1131" s="159" t="s">
        <v>144</v>
      </c>
      <c r="G1131" s="119"/>
    </row>
    <row r="1132" spans="1:7" ht="12.75">
      <c r="A1132" s="94" t="s">
        <v>1001</v>
      </c>
      <c r="B1132" s="243">
        <f>'Proposed Tariff Book 15_16'!D1132</f>
        <v>37580.486960099995</v>
      </c>
      <c r="C1132" s="89"/>
      <c r="D1132" s="188">
        <f t="shared" si="23"/>
        <v>40135.960073386799</v>
      </c>
      <c r="E1132" s="159">
        <f t="shared" ref="E1132:E1137" si="24">(D1132-B1132)/B1132</f>
        <v>6.8000000000000102E-2</v>
      </c>
      <c r="G1132" s="119"/>
    </row>
    <row r="1133" spans="1:7" ht="12.75">
      <c r="A1133" s="94" t="s">
        <v>1002</v>
      </c>
      <c r="B1133" s="243">
        <f>'Proposed Tariff Book 15_16'!D1133</f>
        <v>37580.486960099995</v>
      </c>
      <c r="C1133" s="89"/>
      <c r="D1133" s="188">
        <f t="shared" si="23"/>
        <v>40135.960073386799</v>
      </c>
      <c r="E1133" s="159">
        <f t="shared" si="24"/>
        <v>6.8000000000000102E-2</v>
      </c>
      <c r="G1133" s="119"/>
    </row>
    <row r="1134" spans="1:7" ht="12.75">
      <c r="A1134" s="94" t="s">
        <v>1003</v>
      </c>
      <c r="B1134" s="243">
        <f>'Proposed Tariff Book 15_16'!D1134</f>
        <v>37580.486960099995</v>
      </c>
      <c r="C1134" s="89"/>
      <c r="D1134" s="188">
        <f t="shared" si="23"/>
        <v>40135.960073386799</v>
      </c>
      <c r="E1134" s="159">
        <f t="shared" si="24"/>
        <v>6.8000000000000102E-2</v>
      </c>
      <c r="G1134" s="119"/>
    </row>
    <row r="1135" spans="1:7" ht="12.75">
      <c r="A1135" s="94" t="s">
        <v>1512</v>
      </c>
      <c r="B1135" s="243">
        <f>'Proposed Tariff Book 15_16'!D1135</f>
        <v>37580.486960099995</v>
      </c>
      <c r="C1135" s="89"/>
      <c r="D1135" s="188">
        <f t="shared" si="23"/>
        <v>40135.960073386799</v>
      </c>
      <c r="E1135" s="159">
        <f t="shared" si="24"/>
        <v>6.8000000000000102E-2</v>
      </c>
      <c r="G1135" s="119"/>
    </row>
    <row r="1136" spans="1:7" ht="12.75">
      <c r="A1136" s="94" t="s">
        <v>1004</v>
      </c>
      <c r="B1136" s="243">
        <f>'Proposed Tariff Book 15_16'!D1136</f>
        <v>9395.1246059999994</v>
      </c>
      <c r="C1136" s="89"/>
      <c r="D1136" s="188">
        <f t="shared" si="23"/>
        <v>10033.993079207999</v>
      </c>
      <c r="E1136" s="159">
        <f t="shared" si="24"/>
        <v>6.8000000000000005E-2</v>
      </c>
      <c r="G1136" s="119"/>
    </row>
    <row r="1137" spans="1:7" ht="12.75">
      <c r="A1137" s="94" t="s">
        <v>1005</v>
      </c>
      <c r="B1137" s="243">
        <f>'Proposed Tariff Book 15_16'!D1137</f>
        <v>1127.4172455</v>
      </c>
      <c r="C1137" s="89"/>
      <c r="D1137" s="188">
        <f t="shared" si="23"/>
        <v>1204.0816181940002</v>
      </c>
      <c r="E1137" s="159">
        <f t="shared" si="24"/>
        <v>6.8000000000000102E-2</v>
      </c>
      <c r="G1137" s="119"/>
    </row>
    <row r="1138" spans="1:7" ht="12.75">
      <c r="A1138" s="94" t="s">
        <v>352</v>
      </c>
      <c r="B1138" s="243">
        <f>'Proposed Tariff Book 15_16'!D1138</f>
        <v>1127.4172455</v>
      </c>
      <c r="C1138" s="89"/>
      <c r="D1138" s="188">
        <f t="shared" si="23"/>
        <v>1204.0816181940002</v>
      </c>
      <c r="E1138" s="159">
        <f>(D1138-B1138)/B1138</f>
        <v>6.8000000000000102E-2</v>
      </c>
      <c r="G1138" s="119"/>
    </row>
    <row r="1139" spans="1:7" ht="12.75">
      <c r="A1139" s="96"/>
      <c r="B1139" s="243"/>
      <c r="C1139" s="89"/>
      <c r="D1139" s="188"/>
      <c r="E1139" s="159"/>
      <c r="G1139" s="119"/>
    </row>
    <row r="1140" spans="1:7" ht="12.75">
      <c r="A1140" s="96" t="s">
        <v>194</v>
      </c>
      <c r="B1140" s="243"/>
      <c r="C1140" s="89"/>
      <c r="D1140" s="188"/>
      <c r="E1140" s="159" t="s">
        <v>144</v>
      </c>
      <c r="G1140" s="119"/>
    </row>
    <row r="1141" spans="1:7" ht="12.75">
      <c r="A1141" s="96" t="s">
        <v>1006</v>
      </c>
      <c r="B1141" s="243"/>
      <c r="C1141" s="89"/>
      <c r="D1141" s="188"/>
      <c r="E1141" s="159" t="s">
        <v>144</v>
      </c>
      <c r="G1141" s="119"/>
    </row>
    <row r="1142" spans="1:7" ht="12.75">
      <c r="A1142" s="96" t="s">
        <v>1007</v>
      </c>
      <c r="B1142" s="243"/>
      <c r="C1142" s="89"/>
      <c r="D1142" s="188"/>
      <c r="E1142" s="159" t="s">
        <v>144</v>
      </c>
      <c r="G1142" s="119"/>
    </row>
    <row r="1143" spans="1:7" ht="12.75">
      <c r="A1143" s="96" t="s">
        <v>1008</v>
      </c>
      <c r="B1143" s="243"/>
      <c r="C1143" s="89"/>
      <c r="D1143" s="188"/>
      <c r="E1143" s="159" t="s">
        <v>144</v>
      </c>
      <c r="G1143" s="119"/>
    </row>
    <row r="1144" spans="1:7" ht="12.75">
      <c r="A1144" s="96"/>
      <c r="B1144" s="243"/>
      <c r="C1144" s="89"/>
      <c r="D1144" s="188"/>
      <c r="E1144" s="159" t="s">
        <v>144</v>
      </c>
      <c r="G1144" s="119"/>
    </row>
    <row r="1145" spans="1:7" ht="12.75">
      <c r="A1145" s="94" t="s">
        <v>279</v>
      </c>
      <c r="B1145" s="243"/>
      <c r="C1145" s="89"/>
      <c r="D1145" s="188"/>
      <c r="E1145" s="159" t="s">
        <v>144</v>
      </c>
      <c r="G1145" s="119"/>
    </row>
    <row r="1146" spans="1:7" ht="12.75">
      <c r="A1146" s="94"/>
      <c r="B1146" s="243"/>
      <c r="C1146" s="89"/>
      <c r="D1146" s="188"/>
      <c r="E1146" s="159"/>
      <c r="G1146" s="119"/>
    </row>
    <row r="1147" spans="1:7" ht="23.25">
      <c r="A1147" s="177" t="s">
        <v>1256</v>
      </c>
      <c r="B1147" s="243"/>
      <c r="C1147" s="89"/>
      <c r="D1147" s="188"/>
      <c r="E1147" s="159"/>
      <c r="G1147" s="119"/>
    </row>
    <row r="1148" spans="1:7" ht="12.75">
      <c r="A1148" s="94"/>
      <c r="B1148" s="243"/>
      <c r="C1148" s="89"/>
      <c r="D1148" s="188"/>
      <c r="E1148" s="159" t="s">
        <v>144</v>
      </c>
      <c r="G1148" s="119"/>
    </row>
    <row r="1149" spans="1:7" ht="12.75">
      <c r="A1149" s="94" t="s">
        <v>282</v>
      </c>
      <c r="B1149" s="243"/>
      <c r="C1149" s="89"/>
      <c r="D1149" s="188"/>
      <c r="E1149" s="159" t="s">
        <v>144</v>
      </c>
      <c r="G1149" s="119"/>
    </row>
    <row r="1150" spans="1:7" ht="12.75">
      <c r="A1150" s="96" t="s">
        <v>281</v>
      </c>
      <c r="B1150" s="243"/>
      <c r="C1150" s="89"/>
      <c r="D1150" s="188"/>
      <c r="E1150" s="159" t="s">
        <v>144</v>
      </c>
      <c r="G1150" s="119"/>
    </row>
    <row r="1151" spans="1:7" ht="12.75">
      <c r="A1151" s="96" t="s">
        <v>280</v>
      </c>
      <c r="B1151" s="243"/>
      <c r="C1151" s="89"/>
      <c r="D1151" s="188"/>
      <c r="E1151" s="159" t="s">
        <v>144</v>
      </c>
      <c r="G1151" s="119"/>
    </row>
    <row r="1152" spans="1:7" ht="12.75">
      <c r="A1152" s="96"/>
      <c r="B1152" s="243"/>
      <c r="C1152" s="89"/>
      <c r="D1152" s="188"/>
      <c r="E1152" s="159" t="s">
        <v>144</v>
      </c>
      <c r="G1152" s="119"/>
    </row>
    <row r="1153" spans="1:22" ht="12.75">
      <c r="A1153" s="96" t="s">
        <v>1014</v>
      </c>
      <c r="B1153" s="243">
        <f>'Proposed Tariff Book 15_16'!D1153</f>
        <v>1443.0986597999997</v>
      </c>
      <c r="C1153" s="89"/>
      <c r="D1153" s="188">
        <f t="shared" si="23"/>
        <v>1541.2293686663998</v>
      </c>
      <c r="E1153" s="159">
        <f>(D1153-B1153)/B1153</f>
        <v>6.8000000000000033E-2</v>
      </c>
      <c r="G1153" s="119"/>
    </row>
    <row r="1154" spans="1:22" ht="12.75">
      <c r="A1154" s="96" t="s">
        <v>1015</v>
      </c>
      <c r="B1154" s="243">
        <f>'Proposed Tariff Book 15_16'!D1154</f>
        <v>2886.1973195999994</v>
      </c>
      <c r="C1154" s="89"/>
      <c r="D1154" s="188">
        <f t="shared" si="23"/>
        <v>3082.4587373327995</v>
      </c>
      <c r="E1154" s="159">
        <f>(D1154-B1154)/B1154</f>
        <v>6.8000000000000033E-2</v>
      </c>
      <c r="G1154" s="119"/>
    </row>
    <row r="1155" spans="1:22" ht="12.75">
      <c r="A1155" s="96" t="s">
        <v>1016</v>
      </c>
      <c r="B1155" s="243">
        <f>'Proposed Tariff Book 15_16'!D1155</f>
        <v>5772.3602474999998</v>
      </c>
      <c r="C1155" s="89"/>
      <c r="D1155" s="188">
        <f t="shared" si="23"/>
        <v>6164.8807443300002</v>
      </c>
      <c r="E1155" s="159">
        <f>(D1155-B1155)/B1155</f>
        <v>6.8000000000000074E-2</v>
      </c>
      <c r="G1155" s="119"/>
    </row>
    <row r="1156" spans="1:22" ht="12.75">
      <c r="A1156" s="96" t="s">
        <v>1017</v>
      </c>
      <c r="B1156" s="243">
        <f>'Proposed Tariff Book 15_16'!D1156</f>
        <v>8658.5690309999991</v>
      </c>
      <c r="C1156" s="89"/>
      <c r="D1156" s="188">
        <f t="shared" si="23"/>
        <v>9247.3517251079993</v>
      </c>
      <c r="E1156" s="159">
        <f>(D1156-B1156)/B1156</f>
        <v>6.8000000000000033E-2</v>
      </c>
      <c r="G1156" s="119"/>
    </row>
    <row r="1157" spans="1:22" ht="12.75">
      <c r="A1157" s="96" t="s">
        <v>1018</v>
      </c>
      <c r="B1157" s="243">
        <f>'Proposed Tariff Book 15_16'!D1157</f>
        <v>11544.720495</v>
      </c>
      <c r="C1157" s="89"/>
      <c r="D1157" s="188">
        <f t="shared" si="23"/>
        <v>12329.76148866</v>
      </c>
      <c r="E1157" s="159">
        <f>(D1157-B1157)/B1157</f>
        <v>6.8000000000000074E-2</v>
      </c>
      <c r="G1157" s="119"/>
    </row>
    <row r="1158" spans="1:22" ht="12.75">
      <c r="A1158" s="96"/>
      <c r="B1158" s="243"/>
      <c r="C1158" s="89"/>
      <c r="D1158" s="188"/>
      <c r="E1158" s="159" t="s">
        <v>144</v>
      </c>
      <c r="G1158" s="119"/>
    </row>
    <row r="1159" spans="1:22" ht="12.75">
      <c r="A1159" s="94" t="s">
        <v>64</v>
      </c>
      <c r="B1159" s="243"/>
      <c r="C1159" s="89"/>
      <c r="D1159" s="188"/>
      <c r="E1159" s="159" t="s">
        <v>144</v>
      </c>
      <c r="G1159" s="119"/>
    </row>
    <row r="1160" spans="1:22" ht="12.75">
      <c r="A1160" s="96" t="s">
        <v>283</v>
      </c>
      <c r="B1160" s="243"/>
      <c r="C1160" s="89"/>
      <c r="D1160" s="188"/>
      <c r="E1160" s="159" t="s">
        <v>144</v>
      </c>
      <c r="G1160" s="119"/>
    </row>
    <row r="1161" spans="1:22" ht="12.75">
      <c r="A1161" s="96" t="s">
        <v>122</v>
      </c>
      <c r="B1161" s="243">
        <f>'Proposed Tariff Book 15_16'!D1161</f>
        <v>11552.2408134</v>
      </c>
      <c r="C1161" s="89"/>
      <c r="D1161" s="188">
        <f t="shared" ref="D1161:D1224" si="25">B1161*($J$33+$J$32)</f>
        <v>12337.793188711201</v>
      </c>
      <c r="E1161" s="159">
        <f>(D1161-B1161)/B1161</f>
        <v>6.8000000000000102E-2</v>
      </c>
      <c r="G1161" s="119"/>
    </row>
    <row r="1162" spans="1:22" ht="12.75">
      <c r="A1162" s="96" t="s">
        <v>126</v>
      </c>
      <c r="B1162" s="243">
        <f>'Proposed Tariff Book 15_16'!D1162</f>
        <v>11339.9179215</v>
      </c>
      <c r="C1162" s="89"/>
      <c r="D1162" s="188">
        <f t="shared" si="25"/>
        <v>12111.032340162001</v>
      </c>
      <c r="E1162" s="159">
        <f>(D1162-B1162)/B1162</f>
        <v>6.8000000000000033E-2</v>
      </c>
      <c r="G1162" s="119"/>
    </row>
    <row r="1163" spans="1:22" ht="12.75">
      <c r="A1163" s="96"/>
      <c r="B1163" s="243"/>
      <c r="C1163" s="89"/>
      <c r="D1163" s="188"/>
      <c r="E1163" s="159" t="s">
        <v>144</v>
      </c>
      <c r="G1163" s="119"/>
    </row>
    <row r="1164" spans="1:22" ht="12.75">
      <c r="A1164" s="94" t="s">
        <v>253</v>
      </c>
      <c r="B1164" s="243"/>
      <c r="C1164" s="89"/>
      <c r="D1164" s="188"/>
      <c r="E1164" s="159" t="s">
        <v>144</v>
      </c>
      <c r="G1164" s="119"/>
    </row>
    <row r="1165" spans="1:22" ht="12.75">
      <c r="A1165" s="96" t="s">
        <v>128</v>
      </c>
      <c r="B1165" s="243"/>
      <c r="C1165" s="89"/>
      <c r="D1165" s="188"/>
      <c r="E1165" s="159" t="s">
        <v>144</v>
      </c>
      <c r="G1165" s="119"/>
    </row>
    <row r="1166" spans="1:22" ht="12.75">
      <c r="A1166" s="96" t="s">
        <v>129</v>
      </c>
      <c r="B1166" s="243"/>
      <c r="C1166" s="89"/>
      <c r="D1166" s="188"/>
      <c r="E1166" s="159" t="s">
        <v>144</v>
      </c>
      <c r="G1166" s="119"/>
    </row>
    <row r="1167" spans="1:22" ht="12.75">
      <c r="A1167" s="96" t="s">
        <v>130</v>
      </c>
      <c r="B1167" s="243"/>
      <c r="C1167" s="89"/>
      <c r="D1167" s="188"/>
      <c r="E1167" s="159" t="s">
        <v>144</v>
      </c>
      <c r="G1167" s="119"/>
    </row>
    <row r="1168" spans="1:22" ht="12.75">
      <c r="A1168" s="96" t="s">
        <v>131</v>
      </c>
      <c r="B1168" s="243"/>
      <c r="C1168" s="89"/>
      <c r="D1168" s="188"/>
      <c r="E1168" s="159" t="s">
        <v>144</v>
      </c>
      <c r="G1168" s="119"/>
      <c r="V1168" s="165">
        <v>1</v>
      </c>
    </row>
    <row r="1169" spans="1:22" ht="12.75">
      <c r="A1169" s="96"/>
      <c r="B1169" s="243"/>
      <c r="C1169" s="89"/>
      <c r="D1169" s="188"/>
      <c r="E1169" s="159" t="s">
        <v>144</v>
      </c>
      <c r="G1169" s="119"/>
      <c r="V1169" s="165">
        <v>1</v>
      </c>
    </row>
    <row r="1170" spans="1:22" ht="12.75">
      <c r="A1170" s="96"/>
      <c r="B1170" s="243"/>
      <c r="C1170" s="89"/>
      <c r="D1170" s="188"/>
      <c r="E1170" s="159" t="s">
        <v>144</v>
      </c>
      <c r="G1170" s="119"/>
      <c r="V1170" s="165">
        <v>1</v>
      </c>
    </row>
    <row r="1171" spans="1:22" ht="12.75">
      <c r="A1171" s="94" t="s">
        <v>1333</v>
      </c>
      <c r="B1171" s="243"/>
      <c r="C1171" s="89"/>
      <c r="D1171" s="188"/>
      <c r="E1171" s="159" t="s">
        <v>144</v>
      </c>
      <c r="G1171" s="119"/>
      <c r="V1171" s="165">
        <v>1</v>
      </c>
    </row>
    <row r="1172" spans="1:22" ht="12.75">
      <c r="A1172" s="94" t="s">
        <v>1026</v>
      </c>
      <c r="B1172" s="243"/>
      <c r="C1172" s="89"/>
      <c r="D1172" s="188"/>
      <c r="E1172" s="159" t="s">
        <v>144</v>
      </c>
      <c r="G1172" s="119"/>
      <c r="V1172" s="165">
        <v>1</v>
      </c>
    </row>
    <row r="1173" spans="1:22" ht="12.75">
      <c r="A1173" s="96"/>
      <c r="B1173" s="243"/>
      <c r="C1173" s="89"/>
      <c r="D1173" s="188"/>
      <c r="E1173" s="159" t="s">
        <v>144</v>
      </c>
      <c r="G1173" s="119"/>
      <c r="V1173" s="165">
        <v>1</v>
      </c>
    </row>
    <row r="1174" spans="1:22" ht="12.75">
      <c r="A1174" s="96" t="s">
        <v>1027</v>
      </c>
      <c r="B1174" s="243"/>
      <c r="C1174" s="89"/>
      <c r="D1174" s="188"/>
      <c r="E1174" s="159" t="s">
        <v>144</v>
      </c>
      <c r="G1174" s="119"/>
      <c r="V1174" s="165">
        <v>1</v>
      </c>
    </row>
    <row r="1175" spans="1:22" ht="12.75">
      <c r="A1175" s="96" t="s">
        <v>1258</v>
      </c>
      <c r="B1175" s="243"/>
      <c r="C1175" s="89"/>
      <c r="D1175" s="188"/>
      <c r="E1175" s="159" t="s">
        <v>144</v>
      </c>
      <c r="G1175" s="119"/>
      <c r="V1175" s="165">
        <v>1</v>
      </c>
    </row>
    <row r="1176" spans="1:22" ht="12.75">
      <c r="A1176" s="96" t="s">
        <v>1029</v>
      </c>
      <c r="B1176" s="243"/>
      <c r="C1176" s="89"/>
      <c r="D1176" s="188"/>
      <c r="E1176" s="159" t="s">
        <v>144</v>
      </c>
      <c r="G1176" s="119"/>
      <c r="V1176" s="165">
        <v>1</v>
      </c>
    </row>
    <row r="1177" spans="1:22" ht="12.75">
      <c r="A1177" s="96"/>
      <c r="B1177" s="243"/>
      <c r="C1177" s="89"/>
      <c r="D1177" s="188"/>
      <c r="E1177" s="159" t="s">
        <v>144</v>
      </c>
      <c r="G1177" s="119"/>
      <c r="V1177" s="165">
        <v>1</v>
      </c>
    </row>
    <row r="1178" spans="1:22" ht="12.75">
      <c r="A1178" s="96" t="s">
        <v>1030</v>
      </c>
      <c r="B1178" s="243">
        <f>'Proposed Tariff Book 15_16'!D1178</f>
        <v>8744.9839092000002</v>
      </c>
      <c r="C1178" s="89"/>
      <c r="D1178" s="188">
        <f t="shared" si="25"/>
        <v>9339.6428150256015</v>
      </c>
      <c r="E1178" s="159">
        <f>(D1178-B1178)/B1178</f>
        <v>6.8000000000000144E-2</v>
      </c>
      <c r="G1178" s="119"/>
      <c r="V1178" s="165">
        <v>1</v>
      </c>
    </row>
    <row r="1179" spans="1:22" ht="12.75">
      <c r="A1179" s="96"/>
      <c r="B1179" s="243"/>
      <c r="C1179" s="89"/>
      <c r="D1179" s="188"/>
      <c r="E1179" s="159"/>
      <c r="G1179" s="119"/>
      <c r="V1179" s="165">
        <v>1</v>
      </c>
    </row>
    <row r="1180" spans="1:22" ht="12.75">
      <c r="A1180" s="94" t="s">
        <v>1031</v>
      </c>
      <c r="B1180" s="243"/>
      <c r="C1180" s="89"/>
      <c r="D1180" s="188"/>
      <c r="E1180" s="159" t="s">
        <v>144</v>
      </c>
      <c r="G1180" s="119"/>
      <c r="V1180" s="165">
        <v>1</v>
      </c>
    </row>
    <row r="1181" spans="1:22" ht="12.75">
      <c r="A1181" s="94" t="s">
        <v>1032</v>
      </c>
      <c r="B1181" s="243"/>
      <c r="C1181" s="89"/>
      <c r="D1181" s="188"/>
      <c r="E1181" s="159" t="s">
        <v>144</v>
      </c>
      <c r="G1181" s="119"/>
      <c r="V1181" s="165">
        <v>1</v>
      </c>
    </row>
    <row r="1182" spans="1:22" ht="12.75">
      <c r="A1182" s="96"/>
      <c r="B1182" s="243"/>
      <c r="C1182" s="89"/>
      <c r="D1182" s="188"/>
      <c r="E1182" s="159" t="s">
        <v>144</v>
      </c>
      <c r="G1182" s="119"/>
      <c r="V1182" s="165">
        <v>1</v>
      </c>
    </row>
    <row r="1183" spans="1:22" ht="12.75">
      <c r="A1183" s="96" t="s">
        <v>1027</v>
      </c>
      <c r="B1183" s="243"/>
      <c r="C1183" s="89"/>
      <c r="D1183" s="188"/>
      <c r="E1183" s="159" t="s">
        <v>144</v>
      </c>
      <c r="G1183" s="140"/>
      <c r="V1183" s="165">
        <v>1</v>
      </c>
    </row>
    <row r="1184" spans="1:22" ht="12.75">
      <c r="A1184" s="96" t="s">
        <v>1258</v>
      </c>
      <c r="B1184" s="243"/>
      <c r="C1184" s="89"/>
      <c r="D1184" s="188"/>
      <c r="E1184" s="159" t="s">
        <v>144</v>
      </c>
      <c r="G1184" s="140"/>
      <c r="V1184" s="165">
        <v>1</v>
      </c>
    </row>
    <row r="1185" spans="1:22" ht="12.75">
      <c r="A1185" s="96" t="s">
        <v>1029</v>
      </c>
      <c r="B1185" s="243"/>
      <c r="C1185" s="89"/>
      <c r="D1185" s="188"/>
      <c r="E1185" s="159" t="s">
        <v>144</v>
      </c>
      <c r="F1185" s="111"/>
      <c r="G1185" s="140"/>
      <c r="V1185" s="165">
        <v>1</v>
      </c>
    </row>
    <row r="1186" spans="1:22" ht="12.75">
      <c r="A1186" s="96"/>
      <c r="B1186" s="243"/>
      <c r="C1186" s="89"/>
      <c r="D1186" s="188"/>
      <c r="E1186" s="159" t="s">
        <v>144</v>
      </c>
      <c r="G1186" s="140"/>
      <c r="V1186" s="165">
        <v>1</v>
      </c>
    </row>
    <row r="1187" spans="1:22" ht="12.75">
      <c r="A1187" s="96" t="s">
        <v>1030</v>
      </c>
      <c r="B1187" s="243">
        <f>'Proposed Tariff Book 15_16'!D1187</f>
        <v>8744.9839092000002</v>
      </c>
      <c r="C1187" s="89"/>
      <c r="D1187" s="188">
        <f t="shared" si="25"/>
        <v>9339.6428150256015</v>
      </c>
      <c r="E1187" s="159">
        <f>(D1187-B1187)/B1187</f>
        <v>6.8000000000000144E-2</v>
      </c>
      <c r="G1187" s="119"/>
      <c r="V1187" s="165">
        <v>1</v>
      </c>
    </row>
    <row r="1188" spans="1:22" ht="12.75">
      <c r="A1188" s="96"/>
      <c r="B1188" s="243"/>
      <c r="C1188" s="89"/>
      <c r="D1188" s="188"/>
      <c r="E1188" s="159" t="s">
        <v>144</v>
      </c>
      <c r="G1188" s="119"/>
      <c r="V1188" s="165">
        <v>1</v>
      </c>
    </row>
    <row r="1189" spans="1:22" ht="12.75">
      <c r="A1189" s="94" t="s">
        <v>1334</v>
      </c>
      <c r="B1189" s="243"/>
      <c r="C1189" s="89"/>
      <c r="D1189" s="188"/>
      <c r="E1189" s="159" t="s">
        <v>144</v>
      </c>
      <c r="G1189" s="119"/>
      <c r="V1189" s="165">
        <v>1</v>
      </c>
    </row>
    <row r="1190" spans="1:22" ht="12.75">
      <c r="A1190" s="94" t="s">
        <v>1034</v>
      </c>
      <c r="B1190" s="243"/>
      <c r="C1190" s="89"/>
      <c r="D1190" s="188"/>
      <c r="E1190" s="159" t="s">
        <v>144</v>
      </c>
      <c r="G1190" s="119"/>
      <c r="V1190" s="165">
        <v>1</v>
      </c>
    </row>
    <row r="1191" spans="1:22" ht="12.75">
      <c r="A1191" s="96"/>
      <c r="B1191" s="243"/>
      <c r="C1191" s="89"/>
      <c r="D1191" s="188"/>
      <c r="E1191" s="159" t="s">
        <v>144</v>
      </c>
      <c r="G1191" s="119"/>
      <c r="V1191" s="165">
        <v>1</v>
      </c>
    </row>
    <row r="1192" spans="1:22" ht="12.75">
      <c r="A1192" s="96" t="s">
        <v>1027</v>
      </c>
      <c r="B1192" s="243"/>
      <c r="C1192" s="89"/>
      <c r="D1192" s="188"/>
      <c r="E1192" s="159" t="s">
        <v>144</v>
      </c>
      <c r="G1192" s="119"/>
      <c r="V1192" s="165">
        <v>1</v>
      </c>
    </row>
    <row r="1193" spans="1:22" ht="12.75">
      <c r="A1193" s="96" t="s">
        <v>1258</v>
      </c>
      <c r="B1193" s="243"/>
      <c r="C1193" s="89"/>
      <c r="D1193" s="188"/>
      <c r="E1193" s="159" t="s">
        <v>144</v>
      </c>
      <c r="G1193" s="119"/>
      <c r="V1193" s="165">
        <v>1</v>
      </c>
    </row>
    <row r="1194" spans="1:22" ht="12.75">
      <c r="A1194" s="96" t="s">
        <v>1029</v>
      </c>
      <c r="B1194" s="243"/>
      <c r="C1194" s="89"/>
      <c r="D1194" s="188"/>
      <c r="E1194" s="159" t="s">
        <v>144</v>
      </c>
      <c r="G1194" s="119"/>
      <c r="V1194" s="165">
        <v>1</v>
      </c>
    </row>
    <row r="1195" spans="1:22" ht="12.75">
      <c r="A1195" s="96"/>
      <c r="B1195" s="243"/>
      <c r="C1195" s="89"/>
      <c r="D1195" s="188"/>
      <c r="E1195" s="159" t="s">
        <v>144</v>
      </c>
      <c r="G1195" s="119"/>
      <c r="V1195" s="165">
        <v>1</v>
      </c>
    </row>
    <row r="1196" spans="1:22" ht="12.75">
      <c r="A1196" s="96" t="s">
        <v>1035</v>
      </c>
      <c r="B1196" s="243">
        <f>'Proposed Tariff Book 15_16'!D1196</f>
        <v>8581.4857673999995</v>
      </c>
      <c r="C1196" s="89"/>
      <c r="D1196" s="188">
        <f t="shared" si="25"/>
        <v>9165.0267995832</v>
      </c>
      <c r="E1196" s="159">
        <f>(D1196-B1196)/B1196</f>
        <v>6.800000000000006E-2</v>
      </c>
      <c r="G1196" s="119"/>
      <c r="V1196" s="165">
        <v>1</v>
      </c>
    </row>
    <row r="1197" spans="1:22" ht="12.75">
      <c r="A1197" s="96"/>
      <c r="B1197" s="243"/>
      <c r="C1197" s="89"/>
      <c r="D1197" s="188"/>
      <c r="E1197" s="159" t="s">
        <v>144</v>
      </c>
      <c r="G1197" s="119"/>
      <c r="V1197" s="165">
        <v>1</v>
      </c>
    </row>
    <row r="1198" spans="1:22" ht="12.75">
      <c r="A1198" s="94" t="s">
        <v>1036</v>
      </c>
      <c r="B1198" s="243"/>
      <c r="C1198" s="89"/>
      <c r="D1198" s="188"/>
      <c r="E1198" s="159" t="s">
        <v>144</v>
      </c>
      <c r="G1198" s="119"/>
      <c r="V1198" s="165">
        <v>1</v>
      </c>
    </row>
    <row r="1199" spans="1:22" ht="12.75">
      <c r="A1199" s="94" t="s">
        <v>1530</v>
      </c>
      <c r="B1199" s="243"/>
      <c r="C1199" s="89"/>
      <c r="D1199" s="188"/>
      <c r="E1199" s="159" t="s">
        <v>144</v>
      </c>
      <c r="G1199" s="119"/>
      <c r="V1199" s="165">
        <v>1</v>
      </c>
    </row>
    <row r="1200" spans="1:22" ht="12.75">
      <c r="A1200" s="96"/>
      <c r="B1200" s="243"/>
      <c r="C1200" s="89"/>
      <c r="D1200" s="188"/>
      <c r="E1200" s="159" t="s">
        <v>144</v>
      </c>
      <c r="G1200" s="119"/>
      <c r="V1200" s="165">
        <v>1</v>
      </c>
    </row>
    <row r="1201" spans="1:22" ht="12.75">
      <c r="A1201" s="96" t="s">
        <v>1027</v>
      </c>
      <c r="B1201" s="243"/>
      <c r="C1201" s="89"/>
      <c r="D1201" s="188"/>
      <c r="E1201" s="159" t="s">
        <v>144</v>
      </c>
      <c r="G1201" s="119"/>
      <c r="V1201" s="165">
        <v>1</v>
      </c>
    </row>
    <row r="1202" spans="1:22" ht="12.75">
      <c r="A1202" s="96" t="s">
        <v>1028</v>
      </c>
      <c r="B1202" s="243"/>
      <c r="C1202" s="89"/>
      <c r="D1202" s="188"/>
      <c r="E1202" s="159" t="s">
        <v>144</v>
      </c>
      <c r="G1202" s="119"/>
      <c r="V1202" s="165">
        <v>1</v>
      </c>
    </row>
    <row r="1203" spans="1:22" ht="12.75">
      <c r="A1203" s="96" t="s">
        <v>1029</v>
      </c>
      <c r="B1203" s="243"/>
      <c r="C1203" s="89"/>
      <c r="D1203" s="188"/>
      <c r="E1203" s="159" t="s">
        <v>144</v>
      </c>
      <c r="G1203" s="119"/>
      <c r="V1203" s="165">
        <v>1</v>
      </c>
    </row>
    <row r="1204" spans="1:22" ht="12.75">
      <c r="A1204" s="96"/>
      <c r="B1204" s="243"/>
      <c r="C1204" s="89"/>
      <c r="D1204" s="188"/>
      <c r="E1204" s="159" t="s">
        <v>144</v>
      </c>
      <c r="G1204" s="119"/>
      <c r="V1204" s="165">
        <v>1</v>
      </c>
    </row>
    <row r="1205" spans="1:22" ht="12.75">
      <c r="A1205" s="96" t="s">
        <v>123</v>
      </c>
      <c r="B1205" s="243">
        <f>'Proposed Tariff Book 15_16'!D1205</f>
        <v>3857.6252777999998</v>
      </c>
      <c r="C1205" s="89"/>
      <c r="D1205" s="188">
        <f t="shared" si="25"/>
        <v>4119.9437966903997</v>
      </c>
      <c r="E1205" s="159">
        <f>(D1205-B1205)/B1205</f>
        <v>6.7999999999999977E-2</v>
      </c>
      <c r="G1205" s="119"/>
      <c r="V1205" s="165">
        <v>1</v>
      </c>
    </row>
    <row r="1206" spans="1:22" ht="13.5" thickBot="1">
      <c r="A1206" s="271"/>
      <c r="B1206" s="204"/>
      <c r="C1206" s="279"/>
      <c r="D1206" s="225"/>
      <c r="E1206" s="280" t="s">
        <v>144</v>
      </c>
      <c r="G1206" s="119"/>
      <c r="V1206" s="165">
        <v>1</v>
      </c>
    </row>
    <row r="1207" spans="1:22" ht="12.75">
      <c r="A1207" s="291" t="s">
        <v>1038</v>
      </c>
      <c r="B1207" s="243"/>
      <c r="C1207" s="89"/>
      <c r="D1207" s="188"/>
      <c r="E1207" s="159" t="s">
        <v>144</v>
      </c>
      <c r="G1207" s="119"/>
      <c r="V1207" s="165">
        <v>1</v>
      </c>
    </row>
    <row r="1208" spans="1:22" ht="12.75">
      <c r="A1208" s="96"/>
      <c r="B1208" s="243"/>
      <c r="C1208" s="89"/>
      <c r="D1208" s="188"/>
      <c r="E1208" s="159" t="s">
        <v>144</v>
      </c>
      <c r="G1208" s="119"/>
      <c r="V1208" s="165">
        <v>1</v>
      </c>
    </row>
    <row r="1209" spans="1:22" ht="12.75">
      <c r="A1209" s="96" t="s">
        <v>1039</v>
      </c>
      <c r="B1209" s="243"/>
      <c r="C1209" s="89"/>
      <c r="D1209" s="188"/>
      <c r="E1209" s="159" t="s">
        <v>144</v>
      </c>
      <c r="G1209" s="119"/>
      <c r="V1209" s="165">
        <v>1</v>
      </c>
    </row>
    <row r="1210" spans="1:22" ht="12.75">
      <c r="A1210" s="96"/>
      <c r="B1210" s="243"/>
      <c r="C1210" s="89"/>
      <c r="D1210" s="188"/>
      <c r="E1210" s="159" t="s">
        <v>144</v>
      </c>
      <c r="G1210" s="119"/>
      <c r="V1210" s="165">
        <v>1</v>
      </c>
    </row>
    <row r="1211" spans="1:22" ht="12.75">
      <c r="A1211" s="96" t="s">
        <v>1040</v>
      </c>
      <c r="B1211" s="243">
        <f>'Proposed Tariff Book 15_16'!D1211</f>
        <v>13901.010500999999</v>
      </c>
      <c r="C1211" s="89"/>
      <c r="D1211" s="188">
        <f t="shared" si="25"/>
        <v>14846.279215068</v>
      </c>
      <c r="E1211" s="159">
        <f t="shared" ref="E1211:E1216" si="26">(D1211-B1211)/B1211</f>
        <v>6.8000000000000074E-2</v>
      </c>
      <c r="G1211" s="119"/>
      <c r="V1211" s="165">
        <v>1</v>
      </c>
    </row>
    <row r="1212" spans="1:22" ht="12.75">
      <c r="A1212" s="96" t="s">
        <v>479</v>
      </c>
      <c r="B1212" s="243">
        <f>'Proposed Tariff Book 15_16'!D1212</f>
        <v>2.3615634000000001</v>
      </c>
      <c r="C1212" s="89"/>
      <c r="D1212" s="188">
        <f t="shared" si="25"/>
        <v>2.5221497112000004</v>
      </c>
      <c r="E1212" s="159">
        <f t="shared" si="26"/>
        <v>6.8000000000000144E-2</v>
      </c>
      <c r="G1212" s="119"/>
      <c r="V1212" s="165">
        <v>1</v>
      </c>
    </row>
    <row r="1213" spans="1:22" ht="12.75">
      <c r="A1213" s="96" t="s">
        <v>1043</v>
      </c>
      <c r="B1213" s="243">
        <f>'Proposed Tariff Book 15_16'!D1213</f>
        <v>28948.239043500002</v>
      </c>
      <c r="C1213" s="89"/>
      <c r="D1213" s="188">
        <f t="shared" si="25"/>
        <v>30916.719298458003</v>
      </c>
      <c r="E1213" s="159">
        <f t="shared" si="26"/>
        <v>6.800000000000006E-2</v>
      </c>
      <c r="G1213" s="119"/>
      <c r="V1213" s="165">
        <v>1</v>
      </c>
    </row>
    <row r="1214" spans="1:22" ht="12.75">
      <c r="A1214" s="96" t="s">
        <v>1041</v>
      </c>
      <c r="B1214" s="243">
        <f>'Proposed Tariff Book 15_16'!D1214</f>
        <v>2.3615634000000001</v>
      </c>
      <c r="C1214" s="89"/>
      <c r="D1214" s="188">
        <f t="shared" si="25"/>
        <v>2.5221497112000004</v>
      </c>
      <c r="E1214" s="159">
        <f t="shared" si="26"/>
        <v>6.8000000000000144E-2</v>
      </c>
      <c r="G1214" s="119"/>
      <c r="V1214" s="165">
        <v>1</v>
      </c>
    </row>
    <row r="1215" spans="1:22" ht="12.75">
      <c r="A1215" s="96" t="s">
        <v>1042</v>
      </c>
      <c r="B1215" s="243">
        <f>'Proposed Tariff Book 15_16'!D1215</f>
        <v>34419.947049599999</v>
      </c>
      <c r="C1215" s="89"/>
      <c r="D1215" s="188">
        <f t="shared" si="25"/>
        <v>36760.503448972799</v>
      </c>
      <c r="E1215" s="159">
        <f t="shared" si="26"/>
        <v>6.7999999999999977E-2</v>
      </c>
      <c r="G1215" s="119"/>
      <c r="V1215" s="165">
        <v>1</v>
      </c>
    </row>
    <row r="1216" spans="1:22" ht="12.75">
      <c r="A1216" s="96" t="s">
        <v>1041</v>
      </c>
      <c r="B1216" s="243">
        <f>'Proposed Tariff Book 15_16'!D1216</f>
        <v>2.3615634000000001</v>
      </c>
      <c r="C1216" s="89"/>
      <c r="D1216" s="188">
        <f t="shared" si="25"/>
        <v>2.5221497112000004</v>
      </c>
      <c r="E1216" s="159">
        <f t="shared" si="26"/>
        <v>6.8000000000000144E-2</v>
      </c>
      <c r="G1216" s="119"/>
    </row>
    <row r="1217" spans="1:22" ht="12.75">
      <c r="A1217" s="96" t="s">
        <v>309</v>
      </c>
      <c r="B1217" s="243" t="str">
        <f>'Proposed Tariff Book 15_16'!D1217</f>
        <v>On application</v>
      </c>
      <c r="C1217" s="89"/>
      <c r="D1217" s="188" t="str">
        <f>B1217</f>
        <v>On application</v>
      </c>
      <c r="E1217" s="159"/>
      <c r="G1217" s="119"/>
      <c r="V1217" s="165">
        <v>1</v>
      </c>
    </row>
    <row r="1218" spans="1:22" ht="12.75">
      <c r="A1218" s="96"/>
      <c r="B1218" s="243"/>
      <c r="C1218" s="89"/>
      <c r="D1218" s="188"/>
      <c r="E1218" s="159"/>
      <c r="G1218" s="119"/>
      <c r="V1218" s="165">
        <v>1</v>
      </c>
    </row>
    <row r="1219" spans="1:22" ht="12.75">
      <c r="A1219" s="96" t="s">
        <v>1045</v>
      </c>
      <c r="B1219" s="243"/>
      <c r="C1219" s="89"/>
      <c r="D1219" s="188"/>
      <c r="E1219" s="159"/>
      <c r="G1219" s="119"/>
    </row>
    <row r="1220" spans="1:22" ht="12.75">
      <c r="A1220" s="96"/>
      <c r="B1220" s="243"/>
      <c r="C1220" s="89"/>
      <c r="D1220" s="188"/>
      <c r="E1220" s="159"/>
      <c r="G1220" s="119"/>
    </row>
    <row r="1221" spans="1:22" ht="12.75">
      <c r="A1221" s="96" t="s">
        <v>1040</v>
      </c>
      <c r="B1221" s="243">
        <f>'Proposed Tariff Book 15_16'!D1221</f>
        <v>6950.4937865999991</v>
      </c>
      <c r="C1221" s="95"/>
      <c r="D1221" s="188">
        <f t="shared" si="25"/>
        <v>7423.1273640887994</v>
      </c>
      <c r="E1221" s="268">
        <f t="shared" ref="E1221:E1226" si="27">(D1221-B1221)/B1221</f>
        <v>6.8000000000000047E-2</v>
      </c>
      <c r="G1221" s="119"/>
    </row>
    <row r="1222" spans="1:22" ht="12.75">
      <c r="A1222" s="96" t="s">
        <v>479</v>
      </c>
      <c r="B1222" s="243">
        <f>'Proposed Tariff Book 15_16'!D1222</f>
        <v>0.91711200000000004</v>
      </c>
      <c r="C1222" s="95"/>
      <c r="D1222" s="188">
        <f t="shared" si="25"/>
        <v>0.9794756160000001</v>
      </c>
      <c r="E1222" s="268">
        <f t="shared" si="27"/>
        <v>6.8000000000000074E-2</v>
      </c>
      <c r="G1222" s="119"/>
    </row>
    <row r="1223" spans="1:22" ht="12.75">
      <c r="A1223" s="96" t="s">
        <v>1043</v>
      </c>
      <c r="B1223" s="243">
        <f>'Proposed Tariff Book 15_16'!D1223</f>
        <v>14474.136717599999</v>
      </c>
      <c r="C1223" s="95"/>
      <c r="D1223" s="188">
        <f t="shared" si="25"/>
        <v>15458.3780143968</v>
      </c>
      <c r="E1223" s="268">
        <f t="shared" si="27"/>
        <v>6.8000000000000088E-2</v>
      </c>
      <c r="G1223" s="119"/>
    </row>
    <row r="1224" spans="1:22" ht="12.75">
      <c r="A1224" s="96" t="s">
        <v>1041</v>
      </c>
      <c r="B1224" s="243">
        <f>'Proposed Tariff Book 15_16'!D1224</f>
        <v>0.80247299999999988</v>
      </c>
      <c r="C1224" s="95"/>
      <c r="D1224" s="188">
        <f t="shared" si="25"/>
        <v>0.85704116399999997</v>
      </c>
      <c r="E1224" s="268">
        <f t="shared" si="27"/>
        <v>6.8000000000000116E-2</v>
      </c>
      <c r="G1224" s="119"/>
    </row>
    <row r="1225" spans="1:22" ht="12.75">
      <c r="A1225" s="96" t="s">
        <v>1042</v>
      </c>
      <c r="B1225" s="243">
        <f>'Proposed Tariff Book 15_16'!D1225</f>
        <v>17209.984988699998</v>
      </c>
      <c r="C1225" s="95"/>
      <c r="D1225" s="188">
        <f t="shared" ref="D1225:D1288" si="28">B1225*($J$33+$J$32)</f>
        <v>18380.263967931598</v>
      </c>
      <c r="E1225" s="268">
        <f t="shared" si="27"/>
        <v>6.7999999999999991E-2</v>
      </c>
      <c r="G1225" s="119"/>
    </row>
    <row r="1226" spans="1:22" ht="12.75">
      <c r="A1226" s="96" t="s">
        <v>1041</v>
      </c>
      <c r="B1226" s="243">
        <f>'Proposed Tariff Book 15_16'!D1226</f>
        <v>0.61905060000000012</v>
      </c>
      <c r="C1226" s="95"/>
      <c r="D1226" s="188">
        <f t="shared" si="28"/>
        <v>0.66114604080000017</v>
      </c>
      <c r="E1226" s="268">
        <f t="shared" si="27"/>
        <v>6.8000000000000074E-2</v>
      </c>
      <c r="G1226" s="119"/>
    </row>
    <row r="1227" spans="1:22" ht="12.75">
      <c r="A1227" s="96"/>
      <c r="B1227" s="243"/>
      <c r="C1227" s="89"/>
      <c r="D1227" s="188"/>
      <c r="E1227" s="159"/>
      <c r="G1227" s="119"/>
    </row>
    <row r="1228" spans="1:22" ht="12.75">
      <c r="A1228" s="94" t="s">
        <v>1046</v>
      </c>
      <c r="B1228" s="243"/>
      <c r="C1228" s="89"/>
      <c r="D1228" s="188"/>
      <c r="E1228" s="159" t="s">
        <v>144</v>
      </c>
      <c r="G1228" s="119"/>
      <c r="V1228" s="165">
        <v>1</v>
      </c>
    </row>
    <row r="1229" spans="1:22" ht="12.75">
      <c r="A1229" s="96"/>
      <c r="B1229" s="243"/>
      <c r="C1229" s="89"/>
      <c r="D1229" s="188"/>
      <c r="E1229" s="159" t="s">
        <v>144</v>
      </c>
      <c r="G1229" s="119"/>
      <c r="V1229" s="165">
        <v>1</v>
      </c>
    </row>
    <row r="1230" spans="1:22" ht="12.75">
      <c r="A1230" s="96" t="s">
        <v>1039</v>
      </c>
      <c r="B1230" s="243"/>
      <c r="C1230" s="89"/>
      <c r="D1230" s="188"/>
      <c r="E1230" s="159" t="s">
        <v>144</v>
      </c>
      <c r="G1230" s="119"/>
      <c r="V1230" s="165">
        <v>1</v>
      </c>
    </row>
    <row r="1231" spans="1:22" ht="12.75">
      <c r="A1231" s="96"/>
      <c r="B1231" s="243"/>
      <c r="C1231" s="89"/>
      <c r="D1231" s="188"/>
      <c r="E1231" s="159" t="s">
        <v>144</v>
      </c>
      <c r="G1231" s="119"/>
      <c r="V1231" s="165">
        <v>1</v>
      </c>
    </row>
    <row r="1232" spans="1:22" ht="12.75">
      <c r="A1232" s="96" t="s">
        <v>1047</v>
      </c>
      <c r="B1232" s="243">
        <f>'Proposed Tariff Book 15_16'!D1232</f>
        <v>13641.7314747</v>
      </c>
      <c r="C1232" s="89"/>
      <c r="D1232" s="188">
        <f t="shared" si="28"/>
        <v>14569.369214979601</v>
      </c>
      <c r="E1232" s="159">
        <f>(D1232-B1232)/B1232</f>
        <v>6.8000000000000047E-2</v>
      </c>
      <c r="G1232" s="119"/>
      <c r="V1232" s="165">
        <v>1</v>
      </c>
    </row>
    <row r="1233" spans="1:22" ht="12.75">
      <c r="A1233" s="96" t="s">
        <v>1041</v>
      </c>
      <c r="B1233" s="243">
        <f>'Proposed Tariff Book 15_16'!D1233</f>
        <v>2.3386355999999999</v>
      </c>
      <c r="C1233" s="89"/>
      <c r="D1233" s="188">
        <f t="shared" si="28"/>
        <v>2.4976628208</v>
      </c>
      <c r="E1233" s="159">
        <f>(D1233-B1233)/B1233</f>
        <v>6.8000000000000047E-2</v>
      </c>
      <c r="G1233" s="119"/>
      <c r="V1233" s="165">
        <v>1</v>
      </c>
    </row>
    <row r="1234" spans="1:22" ht="12.75">
      <c r="A1234" s="96"/>
      <c r="B1234" s="243"/>
      <c r="C1234" s="89"/>
      <c r="D1234" s="188"/>
      <c r="E1234" s="159" t="s">
        <v>144</v>
      </c>
      <c r="G1234" s="119"/>
      <c r="V1234" s="165">
        <v>1</v>
      </c>
    </row>
    <row r="1235" spans="1:22" ht="12.75">
      <c r="A1235" s="96" t="s">
        <v>1045</v>
      </c>
      <c r="B1235" s="243"/>
      <c r="C1235" s="89"/>
      <c r="D1235" s="188"/>
      <c r="E1235" s="159" t="s">
        <v>144</v>
      </c>
      <c r="G1235" s="119"/>
      <c r="V1235" s="165">
        <v>1</v>
      </c>
    </row>
    <row r="1236" spans="1:22" ht="12.75">
      <c r="A1236" s="96"/>
      <c r="B1236" s="243"/>
      <c r="C1236" s="89"/>
      <c r="D1236" s="188"/>
      <c r="E1236" s="159" t="s">
        <v>144</v>
      </c>
      <c r="G1236" s="119"/>
      <c r="V1236" s="165">
        <v>1</v>
      </c>
    </row>
    <row r="1237" spans="1:22" ht="12.75">
      <c r="A1237" s="96" t="s">
        <v>1047</v>
      </c>
      <c r="B1237" s="243">
        <f>'Proposed Tariff Book 15_16'!D1237</f>
        <v>6820.860005399999</v>
      </c>
      <c r="C1237" s="89"/>
      <c r="D1237" s="188">
        <f t="shared" si="28"/>
        <v>7284.6784857671992</v>
      </c>
      <c r="E1237" s="159">
        <f>(D1237-B1237)/B1237</f>
        <v>6.8000000000000047E-2</v>
      </c>
      <c r="G1237" s="119"/>
      <c r="V1237" s="165">
        <v>1</v>
      </c>
    </row>
    <row r="1238" spans="1:22" ht="12.75">
      <c r="A1238" s="96" t="s">
        <v>1041</v>
      </c>
      <c r="B1238" s="243">
        <f>'Proposed Tariff Book 15_16'!D1238</f>
        <v>0.92857590000000001</v>
      </c>
      <c r="C1238" s="89"/>
      <c r="D1238" s="188">
        <f t="shared" si="28"/>
        <v>0.99171906120000008</v>
      </c>
      <c r="E1238" s="159">
        <f>(D1238-B1238)/B1238</f>
        <v>6.8000000000000074E-2</v>
      </c>
      <c r="G1238" s="119"/>
      <c r="V1238" s="165">
        <v>1</v>
      </c>
    </row>
    <row r="1239" spans="1:22" ht="12.75">
      <c r="A1239" s="96"/>
      <c r="B1239" s="243"/>
      <c r="C1239" s="89"/>
      <c r="D1239" s="188"/>
      <c r="E1239" s="159" t="s">
        <v>144</v>
      </c>
      <c r="G1239" s="119"/>
      <c r="V1239" s="165">
        <v>1</v>
      </c>
    </row>
    <row r="1240" spans="1:22" ht="12.75">
      <c r="A1240" s="94" t="s">
        <v>1048</v>
      </c>
      <c r="B1240" s="243"/>
      <c r="C1240" s="89"/>
      <c r="D1240" s="188"/>
      <c r="E1240" s="159" t="s">
        <v>144</v>
      </c>
      <c r="G1240" s="119"/>
      <c r="V1240" s="165">
        <v>1</v>
      </c>
    </row>
    <row r="1241" spans="1:22" ht="12.75">
      <c r="A1241" s="96"/>
      <c r="B1241" s="243"/>
      <c r="C1241" s="89"/>
      <c r="D1241" s="188"/>
      <c r="E1241" s="159" t="s">
        <v>144</v>
      </c>
      <c r="G1241" s="119"/>
      <c r="V1241" s="165">
        <v>1</v>
      </c>
    </row>
    <row r="1242" spans="1:22" ht="12.75">
      <c r="A1242" s="96" t="s">
        <v>1039</v>
      </c>
      <c r="B1242" s="243"/>
      <c r="C1242" s="89"/>
      <c r="D1242" s="188"/>
      <c r="E1242" s="159" t="s">
        <v>144</v>
      </c>
      <c r="G1242" s="119"/>
      <c r="V1242" s="165">
        <v>1</v>
      </c>
    </row>
    <row r="1243" spans="1:22" ht="12.75">
      <c r="A1243" s="96"/>
      <c r="B1243" s="243"/>
      <c r="C1243" s="89"/>
      <c r="D1243" s="188"/>
      <c r="E1243" s="159" t="s">
        <v>144</v>
      </c>
      <c r="G1243" s="119"/>
      <c r="V1243" s="165">
        <v>1</v>
      </c>
    </row>
    <row r="1244" spans="1:22" ht="12.75">
      <c r="A1244" s="96" t="s">
        <v>1049</v>
      </c>
      <c r="B1244" s="243">
        <f>'Proposed Tariff Book 15_16'!D1244</f>
        <v>5738.5532063999999</v>
      </c>
      <c r="C1244" s="89"/>
      <c r="D1244" s="188">
        <f t="shared" si="28"/>
        <v>6128.7748244352006</v>
      </c>
      <c r="E1244" s="159">
        <f t="shared" ref="E1244:E1255" si="29">(D1244-B1244)/B1244</f>
        <v>6.8000000000000116E-2</v>
      </c>
      <c r="G1244" s="119"/>
      <c r="V1244" s="165">
        <v>1</v>
      </c>
    </row>
    <row r="1245" spans="1:22" ht="12.75">
      <c r="A1245" s="96" t="s">
        <v>1041</v>
      </c>
      <c r="B1245" s="243">
        <f>'Proposed Tariff Book 15_16'!D1245</f>
        <v>1.6851932999999999</v>
      </c>
      <c r="C1245" s="89"/>
      <c r="D1245" s="188">
        <f t="shared" si="28"/>
        <v>1.7997864444</v>
      </c>
      <c r="E1245" s="159">
        <f t="shared" si="29"/>
        <v>6.8000000000000074E-2</v>
      </c>
      <c r="G1245" s="119"/>
      <c r="V1245" s="165">
        <v>1</v>
      </c>
    </row>
    <row r="1246" spans="1:22" ht="12.75">
      <c r="A1246" s="96" t="s">
        <v>1050</v>
      </c>
      <c r="B1246" s="243">
        <f>'Proposed Tariff Book 15_16'!D1246</f>
        <v>7553.6783489999998</v>
      </c>
      <c r="C1246" s="89"/>
      <c r="D1246" s="188">
        <f t="shared" si="28"/>
        <v>8067.3284767320001</v>
      </c>
      <c r="E1246" s="159">
        <f t="shared" si="29"/>
        <v>6.8000000000000047E-2</v>
      </c>
      <c r="G1246" s="119"/>
      <c r="V1246" s="165">
        <v>1</v>
      </c>
    </row>
    <row r="1247" spans="1:22" ht="12.75">
      <c r="A1247" s="96" t="s">
        <v>1041</v>
      </c>
      <c r="B1247" s="243">
        <f>'Proposed Tariff Book 15_16'!D1247</f>
        <v>1.9259351999999998</v>
      </c>
      <c r="C1247" s="89"/>
      <c r="D1247" s="188">
        <f t="shared" si="28"/>
        <v>2.0568987935999998</v>
      </c>
      <c r="E1247" s="159">
        <f t="shared" si="29"/>
        <v>6.7999999999999991E-2</v>
      </c>
      <c r="G1247" s="119"/>
      <c r="V1247" s="165">
        <v>1</v>
      </c>
    </row>
    <row r="1248" spans="1:22" ht="12.75">
      <c r="A1248" s="96" t="s">
        <v>1051</v>
      </c>
      <c r="B1248" s="243">
        <f>'Proposed Tariff Book 15_16'!D1248</f>
        <v>13265.910441</v>
      </c>
      <c r="C1248" s="89"/>
      <c r="D1248" s="188">
        <f t="shared" si="28"/>
        <v>14167.992350988001</v>
      </c>
      <c r="E1248" s="159">
        <f t="shared" si="29"/>
        <v>6.8000000000000074E-2</v>
      </c>
      <c r="G1248" s="119"/>
      <c r="V1248" s="165">
        <v>1</v>
      </c>
    </row>
    <row r="1249" spans="1:22" ht="12.75">
      <c r="A1249" s="96" t="s">
        <v>1041</v>
      </c>
      <c r="B1249" s="243">
        <f>'Proposed Tariff Book 15_16'!D1249</f>
        <v>2.3615634000000001</v>
      </c>
      <c r="C1249" s="89"/>
      <c r="D1249" s="188">
        <f t="shared" si="28"/>
        <v>2.5221497112000004</v>
      </c>
      <c r="E1249" s="159">
        <f t="shared" si="29"/>
        <v>6.8000000000000144E-2</v>
      </c>
      <c r="G1249" s="119"/>
      <c r="V1249" s="165">
        <v>1</v>
      </c>
    </row>
    <row r="1250" spans="1:22" ht="12.75">
      <c r="A1250" s="96" t="s">
        <v>1052</v>
      </c>
      <c r="B1250" s="243">
        <f>'Proposed Tariff Book 15_16'!D1250</f>
        <v>13889.7414873</v>
      </c>
      <c r="C1250" s="89"/>
      <c r="D1250" s="188">
        <f t="shared" si="28"/>
        <v>14834.243908436401</v>
      </c>
      <c r="E1250" s="159">
        <f t="shared" si="29"/>
        <v>6.8000000000000116E-2</v>
      </c>
      <c r="G1250" s="119"/>
      <c r="V1250" s="165">
        <v>1</v>
      </c>
    </row>
    <row r="1251" spans="1:22" ht="12.75">
      <c r="A1251" s="96" t="s">
        <v>1041</v>
      </c>
      <c r="B1251" s="243">
        <f>'Proposed Tariff Book 15_16'!D1251</f>
        <v>2.3615634000000001</v>
      </c>
      <c r="C1251" s="89"/>
      <c r="D1251" s="188">
        <f t="shared" si="28"/>
        <v>2.5221497112000004</v>
      </c>
      <c r="E1251" s="159">
        <f t="shared" si="29"/>
        <v>6.8000000000000144E-2</v>
      </c>
      <c r="G1251" s="119"/>
      <c r="V1251" s="165">
        <v>1</v>
      </c>
    </row>
    <row r="1252" spans="1:22" ht="12.75">
      <c r="A1252" s="96" t="s">
        <v>1053</v>
      </c>
      <c r="B1252" s="243">
        <f>'Proposed Tariff Book 15_16'!D1252</f>
        <v>28948.239043500002</v>
      </c>
      <c r="C1252" s="89"/>
      <c r="D1252" s="188">
        <f t="shared" si="28"/>
        <v>30916.719298458003</v>
      </c>
      <c r="E1252" s="159">
        <f t="shared" si="29"/>
        <v>6.800000000000006E-2</v>
      </c>
      <c r="G1252" s="119"/>
      <c r="V1252" s="165">
        <v>1</v>
      </c>
    </row>
    <row r="1253" spans="1:22" ht="12.75">
      <c r="A1253" s="96" t="s">
        <v>1041</v>
      </c>
      <c r="B1253" s="243">
        <f>'Proposed Tariff Book 15_16'!D1253</f>
        <v>2.3615634000000001</v>
      </c>
      <c r="C1253" s="89"/>
      <c r="D1253" s="188">
        <f t="shared" si="28"/>
        <v>2.5221497112000004</v>
      </c>
      <c r="E1253" s="159">
        <f t="shared" si="29"/>
        <v>6.8000000000000144E-2</v>
      </c>
      <c r="G1253" s="119"/>
      <c r="V1253" s="165">
        <v>1</v>
      </c>
    </row>
    <row r="1254" spans="1:22" ht="12.75">
      <c r="A1254" s="96" t="s">
        <v>1054</v>
      </c>
      <c r="B1254" s="243">
        <f>'Proposed Tariff Book 15_16'!D1254</f>
        <v>34419.947049599999</v>
      </c>
      <c r="C1254" s="89"/>
      <c r="D1254" s="188">
        <f t="shared" si="28"/>
        <v>36760.503448972799</v>
      </c>
      <c r="E1254" s="159">
        <f t="shared" si="29"/>
        <v>6.7999999999999977E-2</v>
      </c>
      <c r="G1254" s="119"/>
      <c r="V1254" s="165">
        <v>1</v>
      </c>
    </row>
    <row r="1255" spans="1:22" ht="12.75">
      <c r="A1255" s="96" t="s">
        <v>1041</v>
      </c>
      <c r="B1255" s="243">
        <f>'Proposed Tariff Book 15_16'!D1255</f>
        <v>2.3615634000000001</v>
      </c>
      <c r="C1255" s="89"/>
      <c r="D1255" s="188">
        <f t="shared" si="28"/>
        <v>2.5221497112000004</v>
      </c>
      <c r="E1255" s="159">
        <f t="shared" si="29"/>
        <v>6.8000000000000144E-2</v>
      </c>
      <c r="G1255" s="119"/>
    </row>
    <row r="1256" spans="1:22" ht="12.75">
      <c r="A1256" s="96" t="s">
        <v>309</v>
      </c>
      <c r="B1256" s="243" t="str">
        <f>'Proposed Tariff Book 15_16'!D1256</f>
        <v>On application</v>
      </c>
      <c r="C1256" s="89"/>
      <c r="D1256" s="188" t="str">
        <f>B1256</f>
        <v>On application</v>
      </c>
      <c r="E1256" s="159"/>
      <c r="G1256" s="119"/>
      <c r="V1256" s="165">
        <v>1</v>
      </c>
    </row>
    <row r="1257" spans="1:22" ht="12.75">
      <c r="A1257" s="96"/>
      <c r="B1257" s="243"/>
      <c r="C1257" s="89"/>
      <c r="D1257" s="188"/>
      <c r="E1257" s="159"/>
      <c r="G1257" s="119"/>
      <c r="V1257" s="165">
        <v>1</v>
      </c>
    </row>
    <row r="1258" spans="1:22" ht="12.75">
      <c r="A1258" s="96" t="s">
        <v>1045</v>
      </c>
      <c r="B1258" s="243"/>
      <c r="C1258" s="89"/>
      <c r="D1258" s="188"/>
      <c r="E1258" s="159" t="s">
        <v>144</v>
      </c>
      <c r="G1258" s="119"/>
      <c r="V1258" s="165">
        <v>1</v>
      </c>
    </row>
    <row r="1259" spans="1:22" ht="12.75">
      <c r="A1259" s="96"/>
      <c r="B1259" s="243"/>
      <c r="C1259" s="163"/>
      <c r="D1259" s="188"/>
      <c r="E1259" s="159" t="s">
        <v>144</v>
      </c>
      <c r="G1259" s="119"/>
      <c r="V1259" s="165">
        <v>1</v>
      </c>
    </row>
    <row r="1260" spans="1:22" ht="12.75">
      <c r="A1260" s="96" t="s">
        <v>1049</v>
      </c>
      <c r="B1260" s="243">
        <f>'Proposed Tariff Book 15_16'!D1260</f>
        <v>2869.2536753999998</v>
      </c>
      <c r="C1260" s="89"/>
      <c r="D1260" s="188">
        <f t="shared" si="28"/>
        <v>3064.3629253272002</v>
      </c>
      <c r="E1260" s="159">
        <f t="shared" ref="E1260:E1271" si="30">(D1260-B1260)/B1260</f>
        <v>6.8000000000000144E-2</v>
      </c>
      <c r="G1260" s="119"/>
      <c r="V1260" s="165">
        <v>1</v>
      </c>
    </row>
    <row r="1261" spans="1:22" ht="12.75">
      <c r="A1261" s="96" t="s">
        <v>1041</v>
      </c>
      <c r="B1261" s="243">
        <f>'Proposed Tariff Book 15_16'!D1261</f>
        <v>0.56173109999999993</v>
      </c>
      <c r="C1261" s="89"/>
      <c r="D1261" s="188">
        <f t="shared" si="28"/>
        <v>0.59992881479999993</v>
      </c>
      <c r="E1261" s="159">
        <f t="shared" si="30"/>
        <v>6.8000000000000019E-2</v>
      </c>
      <c r="G1261" s="119"/>
      <c r="V1261" s="165">
        <v>1</v>
      </c>
    </row>
    <row r="1262" spans="1:22" ht="12.75">
      <c r="A1262" s="96" t="s">
        <v>1050</v>
      </c>
      <c r="B1262" s="243">
        <f>'Proposed Tariff Book 15_16'!D1262</f>
        <v>3776.8506383999998</v>
      </c>
      <c r="C1262" s="89"/>
      <c r="D1262" s="188">
        <f t="shared" si="28"/>
        <v>4033.6764818112001</v>
      </c>
      <c r="E1262" s="159">
        <f t="shared" si="30"/>
        <v>6.8000000000000102E-2</v>
      </c>
      <c r="G1262" s="119"/>
      <c r="V1262" s="165">
        <v>1</v>
      </c>
    </row>
    <row r="1263" spans="1:22" ht="12.75">
      <c r="A1263" s="96" t="s">
        <v>1041</v>
      </c>
      <c r="B1263" s="243">
        <f>'Proposed Tariff Book 15_16'!D1263</f>
        <v>0.63051450000000009</v>
      </c>
      <c r="C1263" s="89"/>
      <c r="D1263" s="188">
        <f t="shared" si="28"/>
        <v>0.67338948600000015</v>
      </c>
      <c r="E1263" s="159">
        <f t="shared" si="30"/>
        <v>6.8000000000000088E-2</v>
      </c>
      <c r="G1263" s="119"/>
      <c r="V1263" s="165">
        <v>1</v>
      </c>
    </row>
    <row r="1264" spans="1:22" ht="12.75">
      <c r="A1264" s="96" t="s">
        <v>1051</v>
      </c>
      <c r="B1264" s="243">
        <f>'Proposed Tariff Book 15_16'!D1264</f>
        <v>6632.9552205</v>
      </c>
      <c r="C1264" s="89"/>
      <c r="D1264" s="188">
        <f t="shared" si="28"/>
        <v>7083.9961754940005</v>
      </c>
      <c r="E1264" s="159">
        <f t="shared" si="30"/>
        <v>6.8000000000000074E-2</v>
      </c>
      <c r="G1264" s="119"/>
      <c r="V1264" s="165">
        <v>1</v>
      </c>
    </row>
    <row r="1265" spans="1:22" ht="12.75">
      <c r="A1265" s="96" t="s">
        <v>1041</v>
      </c>
      <c r="B1265" s="243">
        <f>'Proposed Tariff Book 15_16'!D1265</f>
        <v>0.92857590000000001</v>
      </c>
      <c r="C1265" s="89"/>
      <c r="D1265" s="188">
        <f t="shared" si="28"/>
        <v>0.99171906120000008</v>
      </c>
      <c r="E1265" s="159">
        <f t="shared" si="30"/>
        <v>6.8000000000000074E-2</v>
      </c>
      <c r="G1265" s="119"/>
      <c r="V1265" s="165">
        <v>1</v>
      </c>
    </row>
    <row r="1266" spans="1:22" ht="12.75">
      <c r="A1266" s="96" t="s">
        <v>1052</v>
      </c>
      <c r="B1266" s="243">
        <f>'Proposed Tariff Book 15_16'!D1266</f>
        <v>6944.8764756</v>
      </c>
      <c r="C1266" s="89"/>
      <c r="D1266" s="188">
        <f t="shared" si="28"/>
        <v>7417.1280759408</v>
      </c>
      <c r="E1266" s="159">
        <f t="shared" si="30"/>
        <v>6.8000000000000005E-2</v>
      </c>
      <c r="G1266" s="119"/>
      <c r="V1266" s="165">
        <v>1</v>
      </c>
    </row>
    <row r="1267" spans="1:22" ht="12.75">
      <c r="A1267" s="96" t="s">
        <v>1041</v>
      </c>
      <c r="B1267" s="243">
        <f>'Proposed Tariff Book 15_16'!D1267</f>
        <v>0.92857590000000001</v>
      </c>
      <c r="C1267" s="89"/>
      <c r="D1267" s="188">
        <f t="shared" si="28"/>
        <v>0.99171906120000008</v>
      </c>
      <c r="E1267" s="159">
        <f t="shared" si="30"/>
        <v>6.8000000000000074E-2</v>
      </c>
      <c r="G1267" s="119"/>
      <c r="V1267" s="165">
        <v>1</v>
      </c>
    </row>
    <row r="1268" spans="1:22" ht="12.75">
      <c r="A1268" s="96" t="s">
        <v>1053</v>
      </c>
      <c r="B1268" s="243">
        <f>'Proposed Tariff Book 15_16'!D1268</f>
        <v>14474.136717599999</v>
      </c>
      <c r="C1268" s="89"/>
      <c r="D1268" s="188">
        <f t="shared" si="28"/>
        <v>15458.3780143968</v>
      </c>
      <c r="E1268" s="159">
        <f t="shared" si="30"/>
        <v>6.8000000000000088E-2</v>
      </c>
      <c r="G1268" s="119"/>
      <c r="V1268" s="165">
        <v>1</v>
      </c>
    </row>
    <row r="1269" spans="1:22" ht="12.75">
      <c r="A1269" s="96" t="s">
        <v>1041</v>
      </c>
      <c r="B1269" s="243">
        <f>'Proposed Tariff Book 15_16'!D1269</f>
        <v>0.80247299999999988</v>
      </c>
      <c r="C1269" s="89"/>
      <c r="D1269" s="188">
        <f t="shared" si="28"/>
        <v>0.85704116399999997</v>
      </c>
      <c r="E1269" s="159">
        <f t="shared" si="30"/>
        <v>6.8000000000000116E-2</v>
      </c>
      <c r="G1269" s="119"/>
      <c r="V1269" s="165">
        <v>1</v>
      </c>
    </row>
    <row r="1270" spans="1:22" ht="12.75">
      <c r="A1270" s="96" t="s">
        <v>1054</v>
      </c>
      <c r="B1270" s="243">
        <f>'Proposed Tariff Book 15_16'!D1270</f>
        <v>17209.984988699998</v>
      </c>
      <c r="C1270" s="89"/>
      <c r="D1270" s="188">
        <f t="shared" si="28"/>
        <v>18380.263967931598</v>
      </c>
      <c r="E1270" s="159">
        <f t="shared" si="30"/>
        <v>6.7999999999999991E-2</v>
      </c>
      <c r="G1270" s="119"/>
      <c r="V1270" s="165">
        <v>1</v>
      </c>
    </row>
    <row r="1271" spans="1:22" ht="12.75">
      <c r="A1271" s="96" t="s">
        <v>1041</v>
      </c>
      <c r="B1271" s="243">
        <f>'Proposed Tariff Book 15_16'!D1271</f>
        <v>0.63051450000000009</v>
      </c>
      <c r="C1271" s="89"/>
      <c r="D1271" s="188">
        <f t="shared" si="28"/>
        <v>0.67338948600000015</v>
      </c>
      <c r="E1271" s="159">
        <f t="shared" si="30"/>
        <v>6.8000000000000088E-2</v>
      </c>
      <c r="G1271" s="119"/>
      <c r="V1271" s="165">
        <v>1</v>
      </c>
    </row>
    <row r="1272" spans="1:22" ht="12.75">
      <c r="A1272" s="96" t="s">
        <v>309</v>
      </c>
      <c r="B1272" s="243" t="str">
        <f>'Proposed Tariff Book 15_16'!D1272</f>
        <v>On application</v>
      </c>
      <c r="C1272" s="89"/>
      <c r="D1272" s="188" t="str">
        <f>B1272</f>
        <v>On application</v>
      </c>
      <c r="E1272" s="159"/>
      <c r="G1272" s="119"/>
      <c r="V1272" s="165">
        <v>1</v>
      </c>
    </row>
    <row r="1273" spans="1:22" ht="12.75">
      <c r="A1273" s="96"/>
      <c r="B1273" s="243"/>
      <c r="C1273" s="89"/>
      <c r="D1273" s="188"/>
      <c r="E1273" s="159" t="s">
        <v>144</v>
      </c>
      <c r="G1273" s="119"/>
      <c r="V1273" s="165">
        <v>1</v>
      </c>
    </row>
    <row r="1274" spans="1:22" ht="12.75">
      <c r="A1274" s="94" t="s">
        <v>1055</v>
      </c>
      <c r="B1274" s="243"/>
      <c r="C1274" s="89"/>
      <c r="D1274" s="188"/>
      <c r="E1274" s="159" t="s">
        <v>144</v>
      </c>
      <c r="G1274" s="119"/>
      <c r="V1274" s="165">
        <v>1</v>
      </c>
    </row>
    <row r="1275" spans="1:22" ht="12.75">
      <c r="A1275" s="96"/>
      <c r="B1275" s="243"/>
      <c r="C1275" s="89"/>
      <c r="D1275" s="188"/>
      <c r="E1275" s="159" t="s">
        <v>144</v>
      </c>
      <c r="G1275" s="119"/>
      <c r="V1275" s="165">
        <v>1</v>
      </c>
    </row>
    <row r="1276" spans="1:22" ht="12.75">
      <c r="A1276" s="96" t="s">
        <v>1039</v>
      </c>
      <c r="B1276" s="243"/>
      <c r="C1276" s="89"/>
      <c r="D1276" s="188"/>
      <c r="E1276" s="159" t="s">
        <v>144</v>
      </c>
      <c r="G1276" s="119"/>
      <c r="V1276" s="165">
        <v>1</v>
      </c>
    </row>
    <row r="1277" spans="1:22" ht="12.75">
      <c r="A1277" s="96"/>
      <c r="B1277" s="243"/>
      <c r="C1277" s="89"/>
      <c r="D1277" s="188"/>
      <c r="E1277" s="159" t="s">
        <v>144</v>
      </c>
      <c r="G1277" s="119"/>
      <c r="V1277" s="165">
        <v>1</v>
      </c>
    </row>
    <row r="1278" spans="1:22" ht="12.75">
      <c r="A1278" s="96" t="s">
        <v>1049</v>
      </c>
      <c r="B1278" s="243">
        <f>'Proposed Tariff Book 15_16'!D1278</f>
        <v>5738.5532063999999</v>
      </c>
      <c r="C1278" s="89"/>
      <c r="D1278" s="188">
        <f t="shared" si="28"/>
        <v>6128.7748244352006</v>
      </c>
      <c r="E1278" s="159">
        <f t="shared" ref="E1278:E1289" si="31">(D1278-B1278)/B1278</f>
        <v>6.8000000000000116E-2</v>
      </c>
      <c r="G1278" s="119"/>
      <c r="V1278" s="165">
        <v>1</v>
      </c>
    </row>
    <row r="1279" spans="1:22" ht="12.75">
      <c r="A1279" s="96" t="s">
        <v>1041</v>
      </c>
      <c r="B1279" s="243">
        <f>'Proposed Tariff Book 15_16'!D1279</f>
        <v>1.6851932999999999</v>
      </c>
      <c r="C1279" s="89"/>
      <c r="D1279" s="188">
        <f t="shared" si="28"/>
        <v>1.7997864444</v>
      </c>
      <c r="E1279" s="159">
        <f t="shared" si="31"/>
        <v>6.8000000000000074E-2</v>
      </c>
      <c r="G1279" s="119"/>
      <c r="V1279" s="165">
        <v>1</v>
      </c>
    </row>
    <row r="1280" spans="1:22" ht="12.75">
      <c r="A1280" s="96" t="s">
        <v>1050</v>
      </c>
      <c r="B1280" s="243">
        <f>'Proposed Tariff Book 15_16'!D1280</f>
        <v>7553.6783489999998</v>
      </c>
      <c r="C1280" s="89"/>
      <c r="D1280" s="188">
        <f t="shared" si="28"/>
        <v>8067.3284767320001</v>
      </c>
      <c r="E1280" s="159">
        <f t="shared" si="31"/>
        <v>6.8000000000000047E-2</v>
      </c>
      <c r="G1280" s="119"/>
      <c r="V1280" s="165">
        <v>1</v>
      </c>
    </row>
    <row r="1281" spans="1:22" ht="12.75">
      <c r="A1281" s="96" t="s">
        <v>1041</v>
      </c>
      <c r="B1281" s="243">
        <f>'Proposed Tariff Book 15_16'!D1281</f>
        <v>1.9259351999999998</v>
      </c>
      <c r="C1281" s="89"/>
      <c r="D1281" s="188">
        <f t="shared" si="28"/>
        <v>2.0568987935999998</v>
      </c>
      <c r="E1281" s="159">
        <f t="shared" si="31"/>
        <v>6.7999999999999991E-2</v>
      </c>
      <c r="G1281" s="119"/>
      <c r="V1281" s="165">
        <v>1</v>
      </c>
    </row>
    <row r="1282" spans="1:22" ht="12.75">
      <c r="A1282" s="96" t="s">
        <v>1051</v>
      </c>
      <c r="B1282" s="243">
        <f>'Proposed Tariff Book 15_16'!D1282</f>
        <v>13265.910441</v>
      </c>
      <c r="C1282" s="89"/>
      <c r="D1282" s="188">
        <f t="shared" si="28"/>
        <v>14167.992350988001</v>
      </c>
      <c r="E1282" s="159">
        <f t="shared" si="31"/>
        <v>6.8000000000000074E-2</v>
      </c>
      <c r="G1282" s="119"/>
      <c r="V1282" s="165">
        <v>1</v>
      </c>
    </row>
    <row r="1283" spans="1:22" ht="12.75">
      <c r="A1283" s="96" t="s">
        <v>1041</v>
      </c>
      <c r="B1283" s="243">
        <f>'Proposed Tariff Book 15_16'!D1283</f>
        <v>2.3615634000000001</v>
      </c>
      <c r="C1283" s="89"/>
      <c r="D1283" s="188">
        <f t="shared" si="28"/>
        <v>2.5221497112000004</v>
      </c>
      <c r="E1283" s="159">
        <f t="shared" si="31"/>
        <v>6.8000000000000144E-2</v>
      </c>
      <c r="G1283" s="119"/>
      <c r="V1283" s="165">
        <v>1</v>
      </c>
    </row>
    <row r="1284" spans="1:22" ht="12.75">
      <c r="A1284" s="96" t="s">
        <v>1052</v>
      </c>
      <c r="B1284" s="243">
        <f>'Proposed Tariff Book 15_16'!D1284</f>
        <v>13889.7414873</v>
      </c>
      <c r="C1284" s="89"/>
      <c r="D1284" s="188">
        <f t="shared" si="28"/>
        <v>14834.243908436401</v>
      </c>
      <c r="E1284" s="159">
        <f t="shared" si="31"/>
        <v>6.8000000000000116E-2</v>
      </c>
      <c r="G1284" s="119"/>
      <c r="V1284" s="165">
        <v>1</v>
      </c>
    </row>
    <row r="1285" spans="1:22" ht="12.75">
      <c r="A1285" s="96" t="s">
        <v>1041</v>
      </c>
      <c r="B1285" s="243">
        <f>'Proposed Tariff Book 15_16'!D1285</f>
        <v>2.3615634000000001</v>
      </c>
      <c r="C1285" s="89"/>
      <c r="D1285" s="188">
        <f t="shared" si="28"/>
        <v>2.5221497112000004</v>
      </c>
      <c r="E1285" s="159">
        <f t="shared" si="31"/>
        <v>6.8000000000000144E-2</v>
      </c>
      <c r="G1285" s="119"/>
      <c r="V1285" s="165">
        <v>1</v>
      </c>
    </row>
    <row r="1286" spans="1:22" ht="12.75">
      <c r="A1286" s="96" t="s">
        <v>1053</v>
      </c>
      <c r="B1286" s="243">
        <f>'Proposed Tariff Book 15_16'!D1286</f>
        <v>28948.239043500002</v>
      </c>
      <c r="C1286" s="89"/>
      <c r="D1286" s="188">
        <f t="shared" si="28"/>
        <v>30916.719298458003</v>
      </c>
      <c r="E1286" s="159">
        <f t="shared" si="31"/>
        <v>6.800000000000006E-2</v>
      </c>
      <c r="G1286" s="119"/>
      <c r="V1286" s="165">
        <v>1</v>
      </c>
    </row>
    <row r="1287" spans="1:22" ht="12.75">
      <c r="A1287" s="96" t="s">
        <v>1041</v>
      </c>
      <c r="B1287" s="243">
        <f>'Proposed Tariff Book 15_16'!D1287</f>
        <v>2.3615634000000001</v>
      </c>
      <c r="C1287" s="89"/>
      <c r="D1287" s="188">
        <f t="shared" si="28"/>
        <v>2.5221497112000004</v>
      </c>
      <c r="E1287" s="159">
        <f t="shared" si="31"/>
        <v>6.8000000000000144E-2</v>
      </c>
      <c r="G1287" s="119"/>
      <c r="V1287" s="165">
        <v>1</v>
      </c>
    </row>
    <row r="1288" spans="1:22" ht="12.75">
      <c r="A1288" s="96" t="s">
        <v>1054</v>
      </c>
      <c r="B1288" s="243">
        <f>'Proposed Tariff Book 15_16'!D1288</f>
        <v>34419.947049599999</v>
      </c>
      <c r="C1288" s="89"/>
      <c r="D1288" s="188">
        <f t="shared" si="28"/>
        <v>36760.503448972799</v>
      </c>
      <c r="E1288" s="159">
        <f t="shared" si="31"/>
        <v>6.7999999999999977E-2</v>
      </c>
      <c r="G1288" s="119"/>
      <c r="V1288" s="165">
        <v>1</v>
      </c>
    </row>
    <row r="1289" spans="1:22" ht="12.75">
      <c r="A1289" s="96" t="s">
        <v>1041</v>
      </c>
      <c r="B1289" s="158">
        <f>'Proposed Tariff Book 15_16'!D1289</f>
        <v>2.3615634000000001</v>
      </c>
      <c r="C1289" s="89"/>
      <c r="D1289" s="188">
        <f t="shared" ref="D1289:D1337" si="32">B1289*($J$33+$J$32)</f>
        <v>2.5221497112000004</v>
      </c>
      <c r="E1289" s="159">
        <f t="shared" si="31"/>
        <v>6.8000000000000144E-2</v>
      </c>
      <c r="G1289" s="119"/>
    </row>
    <row r="1290" spans="1:22" ht="13.5" thickBot="1">
      <c r="A1290" s="271" t="s">
        <v>309</v>
      </c>
      <c r="B1290" s="204" t="str">
        <f>'Proposed Tariff Book 15_16'!D1290</f>
        <v>On application</v>
      </c>
      <c r="C1290" s="279"/>
      <c r="D1290" s="225" t="str">
        <f>B1290</f>
        <v>On application</v>
      </c>
      <c r="E1290" s="280"/>
      <c r="G1290" s="119"/>
      <c r="V1290" s="165">
        <v>1</v>
      </c>
    </row>
    <row r="1291" spans="1:22" ht="12.75">
      <c r="A1291" s="290"/>
      <c r="B1291" s="243"/>
      <c r="C1291" s="89"/>
      <c r="D1291" s="188"/>
      <c r="E1291" s="285"/>
      <c r="G1291" s="119"/>
      <c r="V1291" s="165">
        <v>1</v>
      </c>
    </row>
    <row r="1292" spans="1:22" ht="12.75">
      <c r="A1292" s="96" t="s">
        <v>1045</v>
      </c>
      <c r="B1292" s="243"/>
      <c r="C1292" s="89"/>
      <c r="D1292" s="188"/>
      <c r="E1292" s="159" t="s">
        <v>144</v>
      </c>
      <c r="G1292" s="119"/>
      <c r="V1292" s="165">
        <v>1</v>
      </c>
    </row>
    <row r="1293" spans="1:22" ht="12.75">
      <c r="A1293" s="96" t="s">
        <v>1049</v>
      </c>
      <c r="B1293" s="243">
        <f>'Proposed Tariff Book 15_16'!D1293</f>
        <v>2869.2536753999998</v>
      </c>
      <c r="C1293" s="89"/>
      <c r="D1293" s="188">
        <f t="shared" si="32"/>
        <v>3064.3629253272002</v>
      </c>
      <c r="E1293" s="159">
        <f t="shared" ref="E1293:E1304" si="33">(D1293-B1293)/B1293</f>
        <v>6.8000000000000144E-2</v>
      </c>
      <c r="G1293" s="119"/>
      <c r="V1293" s="165">
        <v>1</v>
      </c>
    </row>
    <row r="1294" spans="1:22" ht="12.75">
      <c r="A1294" s="96" t="s">
        <v>1041</v>
      </c>
      <c r="B1294" s="243">
        <f>'Proposed Tariff Book 15_16'!D1294</f>
        <v>0.56173109999999993</v>
      </c>
      <c r="C1294" s="89"/>
      <c r="D1294" s="188">
        <f t="shared" si="32"/>
        <v>0.59992881479999993</v>
      </c>
      <c r="E1294" s="159">
        <f t="shared" si="33"/>
        <v>6.8000000000000019E-2</v>
      </c>
      <c r="G1294" s="119"/>
      <c r="V1294" s="165">
        <v>1</v>
      </c>
    </row>
    <row r="1295" spans="1:22" ht="12.75">
      <c r="A1295" s="96" t="s">
        <v>1050</v>
      </c>
      <c r="B1295" s="243">
        <f>'Proposed Tariff Book 15_16'!D1295</f>
        <v>3776.8506383999998</v>
      </c>
      <c r="C1295" s="89"/>
      <c r="D1295" s="188">
        <f t="shared" si="32"/>
        <v>4033.6764818112001</v>
      </c>
      <c r="E1295" s="159">
        <f t="shared" si="33"/>
        <v>6.8000000000000102E-2</v>
      </c>
      <c r="G1295" s="119"/>
      <c r="V1295" s="165">
        <v>1</v>
      </c>
    </row>
    <row r="1296" spans="1:22" ht="12.75">
      <c r="A1296" s="96" t="s">
        <v>1041</v>
      </c>
      <c r="B1296" s="243">
        <f>'Proposed Tariff Book 15_16'!D1296</f>
        <v>0.63051450000000009</v>
      </c>
      <c r="C1296" s="89"/>
      <c r="D1296" s="188">
        <f t="shared" si="32"/>
        <v>0.67338948600000015</v>
      </c>
      <c r="E1296" s="159">
        <f t="shared" si="33"/>
        <v>6.8000000000000088E-2</v>
      </c>
      <c r="G1296" s="119"/>
      <c r="V1296" s="165">
        <v>1</v>
      </c>
    </row>
    <row r="1297" spans="1:22" ht="12.75">
      <c r="A1297" s="96" t="s">
        <v>1051</v>
      </c>
      <c r="B1297" s="243">
        <f>'Proposed Tariff Book 15_16'!D1297</f>
        <v>6632.9552205</v>
      </c>
      <c r="C1297" s="89"/>
      <c r="D1297" s="188">
        <f t="shared" si="32"/>
        <v>7083.9961754940005</v>
      </c>
      <c r="E1297" s="159">
        <f t="shared" si="33"/>
        <v>6.8000000000000074E-2</v>
      </c>
      <c r="G1297" s="119"/>
      <c r="V1297" s="165">
        <v>1</v>
      </c>
    </row>
    <row r="1298" spans="1:22" ht="12.75">
      <c r="A1298" s="96" t="s">
        <v>1041</v>
      </c>
      <c r="B1298" s="243">
        <f>'Proposed Tariff Book 15_16'!D1298</f>
        <v>0.92857590000000001</v>
      </c>
      <c r="C1298" s="89"/>
      <c r="D1298" s="188">
        <f t="shared" si="32"/>
        <v>0.99171906120000008</v>
      </c>
      <c r="E1298" s="159">
        <f t="shared" si="33"/>
        <v>6.8000000000000074E-2</v>
      </c>
      <c r="G1298" s="119"/>
      <c r="V1298" s="165">
        <v>1</v>
      </c>
    </row>
    <row r="1299" spans="1:22" ht="12.75">
      <c r="A1299" s="96" t="s">
        <v>1052</v>
      </c>
      <c r="B1299" s="243">
        <f>'Proposed Tariff Book 15_16'!D1299</f>
        <v>6944.8764756</v>
      </c>
      <c r="C1299" s="89"/>
      <c r="D1299" s="188">
        <f t="shared" si="32"/>
        <v>7417.1280759408</v>
      </c>
      <c r="E1299" s="159">
        <f t="shared" si="33"/>
        <v>6.8000000000000005E-2</v>
      </c>
      <c r="G1299" s="119"/>
      <c r="V1299" s="165">
        <v>1</v>
      </c>
    </row>
    <row r="1300" spans="1:22" ht="12.75">
      <c r="A1300" s="96" t="s">
        <v>1041</v>
      </c>
      <c r="B1300" s="243">
        <f>'Proposed Tariff Book 15_16'!D1300</f>
        <v>0.92857590000000001</v>
      </c>
      <c r="C1300" s="89"/>
      <c r="D1300" s="188">
        <f t="shared" si="32"/>
        <v>0.99171906120000008</v>
      </c>
      <c r="E1300" s="159">
        <f t="shared" si="33"/>
        <v>6.8000000000000074E-2</v>
      </c>
      <c r="G1300" s="119"/>
      <c r="V1300" s="165">
        <v>1</v>
      </c>
    </row>
    <row r="1301" spans="1:22" ht="12.75">
      <c r="A1301" s="96" t="s">
        <v>1053</v>
      </c>
      <c r="B1301" s="243">
        <f>'Proposed Tariff Book 15_16'!D1301</f>
        <v>14474.136717599999</v>
      </c>
      <c r="C1301" s="89"/>
      <c r="D1301" s="188">
        <f t="shared" si="32"/>
        <v>15458.3780143968</v>
      </c>
      <c r="E1301" s="159">
        <f t="shared" si="33"/>
        <v>6.8000000000000088E-2</v>
      </c>
      <c r="G1301" s="119"/>
      <c r="V1301" s="165">
        <v>1</v>
      </c>
    </row>
    <row r="1302" spans="1:22" ht="12.75">
      <c r="A1302" s="96" t="s">
        <v>1041</v>
      </c>
      <c r="B1302" s="243">
        <f>'Proposed Tariff Book 15_16'!D1302</f>
        <v>0.80247299999999988</v>
      </c>
      <c r="C1302" s="89"/>
      <c r="D1302" s="188">
        <f t="shared" si="32"/>
        <v>0.85704116399999997</v>
      </c>
      <c r="E1302" s="159">
        <f t="shared" si="33"/>
        <v>6.8000000000000116E-2</v>
      </c>
      <c r="G1302" s="119"/>
      <c r="V1302" s="165">
        <v>1</v>
      </c>
    </row>
    <row r="1303" spans="1:22" ht="12.75">
      <c r="A1303" s="96" t="s">
        <v>1054</v>
      </c>
      <c r="B1303" s="243">
        <f>'Proposed Tariff Book 15_16'!D1303</f>
        <v>17209.984988699998</v>
      </c>
      <c r="C1303" s="89"/>
      <c r="D1303" s="188">
        <f t="shared" si="32"/>
        <v>18380.263967931598</v>
      </c>
      <c r="E1303" s="159">
        <f t="shared" si="33"/>
        <v>6.7999999999999991E-2</v>
      </c>
      <c r="G1303" s="119"/>
      <c r="V1303" s="165">
        <v>1</v>
      </c>
    </row>
    <row r="1304" spans="1:22" ht="12.75">
      <c r="A1304" s="96" t="s">
        <v>1041</v>
      </c>
      <c r="B1304" s="243">
        <f>'Proposed Tariff Book 15_16'!D1304</f>
        <v>0.63051450000000009</v>
      </c>
      <c r="C1304" s="89"/>
      <c r="D1304" s="188">
        <f t="shared" si="32"/>
        <v>0.67338948600000015</v>
      </c>
      <c r="E1304" s="159">
        <f t="shared" si="33"/>
        <v>6.8000000000000088E-2</v>
      </c>
      <c r="G1304" s="119"/>
    </row>
    <row r="1305" spans="1:22" ht="12.75">
      <c r="A1305" s="96" t="s">
        <v>309</v>
      </c>
      <c r="B1305" s="243" t="str">
        <f>'Proposed Tariff Book 15_16'!D1305</f>
        <v>On application</v>
      </c>
      <c r="C1305" s="89"/>
      <c r="D1305" s="188" t="str">
        <f>B1305</f>
        <v>On application</v>
      </c>
      <c r="E1305" s="159"/>
      <c r="G1305" s="119"/>
      <c r="V1305" s="165">
        <v>1</v>
      </c>
    </row>
    <row r="1306" spans="1:22" ht="12.75">
      <c r="A1306" s="96"/>
      <c r="B1306" s="243"/>
      <c r="C1306" s="89"/>
      <c r="D1306" s="188"/>
      <c r="E1306" s="159"/>
      <c r="G1306" s="119"/>
      <c r="V1306" s="165">
        <v>1</v>
      </c>
    </row>
    <row r="1307" spans="1:22" ht="12.75">
      <c r="A1307" s="94" t="s">
        <v>1056</v>
      </c>
      <c r="B1307" s="243"/>
      <c r="C1307" s="89"/>
      <c r="D1307" s="188"/>
      <c r="E1307" s="159" t="s">
        <v>144</v>
      </c>
      <c r="G1307" s="119"/>
      <c r="V1307" s="165">
        <v>1</v>
      </c>
    </row>
    <row r="1308" spans="1:22" ht="12.75">
      <c r="A1308" s="96"/>
      <c r="B1308" s="243"/>
      <c r="C1308" s="89"/>
      <c r="D1308" s="188"/>
      <c r="E1308" s="159" t="s">
        <v>144</v>
      </c>
      <c r="G1308" s="119"/>
      <c r="V1308" s="165">
        <v>1</v>
      </c>
    </row>
    <row r="1309" spans="1:22" ht="12.75">
      <c r="A1309" s="96" t="s">
        <v>1039</v>
      </c>
      <c r="B1309" s="243"/>
      <c r="C1309" s="89"/>
      <c r="D1309" s="188"/>
      <c r="E1309" s="159" t="s">
        <v>144</v>
      </c>
      <c r="G1309" s="119"/>
      <c r="V1309" s="165">
        <v>1</v>
      </c>
    </row>
    <row r="1310" spans="1:22" ht="12.75">
      <c r="A1310" s="96"/>
      <c r="B1310" s="243"/>
      <c r="C1310" s="89"/>
      <c r="D1310" s="188"/>
      <c r="E1310" s="159" t="s">
        <v>144</v>
      </c>
      <c r="G1310" s="119"/>
      <c r="V1310" s="165">
        <v>1</v>
      </c>
    </row>
    <row r="1311" spans="1:22" ht="12.75">
      <c r="A1311" s="96" t="s">
        <v>1057</v>
      </c>
      <c r="B1311" s="243">
        <f>'Proposed Tariff Book 15_16'!D1311</f>
        <v>1071.0377853</v>
      </c>
      <c r="C1311" s="89"/>
      <c r="D1311" s="188">
        <f t="shared" si="32"/>
        <v>1143.8683547004</v>
      </c>
      <c r="E1311" s="159">
        <f>(D1311-B1311)/B1311</f>
        <v>6.8000000000000005E-2</v>
      </c>
      <c r="G1311" s="119"/>
      <c r="V1311" s="165">
        <v>1</v>
      </c>
    </row>
    <row r="1312" spans="1:22" ht="12.75">
      <c r="A1312" s="96" t="s">
        <v>1041</v>
      </c>
      <c r="B1312" s="243">
        <f>'Proposed Tariff Book 15_16'!D1312</f>
        <v>2.3615634000000001</v>
      </c>
      <c r="C1312" s="89"/>
      <c r="D1312" s="188">
        <f t="shared" si="32"/>
        <v>2.5221497112000004</v>
      </c>
      <c r="E1312" s="159">
        <f>(D1312-B1312)/B1312</f>
        <v>6.8000000000000144E-2</v>
      </c>
      <c r="G1312" s="119"/>
      <c r="V1312" s="165">
        <v>1</v>
      </c>
    </row>
    <row r="1313" spans="1:22" ht="12.75">
      <c r="A1313" s="96" t="s">
        <v>1058</v>
      </c>
      <c r="B1313" s="243">
        <f>'Proposed Tariff Book 15_16'!D1313</f>
        <v>1409.2686908999999</v>
      </c>
      <c r="C1313" s="89"/>
      <c r="D1313" s="188">
        <f t="shared" si="32"/>
        <v>1505.0989618812</v>
      </c>
      <c r="E1313" s="159">
        <f>(D1313-B1313)/B1313</f>
        <v>6.8000000000000074E-2</v>
      </c>
      <c r="G1313" s="119"/>
      <c r="V1313" s="165">
        <v>1</v>
      </c>
    </row>
    <row r="1314" spans="1:22" ht="12.75">
      <c r="A1314" s="96" t="s">
        <v>1041</v>
      </c>
      <c r="B1314" s="243">
        <f>'Proposed Tariff Book 15_16'!D1314</f>
        <v>2.3615634000000001</v>
      </c>
      <c r="C1314" s="89"/>
      <c r="D1314" s="188">
        <f t="shared" si="32"/>
        <v>2.5221497112000004</v>
      </c>
      <c r="E1314" s="159">
        <f>(D1314-B1314)/B1314</f>
        <v>6.8000000000000144E-2</v>
      </c>
      <c r="G1314" s="119"/>
      <c r="V1314" s="165">
        <v>1</v>
      </c>
    </row>
    <row r="1315" spans="1:22" ht="12.75">
      <c r="A1315" s="96"/>
      <c r="B1315" s="243"/>
      <c r="C1315" s="89"/>
      <c r="D1315" s="188"/>
      <c r="E1315" s="159" t="s">
        <v>144</v>
      </c>
      <c r="G1315" s="119"/>
      <c r="V1315" s="165">
        <v>1</v>
      </c>
    </row>
    <row r="1316" spans="1:22" ht="12.75">
      <c r="A1316" s="96" t="s">
        <v>1045</v>
      </c>
      <c r="B1316" s="243"/>
      <c r="C1316" s="163"/>
      <c r="D1316" s="188"/>
      <c r="E1316" s="159" t="s">
        <v>144</v>
      </c>
      <c r="G1316" s="119"/>
      <c r="V1316" s="165">
        <v>1</v>
      </c>
    </row>
    <row r="1317" spans="1:22" ht="12.75">
      <c r="A1317" s="96"/>
      <c r="B1317" s="243"/>
      <c r="C1317" s="163"/>
      <c r="D1317" s="188"/>
      <c r="E1317" s="159" t="s">
        <v>144</v>
      </c>
      <c r="G1317" s="119"/>
      <c r="V1317" s="165">
        <v>1</v>
      </c>
    </row>
    <row r="1318" spans="1:22" ht="12.75">
      <c r="A1318" s="96" t="s">
        <v>1057</v>
      </c>
      <c r="B1318" s="243">
        <f>'Proposed Tariff Book 15_16'!D1318</f>
        <v>535.53608849999989</v>
      </c>
      <c r="C1318" s="89"/>
      <c r="D1318" s="188">
        <f t="shared" si="32"/>
        <v>571.95254251799997</v>
      </c>
      <c r="E1318" s="159">
        <f>(D1318-B1318)/B1318</f>
        <v>6.8000000000000171E-2</v>
      </c>
      <c r="G1318" s="119"/>
      <c r="V1318" s="165">
        <v>1</v>
      </c>
    </row>
    <row r="1319" spans="1:22" ht="12.75">
      <c r="A1319" s="96" t="s">
        <v>1041</v>
      </c>
      <c r="B1319" s="243">
        <f>'Proposed Tariff Book 15_16'!D1319</f>
        <v>0.97443149999999989</v>
      </c>
      <c r="C1319" s="89"/>
      <c r="D1319" s="188">
        <f t="shared" si="32"/>
        <v>1.0406928419999999</v>
      </c>
      <c r="E1319" s="159">
        <f>(D1319-B1319)/B1319</f>
        <v>6.8000000000000005E-2</v>
      </c>
      <c r="G1319" s="119"/>
      <c r="V1319" s="165">
        <v>1</v>
      </c>
    </row>
    <row r="1320" spans="1:22" ht="12.75">
      <c r="A1320" s="96" t="s">
        <v>1058</v>
      </c>
      <c r="B1320" s="243">
        <f>'Proposed Tariff Book 15_16'!D1320</f>
        <v>704.62861349999991</v>
      </c>
      <c r="C1320" s="89"/>
      <c r="D1320" s="188">
        <f t="shared" si="32"/>
        <v>752.54335921799998</v>
      </c>
      <c r="E1320" s="159">
        <f>(D1320-B1320)/B1320</f>
        <v>6.8000000000000102E-2</v>
      </c>
      <c r="G1320" s="119"/>
      <c r="V1320" s="165">
        <v>1</v>
      </c>
    </row>
    <row r="1321" spans="1:22" ht="12.75">
      <c r="A1321" s="96" t="s">
        <v>1041</v>
      </c>
      <c r="B1321" s="243">
        <f>'Proposed Tariff Book 15_16'!D1321</f>
        <v>0.97443149999999989</v>
      </c>
      <c r="C1321" s="89"/>
      <c r="D1321" s="188">
        <f t="shared" si="32"/>
        <v>1.0406928419999999</v>
      </c>
      <c r="E1321" s="159">
        <f>(D1321-B1321)/B1321</f>
        <v>6.8000000000000005E-2</v>
      </c>
      <c r="G1321" s="119"/>
      <c r="V1321" s="165">
        <v>1</v>
      </c>
    </row>
    <row r="1322" spans="1:22" ht="12.75">
      <c r="A1322" s="96"/>
      <c r="B1322" s="243"/>
      <c r="C1322" s="89"/>
      <c r="D1322" s="188"/>
      <c r="E1322" s="159" t="s">
        <v>144</v>
      </c>
      <c r="G1322" s="119"/>
      <c r="V1322" s="165">
        <v>1</v>
      </c>
    </row>
    <row r="1323" spans="1:22" ht="12.75">
      <c r="A1323" s="94" t="s">
        <v>127</v>
      </c>
      <c r="B1323" s="243"/>
      <c r="C1323" s="89"/>
      <c r="D1323" s="188"/>
      <c r="E1323" s="159" t="s">
        <v>144</v>
      </c>
      <c r="G1323" s="119"/>
      <c r="V1323" s="165">
        <v>1</v>
      </c>
    </row>
    <row r="1324" spans="1:22" ht="12.75">
      <c r="A1324" s="96"/>
      <c r="B1324" s="243"/>
      <c r="C1324" s="89"/>
      <c r="D1324" s="188"/>
      <c r="E1324" s="159" t="s">
        <v>144</v>
      </c>
      <c r="G1324" s="119"/>
      <c r="V1324" s="165">
        <v>1</v>
      </c>
    </row>
    <row r="1325" spans="1:22" ht="12.75">
      <c r="A1325" s="96" t="s">
        <v>1039</v>
      </c>
      <c r="B1325" s="243"/>
      <c r="C1325" s="89"/>
      <c r="D1325" s="188"/>
      <c r="E1325" s="159" t="s">
        <v>144</v>
      </c>
      <c r="G1325" s="119"/>
      <c r="V1325" s="165">
        <v>1</v>
      </c>
    </row>
    <row r="1326" spans="1:22" ht="12.75">
      <c r="A1326" s="96"/>
      <c r="B1326" s="243"/>
      <c r="C1326" s="89"/>
      <c r="D1326" s="188"/>
      <c r="E1326" s="159" t="s">
        <v>144</v>
      </c>
      <c r="G1326" s="119"/>
      <c r="V1326" s="165">
        <v>1</v>
      </c>
    </row>
    <row r="1327" spans="1:22" ht="12.75">
      <c r="A1327" s="96" t="s">
        <v>1059</v>
      </c>
      <c r="B1327" s="243">
        <f>'Proposed Tariff Book 15_16'!D1327</f>
        <v>32465.764800000001</v>
      </c>
      <c r="C1327" s="89"/>
      <c r="D1327" s="188">
        <f t="shared" si="32"/>
        <v>34673.436806400001</v>
      </c>
      <c r="E1327" s="159">
        <f>(D1327-B1327)/B1327</f>
        <v>6.8000000000000005E-2</v>
      </c>
      <c r="G1327" s="119"/>
      <c r="V1327" s="165">
        <v>1</v>
      </c>
    </row>
    <row r="1328" spans="1:22" ht="12.75">
      <c r="A1328" s="96" t="s">
        <v>1060</v>
      </c>
      <c r="B1328" s="243">
        <f>'Proposed Tariff Book 15_16'!D1328</f>
        <v>12456.054689399998</v>
      </c>
      <c r="C1328" s="89"/>
      <c r="D1328" s="188">
        <f t="shared" si="32"/>
        <v>13303.066408279199</v>
      </c>
      <c r="E1328" s="159">
        <f>(D1328-B1328)/B1328</f>
        <v>6.8000000000000088E-2</v>
      </c>
      <c r="G1328" s="119"/>
      <c r="V1328" s="165">
        <v>1</v>
      </c>
    </row>
    <row r="1329" spans="1:22" ht="12.75">
      <c r="A1329" s="96" t="s">
        <v>1061</v>
      </c>
      <c r="B1329" s="243">
        <f>'Proposed Tariff Book 15_16'!D1329</f>
        <v>13641.7314747</v>
      </c>
      <c r="C1329" s="89"/>
      <c r="D1329" s="188">
        <f t="shared" si="32"/>
        <v>14569.369214979601</v>
      </c>
      <c r="E1329" s="159">
        <f>(D1329-B1329)/B1329</f>
        <v>6.8000000000000047E-2</v>
      </c>
      <c r="G1329" s="119"/>
      <c r="V1329" s="165">
        <v>1</v>
      </c>
    </row>
    <row r="1330" spans="1:22" ht="12.75">
      <c r="A1330" s="96" t="s">
        <v>123</v>
      </c>
      <c r="B1330" s="243">
        <f>'Proposed Tariff Book 15_16'!D1330</f>
        <v>4428.8599508999996</v>
      </c>
      <c r="C1330" s="89"/>
      <c r="D1330" s="188">
        <f t="shared" si="32"/>
        <v>4730.0224275611999</v>
      </c>
      <c r="E1330" s="159">
        <f>(D1330-B1330)/B1330</f>
        <v>6.8000000000000088E-2</v>
      </c>
      <c r="G1330" s="119"/>
      <c r="V1330" s="165">
        <v>1</v>
      </c>
    </row>
    <row r="1331" spans="1:22" ht="12.75">
      <c r="A1331" s="96"/>
      <c r="B1331" s="243"/>
      <c r="C1331" s="89"/>
      <c r="D1331" s="188"/>
      <c r="E1331" s="159" t="s">
        <v>144</v>
      </c>
      <c r="G1331" s="119"/>
      <c r="V1331" s="165">
        <v>1</v>
      </c>
    </row>
    <row r="1332" spans="1:22" ht="12.75">
      <c r="A1332" s="96" t="s">
        <v>1045</v>
      </c>
      <c r="B1332" s="243"/>
      <c r="C1332" s="89"/>
      <c r="D1332" s="188"/>
      <c r="E1332" s="159" t="s">
        <v>144</v>
      </c>
      <c r="G1332" s="119"/>
      <c r="V1332" s="165">
        <v>1</v>
      </c>
    </row>
    <row r="1333" spans="1:22" ht="12.75">
      <c r="A1333" s="96"/>
      <c r="B1333" s="243"/>
      <c r="C1333" s="89"/>
      <c r="D1333" s="188"/>
      <c r="E1333" s="159" t="s">
        <v>144</v>
      </c>
      <c r="G1333" s="119"/>
      <c r="V1333" s="165">
        <v>1</v>
      </c>
    </row>
    <row r="1334" spans="1:22" ht="12.75">
      <c r="A1334" s="96" t="s">
        <v>1059</v>
      </c>
      <c r="B1334" s="243">
        <f>'Proposed Tariff Book 15_16'!D1334</f>
        <v>13628.570917499999</v>
      </c>
      <c r="C1334" s="89"/>
      <c r="D1334" s="188">
        <f t="shared" si="32"/>
        <v>14555.31373989</v>
      </c>
      <c r="E1334" s="159">
        <f>(D1334-B1334)/B1334</f>
        <v>6.8000000000000047E-2</v>
      </c>
      <c r="G1334" s="119"/>
      <c r="V1334" s="165">
        <v>1</v>
      </c>
    </row>
    <row r="1335" spans="1:22" ht="12.75">
      <c r="A1335" s="96" t="s">
        <v>1060</v>
      </c>
      <c r="B1335" s="243">
        <f>'Proposed Tariff Book 15_16'!D1335</f>
        <v>5567.5462101000003</v>
      </c>
      <c r="C1335" s="89"/>
      <c r="D1335" s="188">
        <f t="shared" si="32"/>
        <v>5946.139352386801</v>
      </c>
      <c r="E1335" s="159">
        <f>(D1335-B1335)/B1335</f>
        <v>6.8000000000000116E-2</v>
      </c>
      <c r="G1335" s="119"/>
      <c r="V1335" s="165">
        <v>1</v>
      </c>
    </row>
    <row r="1336" spans="1:22" ht="12.75">
      <c r="A1336" s="96" t="s">
        <v>1061</v>
      </c>
      <c r="B1336" s="243">
        <f>'Proposed Tariff Book 15_16'!D1336</f>
        <v>6820.860005399999</v>
      </c>
      <c r="C1336" s="89"/>
      <c r="D1336" s="188">
        <f t="shared" si="32"/>
        <v>7284.6784857671992</v>
      </c>
      <c r="E1336" s="159">
        <f>(D1336-B1336)/B1336</f>
        <v>6.8000000000000047E-2</v>
      </c>
      <c r="G1336" s="119"/>
      <c r="V1336" s="165">
        <v>1</v>
      </c>
    </row>
    <row r="1337" spans="1:22" ht="12.75">
      <c r="A1337" s="96" t="s">
        <v>123</v>
      </c>
      <c r="B1337" s="243">
        <f>'Proposed Tariff Book 15_16'!D1337</f>
        <v>1475.0370852000001</v>
      </c>
      <c r="C1337" s="89"/>
      <c r="D1337" s="188">
        <f t="shared" si="32"/>
        <v>1575.3396069936002</v>
      </c>
      <c r="E1337" s="159">
        <f>(D1337-B1337)/B1337</f>
        <v>6.8000000000000088E-2</v>
      </c>
      <c r="G1337" s="119"/>
      <c r="V1337" s="165">
        <v>1</v>
      </c>
    </row>
    <row r="1338" spans="1:22" ht="12.75">
      <c r="A1338" s="96"/>
      <c r="B1338" s="243"/>
      <c r="C1338" s="89"/>
      <c r="D1338" s="188"/>
      <c r="E1338" s="159" t="s">
        <v>144</v>
      </c>
      <c r="G1338" s="119"/>
      <c r="V1338" s="165">
        <v>1</v>
      </c>
    </row>
    <row r="1339" spans="1:22" ht="12.75">
      <c r="A1339" s="94" t="s">
        <v>1260</v>
      </c>
      <c r="B1339" s="243"/>
      <c r="C1339" s="89"/>
      <c r="D1339" s="188"/>
      <c r="E1339" s="159" t="s">
        <v>144</v>
      </c>
      <c r="G1339" s="119"/>
      <c r="V1339" s="165">
        <v>1</v>
      </c>
    </row>
    <row r="1340" spans="1:22" ht="12.75">
      <c r="A1340" s="96"/>
      <c r="B1340" s="243"/>
      <c r="C1340" s="89"/>
      <c r="D1340" s="188"/>
      <c r="E1340" s="159" t="s">
        <v>144</v>
      </c>
      <c r="G1340" s="119"/>
      <c r="V1340" s="165">
        <v>1</v>
      </c>
    </row>
    <row r="1341" spans="1:22" ht="12.75">
      <c r="A1341" s="154" t="s">
        <v>1263</v>
      </c>
      <c r="B1341" s="243"/>
      <c r="C1341" s="89"/>
      <c r="D1341" s="188"/>
      <c r="E1341" s="159" t="s">
        <v>144</v>
      </c>
      <c r="G1341" s="119"/>
      <c r="V1341" s="165">
        <v>1</v>
      </c>
    </row>
    <row r="1342" spans="1:22" ht="12.75">
      <c r="A1342" s="96"/>
      <c r="B1342" s="243"/>
      <c r="C1342" s="89"/>
      <c r="D1342" s="188"/>
      <c r="E1342" s="159" t="s">
        <v>144</v>
      </c>
      <c r="G1342" s="119"/>
      <c r="V1342" s="165">
        <v>1</v>
      </c>
    </row>
    <row r="1343" spans="1:22" ht="12.75">
      <c r="A1343" s="154" t="s">
        <v>1264</v>
      </c>
      <c r="B1343" s="243"/>
      <c r="C1343" s="89"/>
      <c r="D1343" s="188"/>
      <c r="E1343" s="159" t="s">
        <v>144</v>
      </c>
      <c r="G1343" s="119"/>
      <c r="V1343" s="165">
        <v>1</v>
      </c>
    </row>
    <row r="1344" spans="1:22" ht="12.75">
      <c r="A1344" s="96" t="s">
        <v>197</v>
      </c>
      <c r="B1344" s="243"/>
      <c r="C1344" s="89"/>
      <c r="D1344" s="188"/>
      <c r="E1344" s="159" t="s">
        <v>144</v>
      </c>
      <c r="G1344" s="119"/>
      <c r="V1344" s="165">
        <v>1</v>
      </c>
    </row>
    <row r="1345" spans="1:22" ht="12.75">
      <c r="A1345" s="96" t="s">
        <v>311</v>
      </c>
      <c r="B1345" s="243"/>
      <c r="C1345" s="89"/>
      <c r="D1345" s="188"/>
      <c r="E1345" s="159" t="s">
        <v>144</v>
      </c>
      <c r="G1345" s="119"/>
      <c r="V1345" s="165">
        <v>1</v>
      </c>
    </row>
    <row r="1346" spans="1:22" ht="12.75">
      <c r="A1346" s="96"/>
      <c r="B1346" s="243"/>
      <c r="C1346" s="89"/>
      <c r="D1346" s="188"/>
      <c r="E1346" s="159" t="s">
        <v>144</v>
      </c>
      <c r="G1346" s="119"/>
      <c r="V1346" s="165">
        <v>1</v>
      </c>
    </row>
    <row r="1347" spans="1:22" ht="12.75">
      <c r="A1347" s="154" t="s">
        <v>1265</v>
      </c>
      <c r="B1347" s="243"/>
      <c r="C1347" s="89"/>
      <c r="D1347" s="188"/>
      <c r="E1347" s="159" t="s">
        <v>144</v>
      </c>
      <c r="G1347" s="119"/>
      <c r="V1347" s="165">
        <v>1</v>
      </c>
    </row>
    <row r="1348" spans="1:22" ht="12.75">
      <c r="A1348" s="96" t="s">
        <v>1067</v>
      </c>
      <c r="B1348" s="243"/>
      <c r="C1348" s="89"/>
      <c r="D1348" s="188"/>
      <c r="E1348" s="159" t="s">
        <v>144</v>
      </c>
      <c r="G1348" s="119"/>
      <c r="V1348" s="165">
        <v>1</v>
      </c>
    </row>
    <row r="1349" spans="1:22" ht="12.75">
      <c r="A1349" s="96" t="s">
        <v>1068</v>
      </c>
      <c r="B1349" s="243"/>
      <c r="C1349" s="89"/>
      <c r="D1349" s="188"/>
      <c r="E1349" s="159" t="s">
        <v>144</v>
      </c>
      <c r="G1349" s="119"/>
      <c r="V1349" s="165">
        <v>1</v>
      </c>
    </row>
    <row r="1350" spans="1:22" ht="12.75">
      <c r="A1350" s="96" t="s">
        <v>1069</v>
      </c>
      <c r="B1350" s="243"/>
      <c r="C1350" s="89"/>
      <c r="D1350" s="188"/>
      <c r="E1350" s="159" t="s">
        <v>144</v>
      </c>
      <c r="G1350" s="119"/>
      <c r="V1350" s="165">
        <v>1</v>
      </c>
    </row>
    <row r="1351" spans="1:22" ht="12.75">
      <c r="A1351" s="96" t="s">
        <v>553</v>
      </c>
      <c r="B1351" s="243"/>
      <c r="C1351" s="89"/>
      <c r="D1351" s="188"/>
      <c r="E1351" s="159" t="s">
        <v>144</v>
      </c>
      <c r="G1351" s="119"/>
      <c r="V1351" s="165">
        <v>1</v>
      </c>
    </row>
    <row r="1352" spans="1:22" ht="12.75">
      <c r="A1352" s="96"/>
      <c r="B1352" s="243"/>
      <c r="C1352" s="89"/>
      <c r="D1352" s="188"/>
      <c r="E1352" s="159"/>
      <c r="G1352" s="119"/>
    </row>
    <row r="1353" spans="1:22" ht="12.75">
      <c r="A1353" s="94" t="s">
        <v>1262</v>
      </c>
      <c r="B1353" s="243"/>
      <c r="C1353" s="89"/>
      <c r="D1353" s="188"/>
      <c r="E1353" s="159"/>
      <c r="G1353" s="119"/>
    </row>
    <row r="1354" spans="1:22" ht="12.75">
      <c r="A1354" s="96"/>
      <c r="B1354" s="243"/>
      <c r="C1354" s="89"/>
      <c r="D1354" s="188"/>
      <c r="E1354" s="159" t="s">
        <v>144</v>
      </c>
      <c r="G1354" s="119"/>
      <c r="V1354" s="165">
        <v>1</v>
      </c>
    </row>
    <row r="1355" spans="1:22" ht="12.75">
      <c r="A1355" s="94" t="s">
        <v>1070</v>
      </c>
      <c r="B1355" s="243"/>
      <c r="C1355" s="89"/>
      <c r="D1355" s="188"/>
      <c r="E1355" s="159" t="s">
        <v>144</v>
      </c>
      <c r="G1355" s="119"/>
      <c r="V1355" s="165">
        <v>1</v>
      </c>
    </row>
    <row r="1356" spans="1:22" ht="12.75">
      <c r="A1356" s="94"/>
      <c r="B1356" s="243"/>
      <c r="C1356" s="89"/>
      <c r="D1356" s="188"/>
      <c r="E1356" s="159"/>
      <c r="G1356" s="119"/>
    </row>
    <row r="1357" spans="1:22" ht="23.25">
      <c r="A1357" s="177" t="s">
        <v>1303</v>
      </c>
      <c r="B1357" s="243"/>
      <c r="C1357" s="89"/>
      <c r="D1357" s="188"/>
      <c r="E1357" s="159" t="s">
        <v>144</v>
      </c>
      <c r="G1357" s="119"/>
      <c r="V1357" s="165">
        <v>1</v>
      </c>
    </row>
    <row r="1358" spans="1:22" ht="12.75">
      <c r="A1358" s="94"/>
      <c r="B1358" s="243"/>
      <c r="C1358" s="89"/>
      <c r="D1358" s="188"/>
      <c r="E1358" s="159"/>
      <c r="G1358" s="119"/>
    </row>
    <row r="1359" spans="1:22" ht="12.75">
      <c r="A1359" s="96" t="s">
        <v>1071</v>
      </c>
      <c r="B1359" s="243"/>
      <c r="C1359" s="89"/>
      <c r="D1359" s="188"/>
      <c r="E1359" s="159" t="s">
        <v>144</v>
      </c>
      <c r="G1359" s="119"/>
      <c r="V1359" s="165">
        <v>1</v>
      </c>
    </row>
    <row r="1360" spans="1:22" ht="12.75">
      <c r="A1360" s="96" t="s">
        <v>1022</v>
      </c>
      <c r="B1360" s="243"/>
      <c r="C1360" s="89"/>
      <c r="D1360" s="188"/>
      <c r="E1360" s="159" t="s">
        <v>144</v>
      </c>
      <c r="G1360" s="119"/>
      <c r="V1360" s="165">
        <v>1</v>
      </c>
    </row>
    <row r="1361" spans="1:22" ht="12.75">
      <c r="A1361" s="96"/>
      <c r="B1361" s="243"/>
      <c r="C1361" s="89"/>
      <c r="D1361" s="188"/>
      <c r="E1361" s="159"/>
      <c r="G1361" s="119"/>
    </row>
    <row r="1362" spans="1:22" ht="12.75">
      <c r="A1362" s="96" t="s">
        <v>359</v>
      </c>
      <c r="B1362" s="243">
        <f>'Proposed Tariff Book 15_16'!D1362</f>
        <v>1441.2071163000001</v>
      </c>
      <c r="C1362" s="89"/>
      <c r="D1362" s="188">
        <f t="shared" ref="D1362:D1408" si="34">B1362*($J$33+$J$32)</f>
        <v>1539.2092002084</v>
      </c>
      <c r="E1362" s="159">
        <f>(D1362-B1362)/B1362</f>
        <v>6.7999999999999991E-2</v>
      </c>
      <c r="G1362" s="119"/>
      <c r="V1362" s="165">
        <v>1</v>
      </c>
    </row>
    <row r="1363" spans="1:22" ht="12.75">
      <c r="A1363" s="96"/>
      <c r="B1363" s="243"/>
      <c r="C1363" s="89"/>
      <c r="D1363" s="188"/>
      <c r="E1363" s="159" t="s">
        <v>144</v>
      </c>
      <c r="G1363" s="119"/>
      <c r="V1363" s="165">
        <v>1</v>
      </c>
    </row>
    <row r="1364" spans="1:22" ht="12.75">
      <c r="A1364" s="94" t="s">
        <v>1073</v>
      </c>
      <c r="B1364" s="243"/>
      <c r="C1364" s="89"/>
      <c r="D1364" s="188"/>
      <c r="E1364" s="159" t="s">
        <v>144</v>
      </c>
      <c r="G1364" s="119"/>
      <c r="V1364" s="165">
        <v>1</v>
      </c>
    </row>
    <row r="1365" spans="1:22" ht="12.75">
      <c r="A1365" s="94"/>
      <c r="B1365" s="243"/>
      <c r="C1365" s="89"/>
      <c r="D1365" s="188"/>
      <c r="E1365" s="159" t="s">
        <v>144</v>
      </c>
      <c r="G1365" s="119"/>
      <c r="V1365" s="165">
        <v>1</v>
      </c>
    </row>
    <row r="1366" spans="1:22" ht="12.75">
      <c r="A1366" s="96" t="s">
        <v>1027</v>
      </c>
      <c r="B1366" s="243"/>
      <c r="C1366" s="89"/>
      <c r="D1366" s="188"/>
      <c r="E1366" s="159" t="s">
        <v>144</v>
      </c>
      <c r="G1366" s="119"/>
      <c r="V1366" s="165">
        <v>1</v>
      </c>
    </row>
    <row r="1367" spans="1:22" ht="12.75">
      <c r="A1367" s="96" t="s">
        <v>1028</v>
      </c>
      <c r="B1367" s="243"/>
      <c r="C1367" s="89"/>
      <c r="D1367" s="188"/>
      <c r="E1367" s="159" t="s">
        <v>144</v>
      </c>
      <c r="G1367" s="119"/>
      <c r="V1367" s="165">
        <v>1</v>
      </c>
    </row>
    <row r="1368" spans="1:22" ht="12.75">
      <c r="A1368" s="96" t="s">
        <v>1029</v>
      </c>
      <c r="B1368" s="243"/>
      <c r="C1368" s="89"/>
      <c r="D1368" s="188"/>
      <c r="E1368" s="159" t="s">
        <v>144</v>
      </c>
      <c r="G1368" s="119"/>
      <c r="V1368" s="165">
        <v>1</v>
      </c>
    </row>
    <row r="1369" spans="1:22" ht="12.75">
      <c r="A1369" s="94"/>
      <c r="B1369" s="243"/>
      <c r="C1369" s="89"/>
      <c r="D1369" s="188"/>
      <c r="E1369" s="159" t="s">
        <v>144</v>
      </c>
      <c r="G1369" s="119"/>
      <c r="V1369" s="165">
        <v>1</v>
      </c>
    </row>
    <row r="1370" spans="1:22" ht="12.75">
      <c r="A1370" s="96" t="s">
        <v>353</v>
      </c>
      <c r="B1370" s="243">
        <f>'Proposed Tariff Book 15_16'!D1370</f>
        <v>755.3792987999999</v>
      </c>
      <c r="C1370" s="89"/>
      <c r="D1370" s="188">
        <f t="shared" si="34"/>
        <v>806.74509111839996</v>
      </c>
      <c r="E1370" s="159">
        <f>(D1370-B1370)/B1370</f>
        <v>6.8000000000000074E-2</v>
      </c>
      <c r="G1370" s="119"/>
      <c r="V1370" s="165">
        <v>1</v>
      </c>
    </row>
    <row r="1371" spans="1:22" ht="13.5" thickBot="1">
      <c r="A1371" s="271"/>
      <c r="B1371" s="278"/>
      <c r="C1371" s="279"/>
      <c r="D1371" s="225"/>
      <c r="E1371" s="280" t="s">
        <v>144</v>
      </c>
      <c r="G1371" s="119"/>
      <c r="V1371" s="165">
        <v>1</v>
      </c>
    </row>
    <row r="1372" spans="1:22" ht="12.75">
      <c r="A1372" s="94" t="s">
        <v>1075</v>
      </c>
      <c r="B1372" s="243"/>
      <c r="C1372" s="89"/>
      <c r="D1372" s="188"/>
      <c r="E1372" s="159" t="s">
        <v>144</v>
      </c>
      <c r="G1372" s="119"/>
      <c r="V1372" s="165">
        <v>1</v>
      </c>
    </row>
    <row r="1373" spans="1:22" ht="12.75">
      <c r="A1373" s="96"/>
      <c r="B1373" s="243"/>
      <c r="C1373" s="89"/>
      <c r="D1373" s="188"/>
      <c r="E1373" s="159" t="s">
        <v>144</v>
      </c>
      <c r="G1373" s="119"/>
      <c r="V1373" s="165">
        <v>1</v>
      </c>
    </row>
    <row r="1374" spans="1:22" ht="12.75">
      <c r="A1374" s="96" t="s">
        <v>1039</v>
      </c>
      <c r="B1374" s="243"/>
      <c r="C1374" s="163"/>
      <c r="D1374" s="188"/>
      <c r="E1374" s="159" t="s">
        <v>144</v>
      </c>
      <c r="G1374" s="119"/>
      <c r="V1374" s="165">
        <v>1</v>
      </c>
    </row>
    <row r="1375" spans="1:22" ht="12.75">
      <c r="A1375" s="96" t="s">
        <v>1057</v>
      </c>
      <c r="B1375" s="243">
        <f>'Proposed Tariff Book 15_16'!D1375</f>
        <v>1071.0377853</v>
      </c>
      <c r="C1375" s="89"/>
      <c r="D1375" s="188">
        <f t="shared" si="34"/>
        <v>1143.8683547004</v>
      </c>
      <c r="E1375" s="159">
        <f>(D1375-B1375)/B1375</f>
        <v>6.8000000000000005E-2</v>
      </c>
      <c r="G1375" s="119"/>
      <c r="V1375" s="165">
        <v>1</v>
      </c>
    </row>
    <row r="1376" spans="1:22" ht="12.75">
      <c r="A1376" s="96" t="s">
        <v>1041</v>
      </c>
      <c r="B1376" s="243">
        <f>'Proposed Tariff Book 15_16'!D1376</f>
        <v>2.3615634000000001</v>
      </c>
      <c r="C1376" s="89"/>
      <c r="D1376" s="188">
        <f t="shared" si="34"/>
        <v>2.5221497112000004</v>
      </c>
      <c r="E1376" s="159">
        <f>(D1376-B1376)/B1376</f>
        <v>6.8000000000000144E-2</v>
      </c>
      <c r="G1376" s="119"/>
      <c r="V1376" s="165">
        <v>1</v>
      </c>
    </row>
    <row r="1377" spans="1:22" ht="12.75">
      <c r="A1377" s="96" t="s">
        <v>354</v>
      </c>
      <c r="B1377" s="243">
        <f>'Proposed Tariff Book 15_16'!D1377</f>
        <v>1409.2686908999999</v>
      </c>
      <c r="C1377" s="89"/>
      <c r="D1377" s="188">
        <f t="shared" si="34"/>
        <v>1505.0989618812</v>
      </c>
      <c r="E1377" s="159">
        <f>(D1377-B1377)/B1377</f>
        <v>6.8000000000000074E-2</v>
      </c>
      <c r="G1377" s="119"/>
      <c r="V1377" s="165">
        <v>1</v>
      </c>
    </row>
    <row r="1378" spans="1:22" ht="12.75">
      <c r="A1378" s="96" t="s">
        <v>355</v>
      </c>
      <c r="B1378" s="243">
        <f>'Proposed Tariff Book 15_16'!D1378</f>
        <v>2.3615634000000001</v>
      </c>
      <c r="C1378" s="89"/>
      <c r="D1378" s="188">
        <f t="shared" si="34"/>
        <v>2.5221497112000004</v>
      </c>
      <c r="E1378" s="159">
        <f>(D1378-B1378)/B1378</f>
        <v>6.8000000000000144E-2</v>
      </c>
      <c r="G1378" s="119"/>
      <c r="V1378" s="165">
        <v>1</v>
      </c>
    </row>
    <row r="1379" spans="1:22" ht="12.75">
      <c r="A1379" s="96"/>
      <c r="B1379" s="243"/>
      <c r="C1379" s="89"/>
      <c r="D1379" s="188"/>
      <c r="E1379" s="159" t="s">
        <v>144</v>
      </c>
      <c r="G1379" s="119"/>
      <c r="V1379" s="165">
        <v>1</v>
      </c>
    </row>
    <row r="1380" spans="1:22" ht="12.75">
      <c r="A1380" s="96" t="s">
        <v>1045</v>
      </c>
      <c r="B1380" s="243"/>
      <c r="C1380" s="89"/>
      <c r="D1380" s="188"/>
      <c r="E1380" s="159" t="s">
        <v>144</v>
      </c>
      <c r="G1380" s="119"/>
      <c r="V1380" s="165">
        <v>1</v>
      </c>
    </row>
    <row r="1381" spans="1:22" ht="12.75">
      <c r="A1381" s="96" t="s">
        <v>356</v>
      </c>
      <c r="B1381" s="243">
        <f>'Proposed Tariff Book 15_16'!D1381</f>
        <v>535.53608849999989</v>
      </c>
      <c r="C1381" s="89"/>
      <c r="D1381" s="188">
        <f t="shared" si="34"/>
        <v>571.95254251799997</v>
      </c>
      <c r="E1381" s="159">
        <f>(D1381-B1381)/B1381</f>
        <v>6.8000000000000171E-2</v>
      </c>
      <c r="G1381" s="119"/>
      <c r="V1381" s="165">
        <v>1</v>
      </c>
    </row>
    <row r="1382" spans="1:22" ht="12.75">
      <c r="A1382" s="96" t="s">
        <v>355</v>
      </c>
      <c r="B1382" s="243">
        <f>'Proposed Tariff Book 15_16'!D1382</f>
        <v>0.97443149999999989</v>
      </c>
      <c r="C1382" s="89"/>
      <c r="D1382" s="188">
        <f t="shared" si="34"/>
        <v>1.0406928419999999</v>
      </c>
      <c r="E1382" s="159">
        <f>(D1382-B1382)/B1382</f>
        <v>6.8000000000000005E-2</v>
      </c>
      <c r="G1382" s="119"/>
      <c r="V1382" s="165">
        <v>1</v>
      </c>
    </row>
    <row r="1383" spans="1:22" ht="12.75">
      <c r="A1383" s="96" t="s">
        <v>354</v>
      </c>
      <c r="B1383" s="243">
        <f>'Proposed Tariff Book 15_16'!D1383</f>
        <v>587.20388579999997</v>
      </c>
      <c r="C1383" s="89"/>
      <c r="D1383" s="188">
        <f t="shared" si="34"/>
        <v>627.13375003440001</v>
      </c>
      <c r="E1383" s="159">
        <f>(D1383-B1383)/B1383</f>
        <v>6.8000000000000074E-2</v>
      </c>
      <c r="G1383" s="119"/>
      <c r="V1383" s="165">
        <v>1</v>
      </c>
    </row>
    <row r="1384" spans="1:22" ht="12.75">
      <c r="A1384" s="96" t="s">
        <v>355</v>
      </c>
      <c r="B1384" s="243">
        <f>'Proposed Tariff Book 15_16'!D1384</f>
        <v>0.97443149999999989</v>
      </c>
      <c r="C1384" s="89"/>
      <c r="D1384" s="188">
        <f t="shared" si="34"/>
        <v>1.0406928419999999</v>
      </c>
      <c r="E1384" s="159">
        <f>(D1384-B1384)/B1384</f>
        <v>6.8000000000000005E-2</v>
      </c>
      <c r="G1384" s="119"/>
      <c r="V1384" s="165">
        <v>1</v>
      </c>
    </row>
    <row r="1385" spans="1:22" ht="12.75">
      <c r="A1385" s="96"/>
      <c r="B1385" s="243"/>
      <c r="C1385" s="89"/>
      <c r="D1385" s="188"/>
      <c r="E1385" s="159" t="s">
        <v>144</v>
      </c>
      <c r="G1385" s="119"/>
      <c r="V1385" s="165">
        <v>1</v>
      </c>
    </row>
    <row r="1386" spans="1:22" ht="12.75">
      <c r="A1386" s="94" t="s">
        <v>127</v>
      </c>
      <c r="B1386" s="243"/>
      <c r="C1386" s="89"/>
      <c r="D1386" s="188"/>
      <c r="E1386" s="159"/>
      <c r="G1386" s="119"/>
    </row>
    <row r="1387" spans="1:22" ht="12.75">
      <c r="A1387" s="96"/>
      <c r="B1387" s="243"/>
      <c r="C1387" s="89"/>
      <c r="D1387" s="188"/>
      <c r="E1387" s="159"/>
      <c r="G1387" s="119"/>
    </row>
    <row r="1388" spans="1:22" ht="12.75">
      <c r="A1388" s="96" t="s">
        <v>1039</v>
      </c>
      <c r="B1388" s="243"/>
      <c r="C1388" s="89"/>
      <c r="D1388" s="188"/>
      <c r="E1388" s="159"/>
      <c r="G1388" s="119"/>
    </row>
    <row r="1389" spans="1:22" ht="12.75">
      <c r="A1389" s="96" t="s">
        <v>124</v>
      </c>
      <c r="B1389" s="243">
        <f>'Proposed Tariff Book 15_16'!D1389</f>
        <v>2893.6832463000001</v>
      </c>
      <c r="C1389" s="89"/>
      <c r="D1389" s="188">
        <f t="shared" si="34"/>
        <v>3090.4537070484002</v>
      </c>
      <c r="E1389" s="159">
        <f>(D1389-B1389)/B1389</f>
        <v>6.800000000000006E-2</v>
      </c>
      <c r="G1389" s="119"/>
    </row>
    <row r="1390" spans="1:22" ht="12.75">
      <c r="A1390" s="96"/>
      <c r="B1390" s="243"/>
      <c r="C1390" s="89"/>
      <c r="D1390" s="188"/>
      <c r="E1390" s="159"/>
      <c r="G1390" s="119"/>
    </row>
    <row r="1391" spans="1:22" ht="12.75">
      <c r="A1391" s="96" t="s">
        <v>1266</v>
      </c>
      <c r="B1391" s="243"/>
      <c r="C1391" s="89"/>
      <c r="D1391" s="188"/>
      <c r="E1391" s="159"/>
      <c r="G1391" s="119"/>
    </row>
    <row r="1392" spans="1:22" ht="12.75">
      <c r="A1392" s="96" t="s">
        <v>124</v>
      </c>
      <c r="B1392" s="243">
        <f>'Proposed Tariff Book 15_16'!D1392</f>
        <v>1061.6488512000001</v>
      </c>
      <c r="C1392" s="89"/>
      <c r="D1392" s="188">
        <f t="shared" si="34"/>
        <v>1133.8409730816002</v>
      </c>
      <c r="E1392" s="159">
        <f>(D1392-B1392)/B1392</f>
        <v>6.8000000000000074E-2</v>
      </c>
      <c r="G1392" s="119"/>
    </row>
    <row r="1393" spans="1:22" ht="12.75">
      <c r="A1393" s="96"/>
      <c r="B1393" s="243"/>
      <c r="C1393" s="89"/>
      <c r="D1393" s="188"/>
      <c r="E1393" s="159"/>
      <c r="G1393" s="119"/>
    </row>
    <row r="1394" spans="1:22" ht="12.75">
      <c r="A1394" s="94" t="s">
        <v>1080</v>
      </c>
      <c r="B1394" s="243"/>
      <c r="C1394" s="89"/>
      <c r="D1394" s="188"/>
      <c r="E1394" s="159" t="s">
        <v>144</v>
      </c>
      <c r="G1394" s="119"/>
      <c r="V1394" s="165">
        <v>1</v>
      </c>
    </row>
    <row r="1395" spans="1:22" ht="12.75">
      <c r="A1395" s="94" t="s">
        <v>1261</v>
      </c>
      <c r="B1395" s="243"/>
      <c r="C1395" s="89"/>
      <c r="D1395" s="188"/>
      <c r="E1395" s="159" t="s">
        <v>144</v>
      </c>
      <c r="G1395" s="119"/>
      <c r="V1395" s="165">
        <v>1</v>
      </c>
    </row>
    <row r="1396" spans="1:22" ht="12.75">
      <c r="A1396" s="96"/>
      <c r="B1396" s="243"/>
      <c r="C1396" s="89"/>
      <c r="D1396" s="188"/>
      <c r="E1396" s="159" t="s">
        <v>144</v>
      </c>
      <c r="G1396" s="119"/>
      <c r="V1396" s="165">
        <v>1</v>
      </c>
    </row>
    <row r="1397" spans="1:22" ht="12.75">
      <c r="A1397" s="96" t="s">
        <v>1081</v>
      </c>
      <c r="B1397" s="243"/>
      <c r="C1397" s="89"/>
      <c r="D1397" s="188"/>
      <c r="E1397" s="159" t="s">
        <v>144</v>
      </c>
      <c r="G1397" s="119"/>
      <c r="V1397" s="165">
        <v>1</v>
      </c>
    </row>
    <row r="1398" spans="1:22" ht="12.75">
      <c r="A1398" s="96"/>
      <c r="B1398" s="243"/>
      <c r="C1398" s="89"/>
      <c r="D1398" s="188"/>
      <c r="E1398" s="159" t="s">
        <v>144</v>
      </c>
      <c r="G1398" s="119"/>
      <c r="V1398" s="165">
        <v>1</v>
      </c>
    </row>
    <row r="1399" spans="1:22" ht="12.75">
      <c r="A1399" s="96" t="s">
        <v>198</v>
      </c>
      <c r="B1399" s="243">
        <f>'Proposed Tariff Book 15_16'!D1399</f>
        <v>845.55433620000008</v>
      </c>
      <c r="C1399" s="89"/>
      <c r="D1399" s="188">
        <f t="shared" si="34"/>
        <v>903.05203106160013</v>
      </c>
      <c r="E1399" s="159">
        <f>(D1399-B1399)/B1399</f>
        <v>6.800000000000006E-2</v>
      </c>
      <c r="G1399" s="119"/>
      <c r="V1399" s="165">
        <v>1</v>
      </c>
    </row>
    <row r="1400" spans="1:22" ht="12.75">
      <c r="A1400" s="96" t="s">
        <v>1082</v>
      </c>
      <c r="B1400" s="243">
        <f>'Proposed Tariff Book 15_16'!D1400</f>
        <v>845.55433620000008</v>
      </c>
      <c r="C1400" s="89"/>
      <c r="D1400" s="188">
        <f t="shared" si="34"/>
        <v>903.05203106160013</v>
      </c>
      <c r="E1400" s="159">
        <f>(D1400-B1400)/B1400</f>
        <v>6.800000000000006E-2</v>
      </c>
      <c r="G1400" s="119"/>
      <c r="V1400" s="165">
        <v>1</v>
      </c>
    </row>
    <row r="1401" spans="1:22" ht="12.75">
      <c r="A1401" s="96" t="s">
        <v>1083</v>
      </c>
      <c r="B1401" s="243">
        <f>'Proposed Tariff Book 15_16'!D1401</f>
        <v>845.55433620000008</v>
      </c>
      <c r="C1401" s="89"/>
      <c r="D1401" s="188">
        <f t="shared" si="34"/>
        <v>903.05203106160013</v>
      </c>
      <c r="E1401" s="159">
        <f>(D1401-B1401)/B1401</f>
        <v>6.800000000000006E-2</v>
      </c>
      <c r="G1401" s="119"/>
      <c r="V1401" s="165">
        <v>1</v>
      </c>
    </row>
    <row r="1402" spans="1:22" ht="12.75">
      <c r="A1402" s="96"/>
      <c r="B1402" s="243"/>
      <c r="C1402" s="89"/>
      <c r="D1402" s="188"/>
      <c r="E1402" s="159" t="s">
        <v>144</v>
      </c>
      <c r="G1402" s="119"/>
      <c r="V1402" s="165">
        <v>1</v>
      </c>
    </row>
    <row r="1403" spans="1:22" ht="12.75">
      <c r="A1403" s="94" t="s">
        <v>1080</v>
      </c>
      <c r="B1403" s="243"/>
      <c r="C1403" s="89"/>
      <c r="D1403" s="188"/>
      <c r="E1403" s="159" t="s">
        <v>144</v>
      </c>
      <c r="G1403" s="119"/>
      <c r="V1403" s="165">
        <v>1</v>
      </c>
    </row>
    <row r="1404" spans="1:22" ht="12.75">
      <c r="A1404" s="94" t="s">
        <v>1034</v>
      </c>
      <c r="B1404" s="243"/>
      <c r="C1404" s="89"/>
      <c r="D1404" s="188"/>
      <c r="E1404" s="159" t="s">
        <v>144</v>
      </c>
      <c r="G1404" s="119"/>
      <c r="V1404" s="165">
        <v>1</v>
      </c>
    </row>
    <row r="1405" spans="1:22" ht="12.75">
      <c r="A1405" s="96"/>
      <c r="B1405" s="243"/>
      <c r="C1405" s="89"/>
      <c r="D1405" s="188"/>
      <c r="E1405" s="159" t="s">
        <v>144</v>
      </c>
      <c r="G1405" s="119"/>
      <c r="V1405" s="165">
        <v>1</v>
      </c>
    </row>
    <row r="1406" spans="1:22" ht="12.75">
      <c r="A1406" s="96" t="s">
        <v>1084</v>
      </c>
      <c r="B1406" s="243">
        <f>'Proposed Tariff Book 15_16'!D1406</f>
        <v>845.55433620000008</v>
      </c>
      <c r="C1406" s="89"/>
      <c r="D1406" s="188">
        <f t="shared" si="34"/>
        <v>903.05203106160013</v>
      </c>
      <c r="E1406" s="159">
        <f>(D1406-B1406)/B1406</f>
        <v>6.800000000000006E-2</v>
      </c>
      <c r="G1406" s="119"/>
      <c r="V1406" s="165">
        <v>1</v>
      </c>
    </row>
    <row r="1407" spans="1:22" ht="12.75">
      <c r="A1407" s="96" t="s">
        <v>1085</v>
      </c>
      <c r="B1407" s="243">
        <f>'Proposed Tariff Book 15_16'!D1407</f>
        <v>845.55433620000008</v>
      </c>
      <c r="C1407" s="89"/>
      <c r="D1407" s="188">
        <f t="shared" si="34"/>
        <v>903.05203106160013</v>
      </c>
      <c r="E1407" s="159">
        <f>(D1407-B1407)/B1407</f>
        <v>6.800000000000006E-2</v>
      </c>
      <c r="G1407" s="119"/>
      <c r="V1407" s="165">
        <v>1</v>
      </c>
    </row>
    <row r="1408" spans="1:22" ht="12.75">
      <c r="A1408" s="96" t="s">
        <v>1086</v>
      </c>
      <c r="B1408" s="243">
        <f>'Proposed Tariff Book 15_16'!D1408</f>
        <v>845.55433620000008</v>
      </c>
      <c r="C1408" s="89"/>
      <c r="D1408" s="188">
        <f t="shared" si="34"/>
        <v>903.05203106160013</v>
      </c>
      <c r="E1408" s="159">
        <f>(D1408-B1408)/B1408</f>
        <v>6.800000000000006E-2</v>
      </c>
      <c r="G1408" s="119"/>
      <c r="V1408" s="165">
        <v>1</v>
      </c>
    </row>
    <row r="1409" spans="1:22" ht="12.75">
      <c r="A1409" s="96"/>
      <c r="B1409" s="243"/>
      <c r="C1409" s="89"/>
      <c r="D1409" s="188"/>
      <c r="E1409" s="159" t="s">
        <v>144</v>
      </c>
      <c r="G1409" s="119"/>
      <c r="V1409" s="165">
        <v>1</v>
      </c>
    </row>
    <row r="1410" spans="1:22" ht="12.75">
      <c r="A1410" s="96" t="s">
        <v>1087</v>
      </c>
      <c r="B1410" s="243"/>
      <c r="C1410" s="89"/>
      <c r="D1410" s="188"/>
      <c r="E1410" s="159" t="s">
        <v>144</v>
      </c>
      <c r="G1410" s="119"/>
      <c r="V1410" s="165">
        <v>1</v>
      </c>
    </row>
    <row r="1411" spans="1:22" ht="12.75">
      <c r="A1411" s="96" t="s">
        <v>1088</v>
      </c>
      <c r="B1411" s="243"/>
      <c r="C1411" s="89"/>
      <c r="D1411" s="188"/>
      <c r="E1411" s="159" t="s">
        <v>144</v>
      </c>
      <c r="G1411" s="119"/>
      <c r="V1411" s="165">
        <v>1</v>
      </c>
    </row>
    <row r="1412" spans="1:22" ht="12.75">
      <c r="A1412" s="96" t="s">
        <v>1089</v>
      </c>
      <c r="B1412" s="243"/>
      <c r="C1412" s="89"/>
      <c r="D1412" s="188"/>
      <c r="E1412" s="159" t="s">
        <v>144</v>
      </c>
      <c r="G1412" s="119"/>
      <c r="V1412" s="165">
        <v>1</v>
      </c>
    </row>
    <row r="1413" spans="1:22" ht="12.75">
      <c r="A1413" s="96"/>
      <c r="B1413" s="243"/>
      <c r="C1413" s="89"/>
      <c r="D1413" s="188"/>
      <c r="E1413" s="159" t="s">
        <v>144</v>
      </c>
      <c r="G1413" s="119"/>
      <c r="V1413" s="165">
        <v>1</v>
      </c>
    </row>
    <row r="1414" spans="1:22" ht="12.75">
      <c r="A1414" s="94" t="s">
        <v>1090</v>
      </c>
      <c r="B1414" s="243"/>
      <c r="C1414" s="89"/>
      <c r="D1414" s="188"/>
      <c r="E1414" s="159" t="s">
        <v>144</v>
      </c>
      <c r="G1414" s="119"/>
      <c r="V1414" s="165">
        <v>1</v>
      </c>
    </row>
    <row r="1415" spans="1:22" ht="12.75">
      <c r="A1415" s="96"/>
      <c r="B1415" s="243"/>
      <c r="C1415" s="89"/>
      <c r="D1415" s="188"/>
      <c r="E1415" s="159" t="s">
        <v>144</v>
      </c>
      <c r="G1415" s="119"/>
      <c r="V1415" s="165">
        <v>1</v>
      </c>
    </row>
    <row r="1416" spans="1:22" ht="12.75">
      <c r="A1416" s="96" t="s">
        <v>1091</v>
      </c>
      <c r="B1416" s="243">
        <f>'Proposed Tariff Book 15_16'!D1416</f>
        <v>1735.6115322000001</v>
      </c>
      <c r="C1416" s="89"/>
      <c r="D1416" s="188">
        <f t="shared" ref="D1416:D1418" si="35">B1416*($J$33+$J$32)</f>
        <v>1853.6331163896002</v>
      </c>
      <c r="E1416" s="159">
        <f>(D1416-B1416)/B1416</f>
        <v>6.8000000000000088E-2</v>
      </c>
      <c r="G1416" s="119"/>
      <c r="V1416" s="165">
        <v>1</v>
      </c>
    </row>
    <row r="1417" spans="1:22" ht="12.75">
      <c r="A1417" s="96" t="s">
        <v>1092</v>
      </c>
      <c r="B1417" s="243">
        <f>'Proposed Tariff Book 15_16'!D1417</f>
        <v>2082.7498880999997</v>
      </c>
      <c r="C1417" s="89"/>
      <c r="D1417" s="188">
        <f t="shared" si="35"/>
        <v>2224.3768804908</v>
      </c>
      <c r="E1417" s="159">
        <f>(D1417-B1417)/B1417</f>
        <v>6.8000000000000158E-2</v>
      </c>
      <c r="G1417" s="119"/>
      <c r="V1417" s="165">
        <v>1</v>
      </c>
    </row>
    <row r="1418" spans="1:22" ht="12.75">
      <c r="A1418" s="96" t="s">
        <v>1093</v>
      </c>
      <c r="B1418" s="243">
        <f>'Proposed Tariff Book 15_16'!D1418</f>
        <v>2429.8767801000004</v>
      </c>
      <c r="C1418" s="89"/>
      <c r="D1418" s="188">
        <f t="shared" si="35"/>
        <v>2595.1084011468006</v>
      </c>
      <c r="E1418" s="159">
        <f>(D1418-B1418)/B1418</f>
        <v>6.8000000000000088E-2</v>
      </c>
      <c r="G1418" s="119"/>
      <c r="V1418" s="165">
        <v>1</v>
      </c>
    </row>
    <row r="1419" spans="1:22" ht="12.75">
      <c r="A1419" s="96"/>
      <c r="B1419" s="243"/>
      <c r="C1419" s="89"/>
      <c r="D1419" s="188"/>
      <c r="E1419" s="159" t="s">
        <v>144</v>
      </c>
      <c r="G1419" s="119"/>
      <c r="V1419" s="165">
        <v>1</v>
      </c>
    </row>
    <row r="1420" spans="1:22" ht="12.75">
      <c r="A1420" s="94" t="s">
        <v>1094</v>
      </c>
      <c r="B1420" s="243"/>
      <c r="C1420" s="89"/>
      <c r="D1420" s="188"/>
      <c r="E1420" s="159" t="s">
        <v>144</v>
      </c>
      <c r="G1420" s="119"/>
      <c r="V1420" s="165">
        <v>1</v>
      </c>
    </row>
    <row r="1421" spans="1:22" ht="12.75">
      <c r="A1421" s="96"/>
      <c r="B1421" s="243"/>
      <c r="C1421" s="89"/>
      <c r="D1421" s="188"/>
      <c r="E1421" s="159" t="s">
        <v>144</v>
      </c>
      <c r="G1421" s="119"/>
      <c r="V1421" s="165">
        <v>1</v>
      </c>
    </row>
    <row r="1422" spans="1:22" ht="12.75">
      <c r="A1422" s="94" t="s">
        <v>1095</v>
      </c>
      <c r="B1422" s="243"/>
      <c r="C1422" s="89"/>
      <c r="D1422" s="188"/>
      <c r="E1422" s="159" t="s">
        <v>144</v>
      </c>
      <c r="G1422" s="119"/>
      <c r="V1422" s="165">
        <v>1</v>
      </c>
    </row>
    <row r="1423" spans="1:22" ht="12.75">
      <c r="A1423" s="94"/>
      <c r="B1423" s="243"/>
      <c r="C1423" s="89"/>
      <c r="D1423" s="188"/>
      <c r="E1423" s="159" t="s">
        <v>144</v>
      </c>
      <c r="G1423" s="119"/>
      <c r="V1423" s="165">
        <v>1</v>
      </c>
    </row>
    <row r="1424" spans="1:22" ht="12.75">
      <c r="A1424" s="96" t="s">
        <v>1257</v>
      </c>
      <c r="B1424" s="243" t="str">
        <f>'Proposed Tariff Book 15_16'!D1424</f>
        <v>On Application</v>
      </c>
      <c r="C1424" s="89"/>
      <c r="D1424" s="189" t="str">
        <f>B1424</f>
        <v>On Application</v>
      </c>
      <c r="E1424" s="159" t="s">
        <v>144</v>
      </c>
      <c r="G1424" s="119"/>
      <c r="V1424" s="165">
        <v>1</v>
      </c>
    </row>
    <row r="1425" spans="1:22" ht="12.75">
      <c r="A1425" s="96"/>
      <c r="B1425" s="243"/>
      <c r="C1425" s="89"/>
      <c r="D1425" s="189"/>
      <c r="E1425" s="159"/>
      <c r="G1425" s="119"/>
      <c r="V1425" s="165">
        <v>1</v>
      </c>
    </row>
    <row r="1426" spans="1:22" ht="12.75">
      <c r="A1426" s="94" t="s">
        <v>272</v>
      </c>
      <c r="B1426" s="243"/>
      <c r="C1426" s="89"/>
      <c r="D1426" s="189"/>
      <c r="E1426" s="159" t="s">
        <v>144</v>
      </c>
      <c r="G1426" s="119"/>
      <c r="V1426" s="165">
        <v>1</v>
      </c>
    </row>
    <row r="1427" spans="1:22" ht="12.75">
      <c r="A1427" s="96"/>
      <c r="B1427" s="243"/>
      <c r="C1427" s="89"/>
      <c r="D1427" s="189"/>
      <c r="E1427" s="159" t="s">
        <v>144</v>
      </c>
      <c r="G1427" s="119"/>
      <c r="V1427" s="165">
        <v>1</v>
      </c>
    </row>
    <row r="1428" spans="1:22" ht="12.75">
      <c r="A1428" s="96" t="s">
        <v>273</v>
      </c>
      <c r="B1428" s="243" t="str">
        <f>'Proposed Tariff Book 15_16'!D1428</f>
        <v>On Application</v>
      </c>
      <c r="C1428" s="89"/>
      <c r="D1428" s="189" t="str">
        <f t="shared" ref="D1428:D1436" si="36">B1428</f>
        <v>On Application</v>
      </c>
      <c r="E1428" s="159"/>
      <c r="G1428" s="119"/>
    </row>
    <row r="1429" spans="1:22" ht="12.75">
      <c r="A1429" s="96" t="s">
        <v>260</v>
      </c>
      <c r="B1429" s="243"/>
      <c r="C1429" s="89"/>
      <c r="D1429" s="189"/>
      <c r="E1429" s="159" t="s">
        <v>144</v>
      </c>
      <c r="G1429" s="119"/>
    </row>
    <row r="1430" spans="1:22" ht="12.75">
      <c r="A1430" s="94" t="s">
        <v>274</v>
      </c>
      <c r="B1430" s="243"/>
      <c r="C1430" s="89"/>
      <c r="D1430" s="189"/>
      <c r="E1430" s="159" t="s">
        <v>144</v>
      </c>
      <c r="G1430" s="119"/>
    </row>
    <row r="1431" spans="1:22" ht="12.75">
      <c r="A1431" s="96"/>
      <c r="B1431" s="243"/>
      <c r="C1431" s="89"/>
      <c r="D1431" s="189"/>
      <c r="E1431" s="159" t="s">
        <v>144</v>
      </c>
      <c r="G1431" s="119"/>
    </row>
    <row r="1432" spans="1:22" ht="12.75">
      <c r="A1432" s="96" t="s">
        <v>275</v>
      </c>
      <c r="B1432" s="243" t="str">
        <f>'Proposed Tariff Book 15_16'!D1432</f>
        <v>On Application</v>
      </c>
      <c r="C1432" s="89"/>
      <c r="D1432" s="189" t="str">
        <f t="shared" si="36"/>
        <v>On Application</v>
      </c>
      <c r="E1432" s="159"/>
      <c r="G1432" s="119"/>
      <c r="V1432" s="165">
        <v>1</v>
      </c>
    </row>
    <row r="1433" spans="1:22" ht="12.75">
      <c r="A1433" s="96"/>
      <c r="B1433" s="243"/>
      <c r="C1433" s="89"/>
      <c r="D1433" s="189"/>
      <c r="E1433" s="159"/>
      <c r="G1433" s="119"/>
    </row>
    <row r="1434" spans="1:22" ht="12.75">
      <c r="A1434" s="94" t="s">
        <v>1268</v>
      </c>
      <c r="B1434" s="243"/>
      <c r="C1434" s="89"/>
      <c r="D1434" s="189"/>
      <c r="E1434" s="159" t="s">
        <v>144</v>
      </c>
      <c r="G1434" s="119"/>
    </row>
    <row r="1435" spans="1:22" ht="12.75">
      <c r="A1435" s="94"/>
      <c r="B1435" s="243"/>
      <c r="C1435" s="89"/>
      <c r="D1435" s="189"/>
      <c r="E1435" s="159" t="s">
        <v>144</v>
      </c>
      <c r="G1435" s="119"/>
      <c r="V1435" s="165">
        <v>1</v>
      </c>
    </row>
    <row r="1436" spans="1:22" ht="12.75">
      <c r="A1436" s="96" t="s">
        <v>1267</v>
      </c>
      <c r="B1436" s="243" t="str">
        <f>'Proposed Tariff Book 15_16'!D1436</f>
        <v>On Application</v>
      </c>
      <c r="C1436" s="89"/>
      <c r="D1436" s="189" t="str">
        <f t="shared" si="36"/>
        <v>On Application</v>
      </c>
      <c r="E1436" s="159" t="s">
        <v>144</v>
      </c>
      <c r="G1436" s="119"/>
    </row>
    <row r="1437" spans="1:22" ht="13.5" thickBot="1">
      <c r="A1437" s="271"/>
      <c r="B1437" s="204"/>
      <c r="C1437" s="279"/>
      <c r="D1437" s="225"/>
      <c r="E1437" s="280"/>
      <c r="G1437" s="119"/>
    </row>
    <row r="1438" spans="1:22" ht="12.75">
      <c r="A1438" s="281" t="s">
        <v>113</v>
      </c>
      <c r="B1438" s="243"/>
      <c r="C1438" s="89"/>
      <c r="D1438" s="188"/>
      <c r="E1438" s="159" t="s">
        <v>144</v>
      </c>
      <c r="G1438" s="119"/>
    </row>
    <row r="1439" spans="1:22" ht="12.75">
      <c r="A1439" s="94" t="s">
        <v>141</v>
      </c>
      <c r="B1439" s="243"/>
      <c r="C1439" s="89"/>
      <c r="D1439" s="188"/>
      <c r="E1439" s="159" t="s">
        <v>144</v>
      </c>
      <c r="G1439" s="119"/>
      <c r="V1439" s="165">
        <v>1</v>
      </c>
    </row>
    <row r="1440" spans="1:22" ht="12.75">
      <c r="A1440" s="94" t="s">
        <v>142</v>
      </c>
      <c r="B1440" s="243"/>
      <c r="C1440" s="89"/>
      <c r="D1440" s="188"/>
      <c r="E1440" s="159" t="s">
        <v>144</v>
      </c>
      <c r="G1440" s="119"/>
      <c r="V1440" s="165">
        <v>1</v>
      </c>
    </row>
    <row r="1441" spans="1:22" ht="12.75">
      <c r="A1441" s="94"/>
      <c r="B1441" s="243"/>
      <c r="C1441" s="89"/>
      <c r="D1441" s="188"/>
      <c r="E1441" s="159"/>
      <c r="G1441" s="119"/>
    </row>
    <row r="1442" spans="1:22" ht="12.75">
      <c r="A1442" s="94" t="s">
        <v>45</v>
      </c>
      <c r="B1442" s="243"/>
      <c r="C1442" s="89"/>
      <c r="D1442" s="188"/>
      <c r="E1442" s="159"/>
      <c r="G1442" s="119"/>
    </row>
    <row r="1443" spans="1:22" ht="12.75">
      <c r="A1443" s="96" t="s">
        <v>47</v>
      </c>
      <c r="B1443" s="243"/>
      <c r="C1443" s="89"/>
      <c r="D1443" s="188"/>
      <c r="E1443" s="159"/>
      <c r="G1443" s="119"/>
    </row>
    <row r="1444" spans="1:22" ht="12.75">
      <c r="A1444" s="96" t="s">
        <v>49</v>
      </c>
      <c r="B1444" s="243"/>
      <c r="C1444" s="89"/>
      <c r="D1444" s="188"/>
      <c r="E1444" s="159"/>
      <c r="G1444" s="119"/>
    </row>
    <row r="1445" spans="1:22" ht="12.75">
      <c r="A1445" s="96"/>
      <c r="B1445" s="243"/>
      <c r="C1445" s="89"/>
      <c r="D1445" s="188"/>
      <c r="E1445" s="159"/>
      <c r="G1445" s="119"/>
    </row>
    <row r="1446" spans="1:22" ht="12.75">
      <c r="A1446" s="96" t="s">
        <v>50</v>
      </c>
      <c r="B1446" s="243"/>
      <c r="C1446" s="89"/>
      <c r="D1446" s="188"/>
      <c r="E1446" s="159"/>
      <c r="G1446" s="119"/>
    </row>
    <row r="1447" spans="1:22" ht="12.75">
      <c r="A1447" s="96" t="s">
        <v>51</v>
      </c>
      <c r="B1447" s="243"/>
      <c r="C1447" s="89"/>
      <c r="D1447" s="188"/>
      <c r="E1447" s="159"/>
      <c r="G1447" s="119"/>
    </row>
    <row r="1448" spans="1:22" ht="12.75">
      <c r="A1448" s="96" t="s">
        <v>53</v>
      </c>
      <c r="B1448" s="243"/>
      <c r="C1448" s="89"/>
      <c r="D1448" s="188"/>
      <c r="E1448" s="159"/>
      <c r="G1448" s="119"/>
    </row>
    <row r="1449" spans="1:22" ht="12.75">
      <c r="A1449" s="96"/>
      <c r="B1449" s="243"/>
      <c r="C1449" s="89"/>
      <c r="D1449" s="188"/>
      <c r="E1449" s="159"/>
      <c r="G1449" s="119"/>
    </row>
    <row r="1450" spans="1:22" ht="12.75">
      <c r="A1450" s="96" t="s">
        <v>55</v>
      </c>
      <c r="B1450" s="243"/>
      <c r="C1450" s="89"/>
      <c r="D1450" s="188"/>
      <c r="E1450" s="159"/>
      <c r="G1450" s="119"/>
    </row>
    <row r="1451" spans="1:22" ht="12.75">
      <c r="A1451" s="96"/>
      <c r="B1451" s="243"/>
      <c r="C1451" s="89"/>
      <c r="D1451" s="188"/>
      <c r="E1451" s="159"/>
      <c r="G1451" s="119"/>
    </row>
    <row r="1452" spans="1:22" ht="12.75">
      <c r="A1452" s="96" t="s">
        <v>56</v>
      </c>
      <c r="B1452" s="243"/>
      <c r="C1452" s="89"/>
      <c r="D1452" s="188"/>
      <c r="E1452" s="159"/>
      <c r="G1452" s="119"/>
    </row>
    <row r="1453" spans="1:22" ht="12.75">
      <c r="A1453" s="96" t="s">
        <v>57</v>
      </c>
      <c r="B1453" s="243"/>
      <c r="C1453" s="89"/>
      <c r="D1453" s="188"/>
      <c r="E1453" s="159"/>
      <c r="G1453" s="119"/>
    </row>
    <row r="1454" spans="1:22" ht="12.75">
      <c r="A1454" s="96" t="s">
        <v>58</v>
      </c>
      <c r="B1454" s="243"/>
      <c r="C1454" s="89"/>
      <c r="D1454" s="188"/>
      <c r="E1454" s="159"/>
      <c r="G1454" s="119"/>
    </row>
    <row r="1455" spans="1:22" ht="12.75">
      <c r="A1455" s="96"/>
      <c r="B1455" s="243"/>
      <c r="C1455" s="89"/>
      <c r="D1455" s="188"/>
      <c r="E1455" s="159"/>
      <c r="G1455" s="119"/>
    </row>
    <row r="1456" spans="1:22" ht="12.75">
      <c r="A1456" s="96" t="s">
        <v>677</v>
      </c>
      <c r="B1456" s="243"/>
      <c r="C1456" s="89"/>
      <c r="D1456" s="188"/>
      <c r="E1456" s="159" t="s">
        <v>144</v>
      </c>
      <c r="G1456" s="119"/>
      <c r="V1456" s="165">
        <v>1</v>
      </c>
    </row>
    <row r="1457" spans="1:22" ht="12.75">
      <c r="A1457" s="96" t="s">
        <v>678</v>
      </c>
      <c r="B1457" s="243"/>
      <c r="C1457" s="89"/>
      <c r="D1457" s="188"/>
      <c r="E1457" s="159" t="s">
        <v>144</v>
      </c>
      <c r="G1457" s="119"/>
      <c r="V1457" s="165">
        <v>1</v>
      </c>
    </row>
    <row r="1458" spans="1:22" ht="12.75">
      <c r="A1458" s="96"/>
      <c r="B1458" s="243"/>
      <c r="C1458" s="89"/>
      <c r="D1458" s="188"/>
      <c r="E1458" s="159" t="s">
        <v>144</v>
      </c>
      <c r="G1458" s="119"/>
      <c r="V1458" s="165">
        <v>1</v>
      </c>
    </row>
    <row r="1459" spans="1:22" ht="12.75">
      <c r="A1459" s="96" t="s">
        <v>679</v>
      </c>
      <c r="B1459" s="243"/>
      <c r="C1459" s="89"/>
      <c r="D1459" s="188"/>
      <c r="E1459" s="159" t="s">
        <v>144</v>
      </c>
      <c r="G1459" s="119"/>
    </row>
    <row r="1460" spans="1:22" ht="12.75">
      <c r="A1460" s="96" t="s">
        <v>680</v>
      </c>
      <c r="B1460" s="243"/>
      <c r="C1460" s="89"/>
      <c r="D1460" s="188"/>
      <c r="E1460" s="159" t="s">
        <v>144</v>
      </c>
      <c r="G1460" s="119"/>
      <c r="V1460" s="165">
        <v>1</v>
      </c>
    </row>
    <row r="1461" spans="1:22" ht="12.75">
      <c r="A1461" s="96" t="s">
        <v>681</v>
      </c>
      <c r="B1461" s="243"/>
      <c r="C1461" s="89"/>
      <c r="D1461" s="188"/>
      <c r="E1461" s="159" t="s">
        <v>144</v>
      </c>
      <c r="G1461" s="119"/>
    </row>
    <row r="1462" spans="1:22" ht="12.75">
      <c r="A1462" s="96"/>
      <c r="B1462" s="243"/>
      <c r="C1462" s="89"/>
      <c r="D1462" s="188"/>
      <c r="E1462" s="159" t="s">
        <v>144</v>
      </c>
      <c r="G1462" s="119"/>
    </row>
    <row r="1463" spans="1:22" ht="12.75">
      <c r="A1463" s="96" t="s">
        <v>682</v>
      </c>
      <c r="B1463" s="243"/>
      <c r="C1463" s="89"/>
      <c r="D1463" s="188"/>
      <c r="E1463" s="159" t="s">
        <v>144</v>
      </c>
      <c r="G1463" s="119"/>
    </row>
    <row r="1464" spans="1:22" ht="12.75">
      <c r="A1464" s="96" t="s">
        <v>1342</v>
      </c>
      <c r="B1464" s="243"/>
      <c r="C1464" s="89"/>
      <c r="D1464" s="188"/>
      <c r="E1464" s="159" t="s">
        <v>144</v>
      </c>
      <c r="G1464" s="119"/>
    </row>
    <row r="1465" spans="1:22" ht="12.75">
      <c r="A1465" s="96" t="s">
        <v>684</v>
      </c>
      <c r="B1465" s="243"/>
      <c r="C1465" s="89"/>
      <c r="D1465" s="188"/>
      <c r="E1465" s="159" t="s">
        <v>144</v>
      </c>
      <c r="G1465" s="119"/>
    </row>
    <row r="1466" spans="1:22" ht="12.75">
      <c r="A1466" s="96"/>
      <c r="B1466" s="243"/>
      <c r="C1466" s="89"/>
      <c r="D1466" s="188"/>
      <c r="E1466" s="159" t="s">
        <v>144</v>
      </c>
      <c r="G1466" s="119"/>
    </row>
    <row r="1467" spans="1:22" ht="12.75">
      <c r="A1467" s="96" t="s">
        <v>685</v>
      </c>
      <c r="B1467" s="243"/>
      <c r="C1467" s="89"/>
      <c r="D1467" s="188"/>
      <c r="E1467" s="159" t="s">
        <v>144</v>
      </c>
      <c r="G1467" s="119"/>
    </row>
    <row r="1468" spans="1:22" ht="12.75">
      <c r="A1468" s="96" t="s">
        <v>686</v>
      </c>
      <c r="B1468" s="243"/>
      <c r="C1468" s="89"/>
      <c r="D1468" s="188"/>
      <c r="E1468" s="159" t="s">
        <v>144</v>
      </c>
      <c r="G1468" s="119"/>
    </row>
    <row r="1469" spans="1:22" ht="12.75">
      <c r="A1469" s="96"/>
      <c r="B1469" s="243"/>
      <c r="C1469" s="89"/>
      <c r="D1469" s="188"/>
      <c r="E1469" s="159" t="s">
        <v>144</v>
      </c>
      <c r="G1469" s="119"/>
    </row>
    <row r="1470" spans="1:22" ht="12.75">
      <c r="A1470" s="96" t="s">
        <v>688</v>
      </c>
      <c r="B1470" s="243"/>
      <c r="C1470" s="89"/>
      <c r="D1470" s="188"/>
      <c r="E1470" s="159" t="s">
        <v>144</v>
      </c>
      <c r="G1470" s="119"/>
    </row>
    <row r="1471" spans="1:22" ht="12.75">
      <c r="A1471" s="96" t="s">
        <v>687</v>
      </c>
      <c r="B1471" s="243"/>
      <c r="C1471" s="89"/>
      <c r="D1471" s="188"/>
      <c r="E1471" s="159" t="s">
        <v>144</v>
      </c>
      <c r="G1471" s="119"/>
    </row>
    <row r="1472" spans="1:22" ht="12.75">
      <c r="A1472" s="96"/>
      <c r="B1472" s="243"/>
      <c r="C1472" s="89"/>
      <c r="D1472" s="188"/>
      <c r="E1472" s="159"/>
      <c r="G1472" s="119"/>
    </row>
    <row r="1473" spans="1:22" ht="12.75">
      <c r="A1473" s="96"/>
      <c r="B1473" s="243"/>
      <c r="C1473" s="89"/>
      <c r="D1473" s="188"/>
      <c r="E1473" s="159" t="s">
        <v>144</v>
      </c>
      <c r="G1473" s="119"/>
    </row>
    <row r="1474" spans="1:22" ht="12.75">
      <c r="A1474" s="94" t="s">
        <v>689</v>
      </c>
      <c r="B1474" s="243"/>
      <c r="C1474" s="89"/>
      <c r="D1474" s="188"/>
      <c r="E1474" s="159" t="s">
        <v>144</v>
      </c>
      <c r="G1474" s="119"/>
    </row>
    <row r="1475" spans="1:22" ht="12.75">
      <c r="A1475" s="96" t="s">
        <v>297</v>
      </c>
      <c r="B1475" s="243">
        <f>'Proposed Tariff Book 15_16'!D1475</f>
        <v>137.10721033500002</v>
      </c>
      <c r="C1475" s="89"/>
      <c r="D1475" s="188">
        <f>B1475*($J$33+$J$30)</f>
        <v>144.78521411376002</v>
      </c>
      <c r="E1475" s="159">
        <f>(D1475-B1475)/B1475</f>
        <v>5.6000000000000001E-2</v>
      </c>
      <c r="G1475" s="119"/>
    </row>
    <row r="1476" spans="1:22" ht="12.75">
      <c r="A1476" s="96" t="s">
        <v>298</v>
      </c>
      <c r="B1476" s="243">
        <f>'Proposed Tariff Book 15_16'!D1476</f>
        <v>4.0245018149999998</v>
      </c>
      <c r="C1476" s="89"/>
      <c r="D1476" s="188">
        <f>B1476*($J$33+$J$30)</f>
        <v>4.2498739166400004</v>
      </c>
      <c r="E1476" s="159">
        <f>(D1476-B1476)/B1476</f>
        <v>5.600000000000014E-2</v>
      </c>
      <c r="G1476" s="119"/>
      <c r="V1476" s="165">
        <v>1</v>
      </c>
    </row>
    <row r="1477" spans="1:22" ht="12.75">
      <c r="A1477" s="94" t="s">
        <v>300</v>
      </c>
      <c r="B1477" s="243">
        <f>'Proposed Tariff Book 15_16'!D1477</f>
        <v>64.534586325000006</v>
      </c>
      <c r="C1477" s="89"/>
      <c r="D1477" s="188">
        <f>B1477*($J$33+$J$30)</f>
        <v>68.14852315920001</v>
      </c>
      <c r="E1477" s="159">
        <f>(D1477-B1477)/B1477</f>
        <v>5.6000000000000057E-2</v>
      </c>
      <c r="G1477" s="119"/>
      <c r="V1477" s="165">
        <v>1</v>
      </c>
    </row>
    <row r="1478" spans="1:22" ht="12.75">
      <c r="A1478" s="96" t="s">
        <v>299</v>
      </c>
      <c r="B1478" s="243">
        <f>'Proposed Tariff Book 15_16'!D1478</f>
        <v>225.83267133000001</v>
      </c>
      <c r="C1478" s="138"/>
      <c r="D1478" s="188">
        <f>B1478*($J$33+$J$30)</f>
        <v>238.47930092448001</v>
      </c>
      <c r="E1478" s="159">
        <f>(D1478-B1478)/B1478</f>
        <v>5.6000000000000015E-2</v>
      </c>
      <c r="G1478" s="119"/>
      <c r="V1478" s="165">
        <v>1</v>
      </c>
    </row>
    <row r="1479" spans="1:22" ht="12.75">
      <c r="A1479" s="96"/>
      <c r="B1479" s="243"/>
      <c r="C1479" s="89"/>
      <c r="D1479" s="188"/>
      <c r="E1479" s="159" t="s">
        <v>144</v>
      </c>
      <c r="G1479" s="119"/>
      <c r="V1479" s="165">
        <v>1</v>
      </c>
    </row>
    <row r="1480" spans="1:22" ht="12.75">
      <c r="A1480" s="94" t="s">
        <v>700</v>
      </c>
      <c r="B1480" s="243"/>
      <c r="C1480" s="89"/>
      <c r="D1480" s="188"/>
      <c r="E1480" s="159" t="s">
        <v>144</v>
      </c>
      <c r="G1480" s="119"/>
    </row>
    <row r="1481" spans="1:22" ht="12.75">
      <c r="A1481" s="96" t="s">
        <v>291</v>
      </c>
      <c r="B1481" s="243">
        <f>'Proposed Tariff Book 15_16'!D1481</f>
        <v>112.91633566500001</v>
      </c>
      <c r="C1481" s="89"/>
      <c r="D1481" s="188">
        <f>B1481*($J$33+$J$30)</f>
        <v>119.23965046224001</v>
      </c>
      <c r="E1481" s="159">
        <f>(D1481-B1481)/B1481</f>
        <v>5.6000000000000015E-2</v>
      </c>
      <c r="G1481" s="119"/>
    </row>
    <row r="1482" spans="1:22" ht="12.75">
      <c r="A1482" s="96" t="s">
        <v>292</v>
      </c>
      <c r="B1482" s="243">
        <f>'Proposed Tariff Book 15_16'!D1482</f>
        <v>4.0245018149999998</v>
      </c>
      <c r="C1482" s="89"/>
      <c r="D1482" s="188">
        <f>B1482*($J$33+$J$30)</f>
        <v>4.2498739166400004</v>
      </c>
      <c r="E1482" s="159">
        <f>(D1482-B1482)/B1482</f>
        <v>5.600000000000014E-2</v>
      </c>
      <c r="G1482" s="119"/>
    </row>
    <row r="1483" spans="1:22" ht="12.75">
      <c r="A1483" s="96" t="s">
        <v>293</v>
      </c>
      <c r="B1483" s="243">
        <f>'Proposed Tariff Book 15_16'!D1483</f>
        <v>48.381749339999999</v>
      </c>
      <c r="C1483" s="89"/>
      <c r="D1483" s="188">
        <f>B1483*($J$33+$J$30)</f>
        <v>51.091127303040004</v>
      </c>
      <c r="E1483" s="159">
        <f>(D1483-B1483)/B1483</f>
        <v>5.6000000000000105E-2</v>
      </c>
      <c r="G1483" s="119"/>
    </row>
    <row r="1484" spans="1:22" ht="12.75">
      <c r="A1484" s="180" t="s">
        <v>294</v>
      </c>
      <c r="B1484" s="243">
        <f>'Proposed Tariff Book 15_16'!D1484</f>
        <v>89.098303125000001</v>
      </c>
      <c r="C1484" s="269"/>
      <c r="D1484" s="188">
        <f>B1484*($J$33+$J$29)</f>
        <v>94.087808100000004</v>
      </c>
      <c r="E1484" s="268">
        <f>(D1484-B1484)/B1484</f>
        <v>5.6000000000000029E-2</v>
      </c>
      <c r="F1484" s="116"/>
      <c r="G1484" s="119"/>
    </row>
    <row r="1485" spans="1:22" ht="12.75">
      <c r="A1485" s="96"/>
      <c r="B1485" s="243"/>
      <c r="C1485" s="89"/>
      <c r="D1485" s="188"/>
      <c r="E1485" s="159" t="s">
        <v>144</v>
      </c>
      <c r="G1485" s="119"/>
    </row>
    <row r="1486" spans="1:22" ht="13.5">
      <c r="A1486" s="179" t="s">
        <v>460</v>
      </c>
      <c r="B1486" s="452"/>
      <c r="C1486" s="453"/>
      <c r="D1486" s="453"/>
      <c r="E1486" s="453"/>
      <c r="F1486" s="453"/>
      <c r="G1486" s="453"/>
      <c r="H1486" s="453"/>
      <c r="I1486" s="454"/>
      <c r="J1486" s="454"/>
      <c r="K1486" s="454"/>
      <c r="L1486" s="454"/>
    </row>
    <row r="1487" spans="1:22" ht="12.75">
      <c r="A1487" s="180" t="s">
        <v>790</v>
      </c>
      <c r="B1487" s="243"/>
      <c r="C1487" s="100"/>
      <c r="D1487" s="188"/>
      <c r="E1487" s="159" t="s">
        <v>144</v>
      </c>
      <c r="G1487" s="119"/>
    </row>
    <row r="1488" spans="1:22" ht="12.75">
      <c r="A1488" s="180" t="s">
        <v>361</v>
      </c>
      <c r="B1488" s="243">
        <f>'Proposed Tariff Book 15_16'!D1488</f>
        <v>84.679027289999993</v>
      </c>
      <c r="C1488" s="142"/>
      <c r="D1488" s="188">
        <f t="shared" ref="D1488:D1551" si="37">B1488*($J$33+$J$30)</f>
        <v>89.42105281824</v>
      </c>
      <c r="E1488" s="159">
        <f t="shared" ref="E1488:E1551" si="38">(D1488-B1488)/B1488</f>
        <v>5.6000000000000077E-2</v>
      </c>
      <c r="G1488" s="119"/>
    </row>
    <row r="1489" spans="1:7" ht="12.75">
      <c r="A1489" s="180" t="s">
        <v>362</v>
      </c>
      <c r="B1489" s="243">
        <f>'Proposed Tariff Book 15_16'!D1489</f>
        <v>31.461296205000004</v>
      </c>
      <c r="C1489" s="100"/>
      <c r="D1489" s="188">
        <f t="shared" si="37"/>
        <v>33.223128792480004</v>
      </c>
      <c r="E1489" s="159">
        <f t="shared" si="38"/>
        <v>5.6000000000000015E-2</v>
      </c>
      <c r="G1489" s="119"/>
    </row>
    <row r="1490" spans="1:7" ht="12.75">
      <c r="A1490" s="180" t="s">
        <v>363</v>
      </c>
      <c r="B1490" s="243">
        <f>'Proposed Tariff Book 15_16'!D1490</f>
        <v>29.037822360000003</v>
      </c>
      <c r="C1490" s="100"/>
      <c r="D1490" s="188">
        <f t="shared" si="37"/>
        <v>30.663940412160006</v>
      </c>
      <c r="E1490" s="159">
        <f t="shared" si="38"/>
        <v>5.6000000000000077E-2</v>
      </c>
      <c r="G1490" s="119"/>
    </row>
    <row r="1491" spans="1:7" ht="12.75">
      <c r="A1491" s="180" t="s">
        <v>204</v>
      </c>
      <c r="B1491" s="243">
        <f>'Proposed Tariff Book 15_16'!D1491</f>
        <v>56.43075297</v>
      </c>
      <c r="C1491" s="100"/>
      <c r="D1491" s="188">
        <f t="shared" si="37"/>
        <v>59.590875136320001</v>
      </c>
      <c r="E1491" s="159">
        <f t="shared" si="38"/>
        <v>5.6000000000000015E-2</v>
      </c>
      <c r="G1491" s="119"/>
    </row>
    <row r="1492" spans="1:7" ht="12.75">
      <c r="A1492" s="180" t="s">
        <v>366</v>
      </c>
      <c r="B1492" s="243">
        <f>'Proposed Tariff Book 15_16'!D1492</f>
        <v>56.43075297</v>
      </c>
      <c r="C1492" s="100"/>
      <c r="D1492" s="188">
        <f t="shared" si="37"/>
        <v>59.590875136320001</v>
      </c>
      <c r="E1492" s="159">
        <f t="shared" si="38"/>
        <v>5.6000000000000015E-2</v>
      </c>
      <c r="G1492" s="119"/>
    </row>
    <row r="1493" spans="1:7" ht="12.75">
      <c r="A1493" s="180" t="s">
        <v>368</v>
      </c>
      <c r="B1493" s="243">
        <f>'Proposed Tariff Book 15_16'!D1493</f>
        <v>56.43075297</v>
      </c>
      <c r="C1493" s="100"/>
      <c r="D1493" s="188">
        <f t="shared" si="37"/>
        <v>59.590875136320001</v>
      </c>
      <c r="E1493" s="159">
        <f t="shared" si="38"/>
        <v>5.6000000000000015E-2</v>
      </c>
      <c r="G1493" s="119"/>
    </row>
    <row r="1494" spans="1:7" ht="12.75">
      <c r="A1494" s="180" t="s">
        <v>370</v>
      </c>
      <c r="B1494" s="243">
        <f>'Proposed Tariff Book 15_16'!D1494</f>
        <v>24.201840615000002</v>
      </c>
      <c r="C1494" s="100"/>
      <c r="D1494" s="188">
        <f t="shared" si="37"/>
        <v>25.557143689440004</v>
      </c>
      <c r="E1494" s="159">
        <f t="shared" si="38"/>
        <v>5.6000000000000071E-2</v>
      </c>
      <c r="G1494" s="119"/>
    </row>
    <row r="1495" spans="1:7" s="347" customFormat="1" ht="12.75">
      <c r="A1495" s="436" t="s">
        <v>372</v>
      </c>
      <c r="B1495" s="435">
        <f>'Proposed Tariff Book 15_16'!D1495</f>
        <v>60.510084509999999</v>
      </c>
      <c r="C1495" s="396"/>
      <c r="D1495" s="326"/>
      <c r="E1495" s="330"/>
      <c r="G1495" s="348"/>
    </row>
    <row r="1496" spans="1:7" ht="12.75">
      <c r="A1496" s="180" t="s">
        <v>374</v>
      </c>
      <c r="B1496" s="243">
        <f>'Proposed Tariff Book 15_16'!D1496</f>
        <v>137.10721033500002</v>
      </c>
      <c r="C1496" s="100"/>
      <c r="D1496" s="188">
        <f t="shared" si="37"/>
        <v>144.78521411376002</v>
      </c>
      <c r="E1496" s="159">
        <f t="shared" si="38"/>
        <v>5.6000000000000001E-2</v>
      </c>
      <c r="G1496" s="119"/>
    </row>
    <row r="1497" spans="1:7" ht="12.75">
      <c r="A1497" s="180" t="s">
        <v>365</v>
      </c>
      <c r="B1497" s="243">
        <f>'Proposed Tariff Book 15_16'!D1497</f>
        <v>31.461296205000004</v>
      </c>
      <c r="C1497" s="100"/>
      <c r="D1497" s="188">
        <f t="shared" si="37"/>
        <v>33.223128792480004</v>
      </c>
      <c r="E1497" s="159">
        <f t="shared" si="38"/>
        <v>5.6000000000000015E-2</v>
      </c>
      <c r="G1497" s="119"/>
    </row>
    <row r="1498" spans="1:7" s="347" customFormat="1" ht="12.75">
      <c r="A1498" s="436" t="s">
        <v>377</v>
      </c>
      <c r="B1498" s="435">
        <f>'Proposed Tariff Book 15_16'!D1498</f>
        <v>137.10721033500002</v>
      </c>
      <c r="C1498" s="396"/>
      <c r="D1498" s="326"/>
      <c r="E1498" s="330"/>
      <c r="G1498" s="348"/>
    </row>
    <row r="1499" spans="1:7" ht="12.75">
      <c r="A1499" s="180" t="s">
        <v>379</v>
      </c>
      <c r="B1499" s="243">
        <f>'Proposed Tariff Book 15_16'!D1499</f>
        <v>56.43075297</v>
      </c>
      <c r="C1499" s="142"/>
      <c r="D1499" s="188">
        <f t="shared" si="37"/>
        <v>59.590875136320001</v>
      </c>
      <c r="E1499" s="159">
        <f t="shared" si="38"/>
        <v>5.6000000000000015E-2</v>
      </c>
      <c r="G1499" s="119"/>
    </row>
    <row r="1500" spans="1:7" ht="12.75">
      <c r="A1500" s="180" t="s">
        <v>367</v>
      </c>
      <c r="B1500" s="243">
        <f>'Proposed Tariff Book 15_16'!D1500</f>
        <v>24.201840615000002</v>
      </c>
      <c r="C1500" s="100"/>
      <c r="D1500" s="188">
        <f t="shared" si="37"/>
        <v>25.557143689440004</v>
      </c>
      <c r="E1500" s="159">
        <f t="shared" si="38"/>
        <v>5.6000000000000071E-2</v>
      </c>
      <c r="G1500" s="119"/>
    </row>
    <row r="1501" spans="1:7" ht="12.75">
      <c r="A1501" s="180" t="s">
        <v>382</v>
      </c>
      <c r="B1501" s="243">
        <f>'Proposed Tariff Book 15_16'!D1501</f>
        <v>56.43075297</v>
      </c>
      <c r="C1501" s="100"/>
      <c r="D1501" s="188">
        <f t="shared" si="37"/>
        <v>59.590875136320001</v>
      </c>
      <c r="E1501" s="159">
        <f t="shared" si="38"/>
        <v>5.6000000000000015E-2</v>
      </c>
      <c r="G1501" s="119"/>
    </row>
    <row r="1502" spans="1:7" ht="12.75">
      <c r="A1502" s="181" t="s">
        <v>369</v>
      </c>
      <c r="B1502" s="243">
        <f>'Proposed Tariff Book 15_16'!D1502</f>
        <v>16.942385025</v>
      </c>
      <c r="C1502" s="100"/>
      <c r="D1502" s="188">
        <f t="shared" si="37"/>
        <v>17.8911585864</v>
      </c>
      <c r="E1502" s="159">
        <f t="shared" si="38"/>
        <v>5.5999999999999966E-2</v>
      </c>
      <c r="G1502" s="119"/>
    </row>
    <row r="1503" spans="1:7" ht="12.75">
      <c r="A1503" s="180" t="s">
        <v>385</v>
      </c>
      <c r="B1503" s="243">
        <f>'Proposed Tariff Book 15_16'!D1503</f>
        <v>22.260868349999999</v>
      </c>
      <c r="C1503" s="100"/>
      <c r="D1503" s="188">
        <f t="shared" si="37"/>
        <v>23.5074769776</v>
      </c>
      <c r="E1503" s="159">
        <f t="shared" si="38"/>
        <v>5.6000000000000029E-2</v>
      </c>
      <c r="G1503" s="119"/>
    </row>
    <row r="1504" spans="1:7" s="347" customFormat="1" ht="12.75">
      <c r="A1504" s="436" t="s">
        <v>387</v>
      </c>
      <c r="B1504" s="435">
        <f>'Proposed Tariff Book 15_16'!D1504</f>
        <v>24.201840615000002</v>
      </c>
      <c r="C1504" s="396"/>
      <c r="D1504" s="326"/>
      <c r="E1504" s="330"/>
      <c r="G1504" s="348"/>
    </row>
    <row r="1505" spans="1:22" ht="12.75">
      <c r="A1505" s="180" t="s">
        <v>371</v>
      </c>
      <c r="B1505" s="243">
        <f>'Proposed Tariff Book 15_16'!D1505</f>
        <v>9.3429851399999997</v>
      </c>
      <c r="C1505" s="115"/>
      <c r="D1505" s="188">
        <f t="shared" si="37"/>
        <v>9.8661923078400005</v>
      </c>
      <c r="E1505" s="268">
        <f t="shared" si="38"/>
        <v>5.6000000000000084E-2</v>
      </c>
      <c r="F1505" s="116"/>
      <c r="G1505" s="119"/>
    </row>
    <row r="1506" spans="1:22" ht="12.75">
      <c r="A1506" s="180" t="s">
        <v>390</v>
      </c>
      <c r="B1506" s="243">
        <f>'Proposed Tariff Book 15_16'!D1506</f>
        <v>137.10721033500002</v>
      </c>
      <c r="C1506" s="142"/>
      <c r="D1506" s="188">
        <f t="shared" si="37"/>
        <v>144.78521411376002</v>
      </c>
      <c r="E1506" s="159">
        <f t="shared" si="38"/>
        <v>5.6000000000000001E-2</v>
      </c>
      <c r="G1506" s="119"/>
    </row>
    <row r="1507" spans="1:22" ht="12.75">
      <c r="A1507" s="180" t="s">
        <v>392</v>
      </c>
      <c r="B1507" s="243">
        <f>'Proposed Tariff Book 15_16'!D1507</f>
        <v>137.10721033500002</v>
      </c>
      <c r="C1507" s="142"/>
      <c r="D1507" s="188">
        <f t="shared" si="37"/>
        <v>144.78521411376002</v>
      </c>
      <c r="E1507" s="159">
        <f t="shared" si="38"/>
        <v>5.6000000000000001E-2</v>
      </c>
      <c r="G1507" s="119"/>
    </row>
    <row r="1508" spans="1:22" ht="12.75">
      <c r="A1508" s="180" t="s">
        <v>375</v>
      </c>
      <c r="B1508" s="243">
        <f>'Proposed Tariff Book 15_16'!D1508</f>
        <v>38.698819905000001</v>
      </c>
      <c r="C1508" s="100"/>
      <c r="D1508" s="188">
        <f t="shared" si="37"/>
        <v>40.865953819680001</v>
      </c>
      <c r="E1508" s="159">
        <f t="shared" si="38"/>
        <v>5.6000000000000022E-2</v>
      </c>
      <c r="G1508" s="119"/>
    </row>
    <row r="1509" spans="1:22" ht="12.75">
      <c r="A1509" s="180" t="s">
        <v>395</v>
      </c>
      <c r="B1509" s="243">
        <f>'Proposed Tariff Book 15_16'!D1509</f>
        <v>40.552064609999995</v>
      </c>
      <c r="C1509" s="100"/>
      <c r="D1509" s="188">
        <f t="shared" si="37"/>
        <v>42.822980228159999</v>
      </c>
      <c r="E1509" s="159">
        <f t="shared" si="38"/>
        <v>5.6000000000000098E-2</v>
      </c>
      <c r="G1509" s="119"/>
    </row>
    <row r="1510" spans="1:22" s="347" customFormat="1" ht="12.75">
      <c r="A1510" s="436" t="s">
        <v>397</v>
      </c>
      <c r="B1510" s="435">
        <f>'Proposed Tariff Book 15_16'!D1510</f>
        <v>40.552064609999995</v>
      </c>
      <c r="C1510" s="396"/>
      <c r="D1510" s="326"/>
      <c r="E1510" s="330"/>
      <c r="G1510" s="348"/>
    </row>
    <row r="1511" spans="1:22" s="347" customFormat="1" ht="12.75">
      <c r="A1511" s="436" t="s">
        <v>399</v>
      </c>
      <c r="B1511" s="435">
        <f>'Proposed Tariff Book 15_16'!D1511</f>
        <v>56.43075297</v>
      </c>
      <c r="C1511" s="396"/>
      <c r="D1511" s="326"/>
      <c r="E1511" s="330"/>
      <c r="G1511" s="348"/>
    </row>
    <row r="1512" spans="1:22" s="397" customFormat="1" ht="12.75">
      <c r="A1512" s="436" t="s">
        <v>376</v>
      </c>
      <c r="B1512" s="435">
        <f>'Proposed Tariff Book 15_16'!D1512</f>
        <v>29.037822360000003</v>
      </c>
      <c r="C1512" s="396"/>
      <c r="D1512" s="326"/>
      <c r="E1512" s="330"/>
      <c r="G1512" s="398"/>
    </row>
    <row r="1513" spans="1:22" ht="12.75">
      <c r="A1513" s="180" t="s">
        <v>402</v>
      </c>
      <c r="B1513" s="243">
        <f>'Proposed Tariff Book 15_16'!D1513</f>
        <v>23.697407145</v>
      </c>
      <c r="C1513" s="100"/>
      <c r="D1513" s="188">
        <f t="shared" si="37"/>
        <v>25.024461945120002</v>
      </c>
      <c r="E1513" s="159">
        <f t="shared" si="38"/>
        <v>5.6000000000000112E-2</v>
      </c>
      <c r="G1513" s="119"/>
    </row>
    <row r="1514" spans="1:22" ht="12.75">
      <c r="A1514" s="96" t="s">
        <v>404</v>
      </c>
      <c r="B1514" s="243">
        <f>'Proposed Tariff Book 15_16'!D1514</f>
        <v>137.10721033500002</v>
      </c>
      <c r="C1514" s="142"/>
      <c r="D1514" s="188">
        <f t="shared" si="37"/>
        <v>144.78521411376002</v>
      </c>
      <c r="E1514" s="159">
        <f t="shared" si="38"/>
        <v>5.6000000000000001E-2</v>
      </c>
      <c r="G1514" s="119"/>
    </row>
    <row r="1515" spans="1:22" ht="12.75" customHeight="1">
      <c r="A1515" s="180" t="s">
        <v>406</v>
      </c>
      <c r="B1515" s="243">
        <f>'Proposed Tariff Book 15_16'!D1515</f>
        <v>27.436794390000003</v>
      </c>
      <c r="C1515" s="100"/>
      <c r="D1515" s="188">
        <f t="shared" si="37"/>
        <v>28.973254875840006</v>
      </c>
      <c r="E1515" s="159">
        <f t="shared" si="38"/>
        <v>5.6000000000000098E-2</v>
      </c>
      <c r="G1515" s="119"/>
    </row>
    <row r="1516" spans="1:22" s="413" customFormat="1" ht="12.75" customHeight="1">
      <c r="A1516" s="403" t="s">
        <v>408</v>
      </c>
      <c r="B1516" s="410">
        <f>'Proposed Tariff Book 15_16'!D1516</f>
        <v>84.679027289999993</v>
      </c>
      <c r="C1516" s="411"/>
      <c r="D1516" s="188">
        <f t="shared" si="37"/>
        <v>89.42105281824</v>
      </c>
      <c r="E1516" s="412">
        <f t="shared" si="38"/>
        <v>5.6000000000000077E-2</v>
      </c>
      <c r="G1516" s="414"/>
      <c r="V1516" s="413">
        <v>1</v>
      </c>
    </row>
    <row r="1517" spans="1:22" ht="12.75" customHeight="1">
      <c r="A1517" s="180" t="s">
        <v>410</v>
      </c>
      <c r="B1517" s="243">
        <f>'Proposed Tariff Book 15_16'!D1517</f>
        <v>24.201840615000002</v>
      </c>
      <c r="C1517" s="100"/>
      <c r="D1517" s="188">
        <f t="shared" si="37"/>
        <v>25.557143689440004</v>
      </c>
      <c r="E1517" s="159">
        <f t="shared" si="38"/>
        <v>5.6000000000000071E-2</v>
      </c>
      <c r="G1517" s="119"/>
      <c r="V1517" s="165">
        <v>1</v>
      </c>
    </row>
    <row r="1518" spans="1:22" ht="12.75" customHeight="1">
      <c r="A1518" s="180" t="s">
        <v>412</v>
      </c>
      <c r="B1518" s="243">
        <f>'Proposed Tariff Book 15_16'!D1518</f>
        <v>84.679027289999993</v>
      </c>
      <c r="C1518" s="142"/>
      <c r="D1518" s="188">
        <f t="shared" si="37"/>
        <v>89.42105281824</v>
      </c>
      <c r="E1518" s="159">
        <f t="shared" si="38"/>
        <v>5.6000000000000077E-2</v>
      </c>
      <c r="G1518" s="119"/>
      <c r="V1518" s="165">
        <v>1</v>
      </c>
    </row>
    <row r="1519" spans="1:22" ht="12.75" customHeight="1">
      <c r="A1519" s="180" t="s">
        <v>414</v>
      </c>
      <c r="B1519" s="243">
        <f>'Proposed Tariff Book 15_16'!D1519</f>
        <v>31.461296205000004</v>
      </c>
      <c r="C1519" s="100"/>
      <c r="D1519" s="188">
        <f t="shared" si="37"/>
        <v>33.223128792480004</v>
      </c>
      <c r="E1519" s="159">
        <f t="shared" si="38"/>
        <v>5.6000000000000015E-2</v>
      </c>
      <c r="G1519" s="119"/>
      <c r="V1519" s="165">
        <v>1</v>
      </c>
    </row>
    <row r="1520" spans="1:22" ht="12.75" customHeight="1">
      <c r="A1520" s="180" t="s">
        <v>381</v>
      </c>
      <c r="B1520" s="243">
        <f>'Proposed Tariff Book 15_16'!D1520</f>
        <v>29.037822360000003</v>
      </c>
      <c r="C1520" s="100"/>
      <c r="D1520" s="188">
        <f t="shared" si="37"/>
        <v>30.663940412160006</v>
      </c>
      <c r="E1520" s="159">
        <f t="shared" si="38"/>
        <v>5.6000000000000077E-2</v>
      </c>
      <c r="G1520" s="119"/>
      <c r="V1520" s="165">
        <v>1</v>
      </c>
    </row>
    <row r="1521" spans="1:22" ht="12.75" customHeight="1" thickBot="1">
      <c r="A1521" s="300" t="s">
        <v>417</v>
      </c>
      <c r="B1521" s="204">
        <f>'Proposed Tariff Book 15_16'!D1521</f>
        <v>56.43075297</v>
      </c>
      <c r="C1521" s="301"/>
      <c r="D1521" s="225">
        <f t="shared" si="37"/>
        <v>59.590875136320001</v>
      </c>
      <c r="E1521" s="280">
        <f t="shared" si="38"/>
        <v>5.6000000000000015E-2</v>
      </c>
      <c r="G1521" s="119"/>
      <c r="V1521" s="165">
        <v>1</v>
      </c>
    </row>
    <row r="1522" spans="1:22" ht="12.75" customHeight="1">
      <c r="A1522" s="302" t="s">
        <v>383</v>
      </c>
      <c r="B1522" s="243">
        <f>'Proposed Tariff Book 15_16'!D1522</f>
        <v>24.201840615000002</v>
      </c>
      <c r="C1522" s="100"/>
      <c r="D1522" s="188">
        <f t="shared" si="37"/>
        <v>25.557143689440004</v>
      </c>
      <c r="E1522" s="159">
        <f t="shared" si="38"/>
        <v>5.6000000000000071E-2</v>
      </c>
      <c r="G1522" s="119"/>
      <c r="V1522" s="165">
        <v>1</v>
      </c>
    </row>
    <row r="1523" spans="1:22" ht="12.75" customHeight="1">
      <c r="A1523" s="180" t="s">
        <v>420</v>
      </c>
      <c r="B1523" s="243">
        <f>'Proposed Tariff Book 15_16'!D1523</f>
        <v>24.201840615000002</v>
      </c>
      <c r="C1523" s="100"/>
      <c r="D1523" s="188">
        <f t="shared" si="37"/>
        <v>25.557143689440004</v>
      </c>
      <c r="E1523" s="159">
        <f t="shared" si="38"/>
        <v>5.6000000000000071E-2</v>
      </c>
      <c r="G1523" s="119"/>
      <c r="V1523" s="165">
        <v>1</v>
      </c>
    </row>
    <row r="1524" spans="1:22" ht="12.75" customHeight="1">
      <c r="A1524" s="180" t="s">
        <v>388</v>
      </c>
      <c r="B1524" s="243">
        <f>'Proposed Tariff Book 15_16'!D1524</f>
        <v>24.201840615000002</v>
      </c>
      <c r="C1524" s="100"/>
      <c r="D1524" s="188">
        <f t="shared" si="37"/>
        <v>25.557143689440004</v>
      </c>
      <c r="E1524" s="159">
        <f t="shared" si="38"/>
        <v>5.6000000000000071E-2</v>
      </c>
      <c r="G1524" s="119"/>
      <c r="V1524" s="165">
        <v>1</v>
      </c>
    </row>
    <row r="1525" spans="1:22" ht="12.75" customHeight="1">
      <c r="A1525" s="180" t="s">
        <v>423</v>
      </c>
      <c r="B1525" s="243">
        <f>'Proposed Tariff Book 15_16'!D1525</f>
        <v>24.201840615000002</v>
      </c>
      <c r="C1525" s="89"/>
      <c r="D1525" s="188">
        <f t="shared" si="37"/>
        <v>25.557143689440004</v>
      </c>
      <c r="E1525" s="159">
        <f t="shared" si="38"/>
        <v>5.6000000000000071E-2</v>
      </c>
      <c r="G1525" s="119"/>
      <c r="V1525" s="165">
        <v>1</v>
      </c>
    </row>
    <row r="1526" spans="1:22" ht="12.75" customHeight="1">
      <c r="A1526" s="180" t="s">
        <v>425</v>
      </c>
      <c r="B1526" s="243">
        <f>'Proposed Tariff Book 15_16'!D1526</f>
        <v>64.534586325000006</v>
      </c>
      <c r="C1526" s="89"/>
      <c r="D1526" s="188">
        <f t="shared" si="37"/>
        <v>68.14852315920001</v>
      </c>
      <c r="E1526" s="159">
        <f t="shared" si="38"/>
        <v>5.6000000000000057E-2</v>
      </c>
      <c r="G1526" s="119"/>
      <c r="V1526" s="165">
        <v>1</v>
      </c>
    </row>
    <row r="1527" spans="1:22" s="347" customFormat="1" ht="12.75" customHeight="1">
      <c r="A1527" s="436" t="s">
        <v>427</v>
      </c>
      <c r="B1527" s="435">
        <f>'Proposed Tariff Book 15_16'!D1527</f>
        <v>84.679027289999993</v>
      </c>
      <c r="C1527" s="392"/>
      <c r="D1527" s="326"/>
      <c r="E1527" s="330"/>
      <c r="G1527" s="348"/>
      <c r="V1527" s="347">
        <v>1</v>
      </c>
    </row>
    <row r="1528" spans="1:22" ht="12.75" customHeight="1">
      <c r="A1528" s="180" t="s">
        <v>389</v>
      </c>
      <c r="B1528" s="243">
        <f>'Proposed Tariff Book 15_16'!D1528</f>
        <v>26.636280405000001</v>
      </c>
      <c r="C1528" s="89"/>
      <c r="D1528" s="188">
        <f t="shared" si="37"/>
        <v>28.127912107680004</v>
      </c>
      <c r="E1528" s="159">
        <f t="shared" si="38"/>
        <v>5.6000000000000112E-2</v>
      </c>
      <c r="G1528" s="119"/>
      <c r="V1528" s="165">
        <v>1</v>
      </c>
    </row>
    <row r="1529" spans="1:22" ht="12.75" customHeight="1">
      <c r="A1529" s="180" t="s">
        <v>391</v>
      </c>
      <c r="B1529" s="243">
        <f>'Proposed Tariff Book 15_16'!D1529</f>
        <v>43.556733540000003</v>
      </c>
      <c r="C1529" s="89"/>
      <c r="D1529" s="188">
        <f t="shared" si="37"/>
        <v>45.995910618240003</v>
      </c>
      <c r="E1529" s="159">
        <f t="shared" si="38"/>
        <v>5.6000000000000001E-2</v>
      </c>
      <c r="G1529" s="119"/>
      <c r="V1529" s="165">
        <v>1</v>
      </c>
    </row>
    <row r="1530" spans="1:22" ht="12.75" customHeight="1">
      <c r="A1530" s="180" t="s">
        <v>393</v>
      </c>
      <c r="B1530" s="243">
        <f>'Proposed Tariff Book 15_16'!D1530</f>
        <v>16.942385025</v>
      </c>
      <c r="C1530" s="89"/>
      <c r="D1530" s="188">
        <f t="shared" si="37"/>
        <v>17.8911585864</v>
      </c>
      <c r="E1530" s="159">
        <f t="shared" si="38"/>
        <v>5.5999999999999966E-2</v>
      </c>
      <c r="G1530" s="119"/>
      <c r="V1530" s="165">
        <v>1</v>
      </c>
    </row>
    <row r="1531" spans="1:22" s="347" customFormat="1" ht="12.75" customHeight="1">
      <c r="A1531" s="436" t="s">
        <v>430</v>
      </c>
      <c r="B1531" s="435">
        <f>'Proposed Tariff Book 15_16'!D1531</f>
        <v>24.201840615000002</v>
      </c>
      <c r="C1531" s="392"/>
      <c r="D1531" s="326"/>
      <c r="E1531" s="330"/>
      <c r="G1531" s="348"/>
      <c r="V1531" s="347">
        <v>1</v>
      </c>
    </row>
    <row r="1532" spans="1:22" ht="12.75" customHeight="1">
      <c r="A1532" s="180" t="s">
        <v>431</v>
      </c>
      <c r="B1532" s="243">
        <f>'Proposed Tariff Book 15_16'!D1532</f>
        <v>24.201840615000002</v>
      </c>
      <c r="C1532" s="89"/>
      <c r="D1532" s="188">
        <f t="shared" si="37"/>
        <v>25.557143689440004</v>
      </c>
      <c r="E1532" s="159">
        <f t="shared" si="38"/>
        <v>5.6000000000000071E-2</v>
      </c>
      <c r="G1532" s="119"/>
    </row>
    <row r="1533" spans="1:22" s="347" customFormat="1" ht="12.75" customHeight="1">
      <c r="A1533" s="436" t="s">
        <v>398</v>
      </c>
      <c r="B1533" s="435">
        <f>'Proposed Tariff Book 15_16'!D1533</f>
        <v>137.10721033500002</v>
      </c>
      <c r="C1533" s="400"/>
      <c r="D1533" s="326"/>
      <c r="E1533" s="330"/>
      <c r="G1533" s="348"/>
    </row>
    <row r="1534" spans="1:22" s="347" customFormat="1" ht="12.75" customHeight="1">
      <c r="A1534" s="436" t="s">
        <v>432</v>
      </c>
      <c r="B1534" s="435">
        <f>'Proposed Tariff Book 15_16'!D1534</f>
        <v>137.10721033500002</v>
      </c>
      <c r="C1534" s="400"/>
      <c r="D1534" s="326"/>
      <c r="E1534" s="330"/>
      <c r="G1534" s="348"/>
    </row>
    <row r="1535" spans="1:22" ht="12.75" customHeight="1">
      <c r="A1535" s="180" t="s">
        <v>433</v>
      </c>
      <c r="B1535" s="243">
        <f>'Proposed Tariff Book 15_16'!D1535</f>
        <v>73.395069885000012</v>
      </c>
      <c r="C1535" s="89"/>
      <c r="D1535" s="188">
        <f t="shared" si="37"/>
        <v>77.505193798560015</v>
      </c>
      <c r="E1535" s="159">
        <f t="shared" si="38"/>
        <v>5.6000000000000022E-2</v>
      </c>
      <c r="G1535" s="119"/>
    </row>
    <row r="1536" spans="1:22" ht="12.75" customHeight="1">
      <c r="A1536" s="180" t="s">
        <v>434</v>
      </c>
      <c r="B1536" s="243">
        <f>'Proposed Tariff Book 15_16'!D1536</f>
        <v>30.266008200000002</v>
      </c>
      <c r="C1536" s="89"/>
      <c r="D1536" s="188">
        <f t="shared" si="37"/>
        <v>31.960904659200004</v>
      </c>
      <c r="E1536" s="159">
        <f t="shared" si="38"/>
        <v>5.6000000000000077E-2</v>
      </c>
      <c r="G1536" s="119"/>
    </row>
    <row r="1537" spans="1:7" ht="12.75" customHeight="1">
      <c r="A1537" s="180" t="s">
        <v>401</v>
      </c>
      <c r="B1537" s="243">
        <f>'Proposed Tariff Book 15_16'!D1537</f>
        <v>24.201840615000002</v>
      </c>
      <c r="C1537" s="89"/>
      <c r="D1537" s="188">
        <f t="shared" si="37"/>
        <v>25.557143689440004</v>
      </c>
      <c r="E1537" s="159">
        <f t="shared" si="38"/>
        <v>5.6000000000000071E-2</v>
      </c>
      <c r="G1537" s="119"/>
    </row>
    <row r="1538" spans="1:7" s="408" customFormat="1" ht="12.75">
      <c r="A1538" s="403" t="s">
        <v>436</v>
      </c>
      <c r="B1538" s="404">
        <f>'Proposed Tariff Book 15_16'!D1538</f>
        <v>24.201840615000002</v>
      </c>
      <c r="C1538" s="415"/>
      <c r="D1538" s="406">
        <f t="shared" si="37"/>
        <v>25.557143689440004</v>
      </c>
      <c r="E1538" s="407">
        <f t="shared" si="38"/>
        <v>5.6000000000000071E-2</v>
      </c>
      <c r="G1538" s="409"/>
    </row>
    <row r="1539" spans="1:7" ht="12.75">
      <c r="A1539" s="180" t="s">
        <v>438</v>
      </c>
      <c r="B1539" s="243">
        <f>'Proposed Tariff Book 15_16'!D1539</f>
        <v>112.91633566500001</v>
      </c>
      <c r="C1539" s="89"/>
      <c r="D1539" s="188">
        <f t="shared" si="37"/>
        <v>119.23965046224001</v>
      </c>
      <c r="E1539" s="159">
        <f t="shared" si="38"/>
        <v>5.6000000000000015E-2</v>
      </c>
      <c r="G1539" s="119"/>
    </row>
    <row r="1540" spans="1:7" ht="12.75">
      <c r="A1540" s="182" t="s">
        <v>403</v>
      </c>
      <c r="B1540" s="243">
        <f>'Proposed Tariff Book 15_16'!D1540</f>
        <v>23.697407145</v>
      </c>
      <c r="C1540" s="89"/>
      <c r="D1540" s="188">
        <f t="shared" si="37"/>
        <v>25.024461945120002</v>
      </c>
      <c r="E1540" s="159">
        <f t="shared" si="38"/>
        <v>5.6000000000000112E-2</v>
      </c>
      <c r="G1540" s="119"/>
    </row>
    <row r="1541" spans="1:7" ht="12.75">
      <c r="A1541" s="180" t="s">
        <v>405</v>
      </c>
      <c r="B1541" s="243">
        <f>'Proposed Tariff Book 15_16'!D1541</f>
        <v>31.461296205000004</v>
      </c>
      <c r="C1541" s="89"/>
      <c r="D1541" s="188">
        <f t="shared" si="37"/>
        <v>33.223128792480004</v>
      </c>
      <c r="E1541" s="159">
        <f t="shared" si="38"/>
        <v>5.6000000000000015E-2</v>
      </c>
      <c r="G1541" s="119"/>
    </row>
    <row r="1542" spans="1:7" ht="12.75">
      <c r="A1542" s="180" t="s">
        <v>442</v>
      </c>
      <c r="B1542" s="243">
        <f>'Proposed Tariff Book 15_16'!D1542</f>
        <v>98.814130395000007</v>
      </c>
      <c r="C1542" s="89"/>
      <c r="D1542" s="188">
        <f t="shared" si="37"/>
        <v>104.34772169712001</v>
      </c>
      <c r="E1542" s="159">
        <f t="shared" si="38"/>
        <v>5.6000000000000008E-2</v>
      </c>
      <c r="G1542" s="119"/>
    </row>
    <row r="1543" spans="1:7" ht="12.75">
      <c r="A1543" s="180" t="s">
        <v>409</v>
      </c>
      <c r="B1543" s="243">
        <f>'Proposed Tariff Book 15_16'!D1543</f>
        <v>137.10721033500002</v>
      </c>
      <c r="C1543" s="142"/>
      <c r="D1543" s="188">
        <f t="shared" si="37"/>
        <v>144.78521411376002</v>
      </c>
      <c r="E1543" s="159">
        <f t="shared" si="38"/>
        <v>5.6000000000000001E-2</v>
      </c>
      <c r="G1543" s="119"/>
    </row>
    <row r="1544" spans="1:7" ht="12.75">
      <c r="A1544" s="180" t="s">
        <v>411</v>
      </c>
      <c r="B1544" s="243">
        <f>'Proposed Tariff Book 15_16'!D1544</f>
        <v>24.201840615000002</v>
      </c>
      <c r="C1544" s="163"/>
      <c r="D1544" s="188">
        <f t="shared" si="37"/>
        <v>25.557143689440004</v>
      </c>
      <c r="E1544" s="159">
        <f t="shared" si="38"/>
        <v>5.6000000000000071E-2</v>
      </c>
      <c r="G1544" s="119"/>
    </row>
    <row r="1545" spans="1:7" ht="12.75">
      <c r="A1545" s="180" t="s">
        <v>444</v>
      </c>
      <c r="B1545" s="243">
        <f>'Proposed Tariff Book 15_16'!D1545</f>
        <v>8.0380376850000008</v>
      </c>
      <c r="C1545" s="100"/>
      <c r="D1545" s="188">
        <f t="shared" si="37"/>
        <v>8.4881677953600008</v>
      </c>
      <c r="E1545" s="159">
        <f t="shared" si="38"/>
        <v>5.5999999999999987E-2</v>
      </c>
      <c r="G1545" s="119"/>
    </row>
    <row r="1546" spans="1:7" ht="12.75">
      <c r="A1546" s="180" t="s">
        <v>413</v>
      </c>
      <c r="B1546" s="243">
        <f>'Proposed Tariff Book 15_16'!D1546</f>
        <v>36.286312005000006</v>
      </c>
      <c r="C1546" s="100"/>
      <c r="D1546" s="188">
        <f t="shared" si="37"/>
        <v>38.318345477280012</v>
      </c>
      <c r="E1546" s="159">
        <f t="shared" si="38"/>
        <v>5.600000000000014E-2</v>
      </c>
      <c r="G1546" s="119"/>
    </row>
    <row r="1547" spans="1:7" ht="12.75">
      <c r="A1547" s="180" t="s">
        <v>445</v>
      </c>
      <c r="B1547" s="243">
        <f>'Proposed Tariff Book 15_16'!D1547</f>
        <v>56.43075297</v>
      </c>
      <c r="C1547" s="100"/>
      <c r="D1547" s="188">
        <f t="shared" si="37"/>
        <v>59.590875136320001</v>
      </c>
      <c r="E1547" s="159">
        <f t="shared" si="38"/>
        <v>5.6000000000000015E-2</v>
      </c>
      <c r="G1547" s="119"/>
    </row>
    <row r="1548" spans="1:7" ht="12.75">
      <c r="A1548" s="180" t="s">
        <v>446</v>
      </c>
      <c r="B1548" s="243">
        <f>'Proposed Tariff Book 15_16'!D1548</f>
        <v>104.86733203499999</v>
      </c>
      <c r="C1548" s="115"/>
      <c r="D1548" s="188">
        <f t="shared" si="37"/>
        <v>110.73990262896</v>
      </c>
      <c r="E1548" s="268">
        <f t="shared" si="38"/>
        <v>5.6000000000000064E-2</v>
      </c>
      <c r="G1548" s="119"/>
    </row>
    <row r="1549" spans="1:7" ht="12.75">
      <c r="A1549" s="180" t="s">
        <v>447</v>
      </c>
      <c r="B1549" s="243">
        <f>'Proposed Tariff Book 15_16'!D1549</f>
        <v>8.8714495049999993</v>
      </c>
      <c r="C1549" s="100"/>
      <c r="D1549" s="188">
        <f t="shared" si="37"/>
        <v>9.3682506772799989</v>
      </c>
      <c r="E1549" s="159">
        <f t="shared" si="38"/>
        <v>5.5999999999999966E-2</v>
      </c>
      <c r="G1549" s="119"/>
    </row>
    <row r="1550" spans="1:7" ht="12.75">
      <c r="A1550" s="180" t="s">
        <v>448</v>
      </c>
      <c r="B1550" s="243">
        <f>'Proposed Tariff Book 15_16'!D1550</f>
        <v>88.703529105000001</v>
      </c>
      <c r="C1550" s="142"/>
      <c r="D1550" s="188">
        <f t="shared" si="37"/>
        <v>93.670926734880013</v>
      </c>
      <c r="E1550" s="159">
        <f t="shared" si="38"/>
        <v>5.6000000000000126E-2</v>
      </c>
      <c r="G1550" s="119"/>
    </row>
    <row r="1551" spans="1:7" s="408" customFormat="1" ht="12.75">
      <c r="A1551" s="416" t="s">
        <v>449</v>
      </c>
      <c r="B1551" s="404">
        <f>'Proposed Tariff Book 15_16'!D1551</f>
        <v>24.629512470000002</v>
      </c>
      <c r="C1551" s="405"/>
      <c r="D1551" s="406">
        <f t="shared" si="37"/>
        <v>26.008765168320004</v>
      </c>
      <c r="E1551" s="407">
        <f t="shared" si="38"/>
        <v>5.6000000000000077E-2</v>
      </c>
      <c r="G1551" s="409"/>
    </row>
    <row r="1552" spans="1:7" s="408" customFormat="1" ht="12.75">
      <c r="A1552" s="403" t="s">
        <v>450</v>
      </c>
      <c r="B1552" s="404">
        <f>'Proposed Tariff Book 15_16'!D1552</f>
        <v>24.629512470000002</v>
      </c>
      <c r="C1552" s="405"/>
      <c r="D1552" s="406">
        <f t="shared" ref="D1552:D1564" si="39">B1552*($J$33+$J$30)</f>
        <v>26.008765168320004</v>
      </c>
      <c r="E1552" s="407">
        <f t="shared" ref="E1552:E1564" si="40">(D1552-B1552)/B1552</f>
        <v>5.6000000000000077E-2</v>
      </c>
      <c r="G1552" s="409"/>
    </row>
    <row r="1553" spans="1:7" s="408" customFormat="1" ht="12.75">
      <c r="A1553" s="403" t="s">
        <v>451</v>
      </c>
      <c r="B1553" s="404">
        <f>'Proposed Tariff Book 15_16'!D1553</f>
        <v>24.629512470000002</v>
      </c>
      <c r="C1553" s="405"/>
      <c r="D1553" s="406">
        <f t="shared" si="39"/>
        <v>26.008765168320004</v>
      </c>
      <c r="E1553" s="407">
        <f t="shared" si="40"/>
        <v>5.6000000000000077E-2</v>
      </c>
      <c r="G1553" s="409"/>
    </row>
    <row r="1554" spans="1:7" ht="12.75">
      <c r="A1554" s="180" t="s">
        <v>416</v>
      </c>
      <c r="B1554" s="243">
        <f>'Proposed Tariff Book 15_16'!D1554</f>
        <v>29.037822360000003</v>
      </c>
      <c r="C1554" s="100"/>
      <c r="D1554" s="188">
        <f t="shared" si="39"/>
        <v>30.663940412160006</v>
      </c>
      <c r="E1554" s="159">
        <f t="shared" si="40"/>
        <v>5.6000000000000077E-2</v>
      </c>
      <c r="G1554" s="119"/>
    </row>
    <row r="1555" spans="1:7" s="408" customFormat="1" ht="12.75">
      <c r="A1555" s="403" t="s">
        <v>452</v>
      </c>
      <c r="B1555" s="404">
        <f>'Proposed Tariff Book 15_16'!D1555</f>
        <v>112.92730161</v>
      </c>
      <c r="C1555" s="417"/>
      <c r="D1555" s="406">
        <f t="shared" si="39"/>
        <v>119.25123050016001</v>
      </c>
      <c r="E1555" s="407">
        <f t="shared" si="40"/>
        <v>5.6000000000000043E-2</v>
      </c>
      <c r="G1555" s="409"/>
    </row>
    <row r="1556" spans="1:7" ht="12.75">
      <c r="A1556" s="180" t="s">
        <v>453</v>
      </c>
      <c r="B1556" s="243">
        <f>'Proposed Tariff Book 15_16'!D1556</f>
        <v>82.277485334999994</v>
      </c>
      <c r="C1556" s="100"/>
      <c r="D1556" s="188">
        <f t="shared" si="39"/>
        <v>86.885024513760001</v>
      </c>
      <c r="E1556" s="159">
        <f t="shared" si="40"/>
        <v>5.6000000000000084E-2</v>
      </c>
      <c r="G1556" s="119"/>
    </row>
    <row r="1557" spans="1:7" ht="12.75">
      <c r="A1557" s="180" t="s">
        <v>421</v>
      </c>
      <c r="B1557" s="243">
        <f>'Proposed Tariff Book 15_16'!D1557</f>
        <v>36.286312005000006</v>
      </c>
      <c r="C1557" s="100"/>
      <c r="D1557" s="188">
        <f t="shared" si="39"/>
        <v>38.318345477280012</v>
      </c>
      <c r="E1557" s="159">
        <f t="shared" si="40"/>
        <v>5.600000000000014E-2</v>
      </c>
      <c r="G1557" s="119"/>
    </row>
    <row r="1558" spans="1:7" ht="12.75">
      <c r="A1558" s="180" t="s">
        <v>454</v>
      </c>
      <c r="B1558" s="243">
        <f>'Proposed Tariff Book 15_16'!D1558</f>
        <v>31.461296205000004</v>
      </c>
      <c r="C1558" s="100"/>
      <c r="D1558" s="188">
        <f t="shared" si="39"/>
        <v>33.223128792480004</v>
      </c>
      <c r="E1558" s="159">
        <f t="shared" si="40"/>
        <v>5.6000000000000015E-2</v>
      </c>
      <c r="G1558" s="119"/>
    </row>
    <row r="1559" spans="1:7" s="347" customFormat="1" ht="12.75">
      <c r="A1559" s="436" t="s">
        <v>455</v>
      </c>
      <c r="B1559" s="435">
        <f>'Proposed Tariff Book 15_16'!D1559</f>
        <v>84.679027289999993</v>
      </c>
      <c r="C1559" s="396"/>
      <c r="D1559" s="326"/>
      <c r="E1559" s="330"/>
      <c r="G1559" s="348"/>
    </row>
    <row r="1560" spans="1:7" ht="12.75">
      <c r="A1560" s="180" t="s">
        <v>422</v>
      </c>
      <c r="B1560" s="243">
        <f>'Proposed Tariff Book 15_16'!D1560</f>
        <v>33.873804105000005</v>
      </c>
      <c r="C1560" s="100"/>
      <c r="D1560" s="188">
        <f t="shared" si="39"/>
        <v>35.770737134880008</v>
      </c>
      <c r="E1560" s="159">
        <f t="shared" si="40"/>
        <v>5.6000000000000084E-2</v>
      </c>
      <c r="G1560" s="119"/>
    </row>
    <row r="1561" spans="1:7" ht="12.75">
      <c r="A1561" s="180" t="s">
        <v>424</v>
      </c>
      <c r="B1561" s="243">
        <f>'Proposed Tariff Book 15_16'!D1561</f>
        <v>30.266008200000002</v>
      </c>
      <c r="C1561" s="100"/>
      <c r="D1561" s="188">
        <f t="shared" si="39"/>
        <v>31.960904659200004</v>
      </c>
      <c r="E1561" s="159">
        <f t="shared" si="40"/>
        <v>5.6000000000000077E-2</v>
      </c>
      <c r="G1561" s="119"/>
    </row>
    <row r="1562" spans="1:7" ht="12.75">
      <c r="A1562" s="180" t="s">
        <v>456</v>
      </c>
      <c r="B1562" s="243">
        <f>'Proposed Tariff Book 15_16'!D1562</f>
        <v>48.381749339999999</v>
      </c>
      <c r="C1562" s="100"/>
      <c r="D1562" s="188">
        <f t="shared" si="39"/>
        <v>51.091127303040004</v>
      </c>
      <c r="E1562" s="159">
        <f t="shared" si="40"/>
        <v>5.6000000000000105E-2</v>
      </c>
      <c r="G1562" s="119"/>
    </row>
    <row r="1563" spans="1:7" ht="12.75" customHeight="1">
      <c r="A1563" s="180" t="s">
        <v>428</v>
      </c>
      <c r="B1563" s="243">
        <f>'Proposed Tariff Book 15_16'!D1563</f>
        <v>24.201840615000002</v>
      </c>
      <c r="C1563" s="100"/>
      <c r="D1563" s="188">
        <f t="shared" si="39"/>
        <v>25.557143689440004</v>
      </c>
      <c r="E1563" s="159">
        <f t="shared" si="40"/>
        <v>5.6000000000000071E-2</v>
      </c>
      <c r="G1563" s="119"/>
    </row>
    <row r="1564" spans="1:7" ht="12.75" customHeight="1">
      <c r="A1564" s="180" t="s">
        <v>429</v>
      </c>
      <c r="B1564" s="243">
        <f>'Proposed Tariff Book 15_16'!D1564</f>
        <v>137.10721033500002</v>
      </c>
      <c r="C1564" s="142"/>
      <c r="D1564" s="188">
        <f t="shared" si="39"/>
        <v>144.78521411376002</v>
      </c>
      <c r="E1564" s="159">
        <f t="shared" si="40"/>
        <v>5.6000000000000001E-2</v>
      </c>
      <c r="G1564" s="119"/>
    </row>
    <row r="1565" spans="1:7" ht="12.75" customHeight="1">
      <c r="A1565" s="180"/>
      <c r="B1565" s="243"/>
      <c r="C1565" s="100"/>
      <c r="D1565" s="188"/>
      <c r="E1565" s="159" t="s">
        <v>144</v>
      </c>
      <c r="G1565" s="119"/>
    </row>
    <row r="1566" spans="1:7" ht="12.75" customHeight="1">
      <c r="A1566" s="179" t="s">
        <v>461</v>
      </c>
      <c r="B1566" s="243"/>
      <c r="C1566" s="100"/>
      <c r="D1566" s="188"/>
      <c r="E1566" s="159" t="s">
        <v>144</v>
      </c>
      <c r="G1566" s="119"/>
    </row>
    <row r="1567" spans="1:7" ht="12.75" customHeight="1">
      <c r="A1567" s="180" t="s">
        <v>361</v>
      </c>
      <c r="B1567" s="243">
        <f>'Proposed Tariff Book 15_16'!D1567</f>
        <v>36.286312005000006</v>
      </c>
      <c r="C1567" s="100"/>
      <c r="D1567" s="188">
        <f t="shared" ref="D1567:D1630" si="41">B1567*($J$33+$J$30)</f>
        <v>38.318345477280012</v>
      </c>
      <c r="E1567" s="159">
        <f t="shared" ref="E1567:E1630" si="42">(D1567-B1567)/B1567</f>
        <v>5.600000000000014E-2</v>
      </c>
      <c r="G1567" s="119"/>
    </row>
    <row r="1568" spans="1:7" ht="12.75" customHeight="1">
      <c r="A1568" s="180" t="s">
        <v>362</v>
      </c>
      <c r="B1568" s="243">
        <f>'Proposed Tariff Book 15_16'!D1568</f>
        <v>31.461296205000004</v>
      </c>
      <c r="C1568" s="100"/>
      <c r="D1568" s="188">
        <f t="shared" si="41"/>
        <v>33.223128792480004</v>
      </c>
      <c r="E1568" s="159">
        <f t="shared" si="42"/>
        <v>5.6000000000000015E-2</v>
      </c>
      <c r="G1568" s="119"/>
    </row>
    <row r="1569" spans="1:22" ht="12.75" customHeight="1">
      <c r="A1569" s="180" t="s">
        <v>363</v>
      </c>
      <c r="B1569" s="243">
        <f>'Proposed Tariff Book 15_16'!D1569</f>
        <v>24.201840615000002</v>
      </c>
      <c r="C1569" s="100"/>
      <c r="D1569" s="188">
        <f t="shared" si="41"/>
        <v>25.557143689440004</v>
      </c>
      <c r="E1569" s="159">
        <f t="shared" si="42"/>
        <v>5.6000000000000071E-2</v>
      </c>
      <c r="G1569" s="119"/>
      <c r="V1569" s="165">
        <v>1</v>
      </c>
    </row>
    <row r="1570" spans="1:22" ht="12.75">
      <c r="A1570" s="180" t="s">
        <v>204</v>
      </c>
      <c r="B1570" s="243">
        <f>'Proposed Tariff Book 15_16'!D1570</f>
        <v>112.92730161</v>
      </c>
      <c r="C1570" s="145"/>
      <c r="D1570" s="188">
        <f t="shared" si="41"/>
        <v>119.25123050016001</v>
      </c>
      <c r="E1570" s="159">
        <f t="shared" si="42"/>
        <v>5.6000000000000043E-2</v>
      </c>
      <c r="G1570" s="119"/>
    </row>
    <row r="1571" spans="1:22" ht="12.75">
      <c r="A1571" s="180" t="s">
        <v>366</v>
      </c>
      <c r="B1571" s="243">
        <f>'Proposed Tariff Book 15_16'!D1571</f>
        <v>56.43075297</v>
      </c>
      <c r="C1571" s="100"/>
      <c r="D1571" s="188">
        <f t="shared" si="41"/>
        <v>59.590875136320001</v>
      </c>
      <c r="E1571" s="159">
        <f t="shared" si="42"/>
        <v>5.6000000000000015E-2</v>
      </c>
      <c r="G1571" s="119"/>
    </row>
    <row r="1572" spans="1:22" ht="12.75">
      <c r="A1572" s="180" t="s">
        <v>368</v>
      </c>
      <c r="B1572" s="243">
        <f>'Proposed Tariff Book 15_16'!D1572</f>
        <v>56.43075297</v>
      </c>
      <c r="C1572" s="100"/>
      <c r="D1572" s="188">
        <f t="shared" si="41"/>
        <v>59.590875136320001</v>
      </c>
      <c r="E1572" s="159">
        <f t="shared" si="42"/>
        <v>5.6000000000000015E-2</v>
      </c>
      <c r="G1572" s="119"/>
    </row>
    <row r="1573" spans="1:22" ht="12.75">
      <c r="A1573" s="180" t="s">
        <v>370</v>
      </c>
      <c r="B1573" s="243">
        <f>'Proposed Tariff Book 15_16'!D1573</f>
        <v>24.201840615000002</v>
      </c>
      <c r="C1573" s="100"/>
      <c r="D1573" s="188">
        <f t="shared" si="41"/>
        <v>25.557143689440004</v>
      </c>
      <c r="E1573" s="159">
        <f t="shared" si="42"/>
        <v>5.6000000000000071E-2</v>
      </c>
      <c r="G1573" s="119"/>
    </row>
    <row r="1574" spans="1:22" s="347" customFormat="1" ht="12.75">
      <c r="A1574" s="436" t="s">
        <v>372</v>
      </c>
      <c r="B1574" s="435">
        <f>'Proposed Tariff Book 15_16'!D1574</f>
        <v>60.510084509999999</v>
      </c>
      <c r="C1574" s="396"/>
      <c r="D1574" s="326"/>
      <c r="E1574" s="330"/>
      <c r="G1574" s="348"/>
    </row>
    <row r="1575" spans="1:22" ht="12.75">
      <c r="A1575" s="180" t="s">
        <v>374</v>
      </c>
      <c r="B1575" s="243">
        <f>'Proposed Tariff Book 15_16'!D1575</f>
        <v>24.201840615000002</v>
      </c>
      <c r="C1575" s="100"/>
      <c r="D1575" s="188">
        <f t="shared" si="41"/>
        <v>25.557143689440004</v>
      </c>
      <c r="E1575" s="159">
        <f t="shared" si="42"/>
        <v>5.6000000000000071E-2</v>
      </c>
      <c r="G1575" s="119"/>
    </row>
    <row r="1576" spans="1:22" ht="12.75">
      <c r="A1576" s="180" t="s">
        <v>365</v>
      </c>
      <c r="B1576" s="243">
        <f>'Proposed Tariff Book 15_16'!D1576</f>
        <v>31.461296205000004</v>
      </c>
      <c r="C1576" s="100"/>
      <c r="D1576" s="188">
        <f t="shared" si="41"/>
        <v>33.223128792480004</v>
      </c>
      <c r="E1576" s="159">
        <f t="shared" si="42"/>
        <v>5.6000000000000015E-2</v>
      </c>
      <c r="G1576" s="119"/>
    </row>
    <row r="1577" spans="1:22" s="347" customFormat="1" ht="12.75">
      <c r="A1577" s="436" t="s">
        <v>377</v>
      </c>
      <c r="B1577" s="435">
        <f>'Proposed Tariff Book 15_16'!D1577</f>
        <v>94.877356139999989</v>
      </c>
      <c r="C1577" s="396"/>
      <c r="D1577" s="326"/>
      <c r="E1577" s="330"/>
      <c r="G1577" s="348"/>
    </row>
    <row r="1578" spans="1:22" ht="12.75">
      <c r="A1578" s="180" t="s">
        <v>379</v>
      </c>
      <c r="B1578" s="243">
        <f>'Proposed Tariff Book 15_16'!D1578</f>
        <v>24.201840615000002</v>
      </c>
      <c r="C1578" s="100"/>
      <c r="D1578" s="188">
        <f t="shared" si="41"/>
        <v>25.557143689440004</v>
      </c>
      <c r="E1578" s="159">
        <f t="shared" si="42"/>
        <v>5.6000000000000071E-2</v>
      </c>
      <c r="G1578" s="119"/>
    </row>
    <row r="1579" spans="1:22" ht="12.75">
      <c r="A1579" s="180" t="s">
        <v>367</v>
      </c>
      <c r="B1579" s="243">
        <f>'Proposed Tariff Book 15_16'!D1579</f>
        <v>4.8359817450000007</v>
      </c>
      <c r="C1579" s="115"/>
      <c r="D1579" s="188">
        <f t="shared" si="41"/>
        <v>5.1067967227200013</v>
      </c>
      <c r="E1579" s="268">
        <f t="shared" si="42"/>
        <v>5.6000000000000119E-2</v>
      </c>
      <c r="F1579" s="116"/>
      <c r="G1579" s="119"/>
    </row>
    <row r="1580" spans="1:22" ht="12.75">
      <c r="A1580" s="180" t="s">
        <v>382</v>
      </c>
      <c r="B1580" s="243">
        <f>'Proposed Tariff Book 15_16'!D1580</f>
        <v>112.92730161</v>
      </c>
      <c r="C1580" s="145"/>
      <c r="D1580" s="188">
        <f t="shared" si="41"/>
        <v>119.25123050016001</v>
      </c>
      <c r="E1580" s="159">
        <f t="shared" si="42"/>
        <v>5.6000000000000043E-2</v>
      </c>
      <c r="G1580" s="119"/>
    </row>
    <row r="1581" spans="1:22" ht="12.75">
      <c r="A1581" s="181" t="s">
        <v>369</v>
      </c>
      <c r="B1581" s="243">
        <f>'Proposed Tariff Book 15_16'!D1581</f>
        <v>13.707431250000001</v>
      </c>
      <c r="C1581" s="100"/>
      <c r="D1581" s="188">
        <f t="shared" si="41"/>
        <v>14.475047400000001</v>
      </c>
      <c r="E1581" s="159">
        <f t="shared" si="42"/>
        <v>5.6000000000000015E-2</v>
      </c>
      <c r="G1581" s="119"/>
    </row>
    <row r="1582" spans="1:22" ht="12.75">
      <c r="A1582" s="180" t="s">
        <v>385</v>
      </c>
      <c r="B1582" s="243">
        <f>'Proposed Tariff Book 15_16'!D1582</f>
        <v>22.260868349999999</v>
      </c>
      <c r="C1582" s="100"/>
      <c r="D1582" s="188">
        <f t="shared" si="41"/>
        <v>23.5074769776</v>
      </c>
      <c r="E1582" s="159">
        <f t="shared" si="42"/>
        <v>5.6000000000000029E-2</v>
      </c>
      <c r="G1582" s="119"/>
    </row>
    <row r="1583" spans="1:22" s="347" customFormat="1" ht="12.75">
      <c r="A1583" s="436" t="s">
        <v>387</v>
      </c>
      <c r="B1583" s="435">
        <f>'Proposed Tariff Book 15_16'!D1583</f>
        <v>24.201840615000002</v>
      </c>
      <c r="C1583" s="396"/>
      <c r="D1583" s="326"/>
      <c r="E1583" s="330"/>
      <c r="G1583" s="348"/>
    </row>
    <row r="1584" spans="1:22" s="431" customFormat="1" ht="12.75">
      <c r="A1584" s="179" t="s">
        <v>371</v>
      </c>
      <c r="B1584" s="333">
        <v>3.77</v>
      </c>
      <c r="C1584" s="427"/>
      <c r="D1584" s="188">
        <f>B1584*($J$33+$J$30)</f>
        <v>3.9811200000000002</v>
      </c>
      <c r="E1584" s="428">
        <v>5.8999999999999997E-2</v>
      </c>
      <c r="F1584" s="429"/>
      <c r="G1584" s="430"/>
    </row>
    <row r="1585" spans="1:7" ht="12.75">
      <c r="A1585" s="180" t="s">
        <v>390</v>
      </c>
      <c r="B1585" s="243">
        <f>'Proposed Tariff Book 15_16'!D1585</f>
        <v>56.43075297</v>
      </c>
      <c r="C1585" s="100"/>
      <c r="D1585" s="188">
        <f t="shared" si="41"/>
        <v>59.590875136320001</v>
      </c>
      <c r="E1585" s="159">
        <f t="shared" si="42"/>
        <v>5.6000000000000015E-2</v>
      </c>
      <c r="G1585" s="119"/>
    </row>
    <row r="1586" spans="1:7" ht="12.75">
      <c r="A1586" s="180" t="s">
        <v>392</v>
      </c>
      <c r="B1586" s="243">
        <f>'Proposed Tariff Book 15_16'!D1586</f>
        <v>59.676672690000004</v>
      </c>
      <c r="C1586" s="100"/>
      <c r="D1586" s="188">
        <f t="shared" si="41"/>
        <v>63.018566360640008</v>
      </c>
      <c r="E1586" s="159">
        <f t="shared" si="42"/>
        <v>5.6000000000000077E-2</v>
      </c>
      <c r="G1586" s="119"/>
    </row>
    <row r="1587" spans="1:7" ht="12.75">
      <c r="A1587" s="180" t="s">
        <v>375</v>
      </c>
      <c r="B1587" s="243">
        <f>'Proposed Tariff Book 15_16'!D1587</f>
        <v>38.698819905000001</v>
      </c>
      <c r="C1587" s="100"/>
      <c r="D1587" s="188">
        <f t="shared" si="41"/>
        <v>40.865953819680001</v>
      </c>
      <c r="E1587" s="159">
        <f t="shared" si="42"/>
        <v>5.6000000000000022E-2</v>
      </c>
      <c r="G1587" s="119"/>
    </row>
    <row r="1588" spans="1:7" ht="12.75">
      <c r="A1588" s="96" t="s">
        <v>395</v>
      </c>
      <c r="B1588" s="243">
        <f>'Proposed Tariff Book 15_16'!D1588</f>
        <v>40.552064609999995</v>
      </c>
      <c r="C1588" s="100"/>
      <c r="D1588" s="188">
        <f t="shared" si="41"/>
        <v>42.822980228159999</v>
      </c>
      <c r="E1588" s="159">
        <f t="shared" si="42"/>
        <v>5.6000000000000098E-2</v>
      </c>
      <c r="G1588" s="119"/>
    </row>
    <row r="1589" spans="1:7" s="397" customFormat="1" ht="12.75">
      <c r="A1589" s="436" t="s">
        <v>397</v>
      </c>
      <c r="B1589" s="435">
        <f>'Proposed Tariff Book 15_16'!D1589</f>
        <v>40.552064609999995</v>
      </c>
      <c r="C1589" s="396"/>
      <c r="D1589" s="326"/>
      <c r="E1589" s="330"/>
      <c r="G1589" s="398"/>
    </row>
    <row r="1590" spans="1:7" s="397" customFormat="1" ht="12.75">
      <c r="A1590" s="436" t="s">
        <v>399</v>
      </c>
      <c r="B1590" s="435">
        <f>'Proposed Tariff Book 15_16'!D1590</f>
        <v>112.92730161</v>
      </c>
      <c r="C1590" s="401"/>
      <c r="D1590" s="326"/>
      <c r="E1590" s="330"/>
      <c r="G1590" s="398"/>
    </row>
    <row r="1591" spans="1:7" s="408" customFormat="1" ht="12.75">
      <c r="A1591" s="403" t="s">
        <v>376</v>
      </c>
      <c r="B1591" s="404">
        <f>'Proposed Tariff Book 15_16'!D1591</f>
        <v>29.037822360000003</v>
      </c>
      <c r="C1591" s="405"/>
      <c r="D1591" s="406">
        <f t="shared" si="41"/>
        <v>30.663940412160006</v>
      </c>
      <c r="E1591" s="407">
        <f t="shared" si="42"/>
        <v>5.6000000000000077E-2</v>
      </c>
      <c r="G1591" s="409"/>
    </row>
    <row r="1592" spans="1:7" ht="12.75">
      <c r="A1592" s="180" t="s">
        <v>402</v>
      </c>
      <c r="B1592" s="243">
        <f>'Proposed Tariff Book 15_16'!D1592</f>
        <v>16.942385025</v>
      </c>
      <c r="C1592" s="100"/>
      <c r="D1592" s="188">
        <f t="shared" si="41"/>
        <v>17.8911585864</v>
      </c>
      <c r="E1592" s="159">
        <f t="shared" si="42"/>
        <v>5.5999999999999966E-2</v>
      </c>
      <c r="G1592" s="119"/>
    </row>
    <row r="1593" spans="1:7" ht="12.75">
      <c r="A1593" s="180" t="s">
        <v>404</v>
      </c>
      <c r="B1593" s="243">
        <f>'Proposed Tariff Book 15_16'!D1593</f>
        <v>48.381749339999999</v>
      </c>
      <c r="C1593" s="100"/>
      <c r="D1593" s="188">
        <f t="shared" si="41"/>
        <v>51.091127303040004</v>
      </c>
      <c r="E1593" s="159">
        <f t="shared" si="42"/>
        <v>5.6000000000000105E-2</v>
      </c>
      <c r="G1593" s="119"/>
    </row>
    <row r="1594" spans="1:7" ht="12.75">
      <c r="A1594" s="180" t="s">
        <v>406</v>
      </c>
      <c r="B1594" s="243">
        <f>'Proposed Tariff Book 15_16'!D1594</f>
        <v>27.436794390000003</v>
      </c>
      <c r="C1594" s="100"/>
      <c r="D1594" s="188">
        <f t="shared" si="41"/>
        <v>28.973254875840006</v>
      </c>
      <c r="E1594" s="159">
        <f t="shared" si="42"/>
        <v>5.6000000000000098E-2</v>
      </c>
      <c r="G1594" s="119"/>
    </row>
    <row r="1595" spans="1:7" s="408" customFormat="1" ht="12.75">
      <c r="A1595" s="403" t="s">
        <v>408</v>
      </c>
      <c r="B1595" s="404">
        <f>'Proposed Tariff Book 15_16'!D1595</f>
        <v>36.286312005000006</v>
      </c>
      <c r="C1595" s="415"/>
      <c r="D1595" s="406">
        <f t="shared" si="41"/>
        <v>38.318345477280012</v>
      </c>
      <c r="E1595" s="407">
        <f t="shared" si="42"/>
        <v>5.600000000000014E-2</v>
      </c>
      <c r="G1595" s="409"/>
    </row>
    <row r="1596" spans="1:7" ht="12.75">
      <c r="A1596" s="180" t="s">
        <v>410</v>
      </c>
      <c r="B1596" s="243">
        <f>'Proposed Tariff Book 15_16'!D1596</f>
        <v>24.201840615000002</v>
      </c>
      <c r="C1596" s="89"/>
      <c r="D1596" s="188">
        <f t="shared" si="41"/>
        <v>25.557143689440004</v>
      </c>
      <c r="E1596" s="159">
        <f t="shared" si="42"/>
        <v>5.6000000000000071E-2</v>
      </c>
      <c r="G1596" s="119"/>
    </row>
    <row r="1597" spans="1:7" ht="12.75">
      <c r="A1597" s="180" t="s">
        <v>412</v>
      </c>
      <c r="B1597" s="243">
        <f>'Proposed Tariff Book 15_16'!D1597</f>
        <v>36.286312005000006</v>
      </c>
      <c r="C1597" s="89"/>
      <c r="D1597" s="188">
        <f t="shared" si="41"/>
        <v>38.318345477280012</v>
      </c>
      <c r="E1597" s="159">
        <f t="shared" si="42"/>
        <v>5.600000000000014E-2</v>
      </c>
      <c r="G1597" s="119"/>
    </row>
    <row r="1598" spans="1:7" ht="12.75">
      <c r="A1598" s="180" t="s">
        <v>414</v>
      </c>
      <c r="B1598" s="243">
        <f>'Proposed Tariff Book 15_16'!D1598</f>
        <v>15.209765715</v>
      </c>
      <c r="C1598" s="100"/>
      <c r="D1598" s="188">
        <f t="shared" si="41"/>
        <v>16.06151259504</v>
      </c>
      <c r="E1598" s="159">
        <f t="shared" si="42"/>
        <v>5.6000000000000022E-2</v>
      </c>
      <c r="G1598" s="119"/>
    </row>
    <row r="1599" spans="1:7" s="397" customFormat="1" ht="12.75">
      <c r="A1599" s="436" t="s">
        <v>381</v>
      </c>
      <c r="B1599" s="435">
        <f>'Proposed Tariff Book 15_16'!D1599</f>
        <v>29.037822360000003</v>
      </c>
      <c r="C1599" s="396"/>
      <c r="D1599" s="326"/>
      <c r="E1599" s="330"/>
      <c r="G1599" s="398"/>
    </row>
    <row r="1600" spans="1:7" ht="12.75">
      <c r="A1600" s="180" t="s">
        <v>417</v>
      </c>
      <c r="B1600" s="243">
        <f>'Proposed Tariff Book 15_16'!D1600</f>
        <v>9.3539510849999985</v>
      </c>
      <c r="C1600" s="145"/>
      <c r="D1600" s="188">
        <f t="shared" si="41"/>
        <v>9.8777723457599986</v>
      </c>
      <c r="E1600" s="159">
        <f t="shared" si="42"/>
        <v>5.6000000000000022E-2</v>
      </c>
      <c r="G1600" s="119"/>
    </row>
    <row r="1601" spans="1:7" ht="12.75">
      <c r="A1601" s="180" t="s">
        <v>383</v>
      </c>
      <c r="B1601" s="243">
        <f>'Proposed Tariff Book 15_16'!D1601</f>
        <v>24.201840615000002</v>
      </c>
      <c r="C1601" s="100"/>
      <c r="D1601" s="188">
        <f t="shared" si="41"/>
        <v>25.557143689440004</v>
      </c>
      <c r="E1601" s="159">
        <f t="shared" si="42"/>
        <v>5.6000000000000071E-2</v>
      </c>
      <c r="G1601" s="119"/>
    </row>
    <row r="1602" spans="1:7" ht="12.75">
      <c r="A1602" s="180" t="s">
        <v>420</v>
      </c>
      <c r="B1602" s="243">
        <f>'Proposed Tariff Book 15_16'!D1602</f>
        <v>24.201840615000002</v>
      </c>
      <c r="C1602" s="100"/>
      <c r="D1602" s="188">
        <f t="shared" si="41"/>
        <v>25.557143689440004</v>
      </c>
      <c r="E1602" s="159">
        <f t="shared" si="42"/>
        <v>5.6000000000000071E-2</v>
      </c>
      <c r="G1602" s="119"/>
    </row>
    <row r="1603" spans="1:7" ht="12.75">
      <c r="A1603" s="180" t="s">
        <v>388</v>
      </c>
      <c r="B1603" s="243">
        <f>'Proposed Tariff Book 15_16'!D1603</f>
        <v>19.343926980000003</v>
      </c>
      <c r="C1603" s="100"/>
      <c r="D1603" s="188">
        <f t="shared" si="41"/>
        <v>20.427186890880005</v>
      </c>
      <c r="E1603" s="159">
        <f t="shared" si="42"/>
        <v>5.6000000000000119E-2</v>
      </c>
      <c r="G1603" s="119"/>
    </row>
    <row r="1604" spans="1:7" ht="12.75">
      <c r="A1604" s="180" t="s">
        <v>423</v>
      </c>
      <c r="B1604" s="243">
        <f>'Proposed Tariff Book 15_16'!D1604</f>
        <v>24.201840615000002</v>
      </c>
      <c r="C1604" s="100"/>
      <c r="D1604" s="188">
        <f t="shared" si="41"/>
        <v>25.557143689440004</v>
      </c>
      <c r="E1604" s="159">
        <f t="shared" si="42"/>
        <v>5.6000000000000071E-2</v>
      </c>
      <c r="G1604" s="119"/>
    </row>
    <row r="1605" spans="1:7" ht="13.5" thickBot="1">
      <c r="A1605" s="300" t="s">
        <v>425</v>
      </c>
      <c r="B1605" s="204">
        <f>'Proposed Tariff Book 15_16'!D1605</f>
        <v>6.4699075500000003</v>
      </c>
      <c r="C1605" s="304"/>
      <c r="D1605" s="225">
        <f t="shared" si="41"/>
        <v>6.8322223728000004</v>
      </c>
      <c r="E1605" s="280">
        <f t="shared" si="42"/>
        <v>5.6000000000000022E-2</v>
      </c>
      <c r="G1605" s="119"/>
    </row>
    <row r="1606" spans="1:7" s="347" customFormat="1" ht="12.75">
      <c r="A1606" s="436" t="s">
        <v>427</v>
      </c>
      <c r="B1606" s="435">
        <f>'Proposed Tariff Book 15_16'!D1606</f>
        <v>112.92730161</v>
      </c>
      <c r="C1606" s="401"/>
      <c r="D1606" s="326"/>
      <c r="E1606" s="330"/>
      <c r="G1606" s="348"/>
    </row>
    <row r="1607" spans="1:7" ht="12.75">
      <c r="A1607" s="180" t="s">
        <v>389</v>
      </c>
      <c r="B1607" s="243">
        <f>'Proposed Tariff Book 15_16'!D1607</f>
        <v>26.636280405000001</v>
      </c>
      <c r="C1607" s="89"/>
      <c r="D1607" s="188">
        <f t="shared" si="41"/>
        <v>28.127912107680004</v>
      </c>
      <c r="E1607" s="159">
        <f t="shared" si="42"/>
        <v>5.6000000000000112E-2</v>
      </c>
      <c r="G1607" s="119"/>
    </row>
    <row r="1608" spans="1:7" ht="12.75">
      <c r="A1608" s="180" t="s">
        <v>391</v>
      </c>
      <c r="B1608" s="243">
        <f>'Proposed Tariff Book 15_16'!D1608</f>
        <v>43.556733540000003</v>
      </c>
      <c r="C1608" s="89"/>
      <c r="D1608" s="188">
        <f t="shared" si="41"/>
        <v>45.995910618240003</v>
      </c>
      <c r="E1608" s="159">
        <f t="shared" si="42"/>
        <v>5.6000000000000001E-2</v>
      </c>
      <c r="G1608" s="119"/>
    </row>
    <row r="1609" spans="1:7" ht="12.75">
      <c r="A1609" s="180" t="s">
        <v>393</v>
      </c>
      <c r="B1609" s="243">
        <f>'Proposed Tariff Book 15_16'!D1609</f>
        <v>16.942385025</v>
      </c>
      <c r="C1609" s="89"/>
      <c r="D1609" s="188">
        <f t="shared" si="41"/>
        <v>17.8911585864</v>
      </c>
      <c r="E1609" s="159">
        <f t="shared" si="42"/>
        <v>5.5999999999999966E-2</v>
      </c>
      <c r="G1609" s="119"/>
    </row>
    <row r="1610" spans="1:7" s="347" customFormat="1" ht="12.75">
      <c r="A1610" s="436" t="s">
        <v>430</v>
      </c>
      <c r="B1610" s="435">
        <f>'Proposed Tariff Book 15_16'!D1610</f>
        <v>112.92730161</v>
      </c>
      <c r="C1610" s="402"/>
      <c r="D1610" s="326"/>
      <c r="E1610" s="330"/>
      <c r="G1610" s="348"/>
    </row>
    <row r="1611" spans="1:7" ht="12.75">
      <c r="A1611" s="180" t="s">
        <v>431</v>
      </c>
      <c r="B1611" s="243">
        <f>'Proposed Tariff Book 15_16'!D1611</f>
        <v>24.201840615000002</v>
      </c>
      <c r="C1611" s="89"/>
      <c r="D1611" s="188">
        <f t="shared" si="41"/>
        <v>25.557143689440004</v>
      </c>
      <c r="E1611" s="159">
        <f t="shared" si="42"/>
        <v>5.6000000000000071E-2</v>
      </c>
      <c r="G1611" s="119"/>
    </row>
    <row r="1612" spans="1:7" s="347" customFormat="1" ht="12.75">
      <c r="A1612" s="436" t="s">
        <v>398</v>
      </c>
      <c r="B1612" s="435">
        <f>'Proposed Tariff Book 15_16'!D1612</f>
        <v>29.037822360000003</v>
      </c>
      <c r="C1612" s="392"/>
      <c r="D1612" s="326"/>
      <c r="E1612" s="330"/>
      <c r="G1612" s="348"/>
    </row>
    <row r="1613" spans="1:7" s="347" customFormat="1" ht="12.75">
      <c r="A1613" s="436" t="s">
        <v>432</v>
      </c>
      <c r="B1613" s="435">
        <f>'Proposed Tariff Book 15_16'!D1613</f>
        <v>56.43075297</v>
      </c>
      <c r="C1613" s="392"/>
      <c r="D1613" s="326"/>
      <c r="E1613" s="330"/>
      <c r="G1613" s="348"/>
    </row>
    <row r="1614" spans="1:7" ht="12.75">
      <c r="A1614" s="180" t="s">
        <v>433</v>
      </c>
      <c r="B1614" s="243">
        <f>'Proposed Tariff Book 15_16'!D1614</f>
        <v>41.944739624999997</v>
      </c>
      <c r="C1614" s="89"/>
      <c r="D1614" s="188">
        <f t="shared" si="41"/>
        <v>44.293645044000002</v>
      </c>
      <c r="E1614" s="159">
        <f t="shared" si="42"/>
        <v>5.6000000000000119E-2</v>
      </c>
      <c r="G1614" s="119"/>
    </row>
    <row r="1615" spans="1:7" ht="12.75">
      <c r="A1615" s="180" t="s">
        <v>434</v>
      </c>
      <c r="B1615" s="243">
        <f>'Proposed Tariff Book 15_16'!D1615</f>
        <v>30.266008200000002</v>
      </c>
      <c r="C1615" s="89"/>
      <c r="D1615" s="188">
        <f t="shared" si="41"/>
        <v>31.960904659200004</v>
      </c>
      <c r="E1615" s="159">
        <f t="shared" si="42"/>
        <v>5.6000000000000077E-2</v>
      </c>
      <c r="G1615" s="119"/>
    </row>
    <row r="1616" spans="1:7" ht="12.75">
      <c r="A1616" s="180" t="s">
        <v>401</v>
      </c>
      <c r="B1616" s="243">
        <f>'Proposed Tariff Book 15_16'!D1616</f>
        <v>12.884985374999999</v>
      </c>
      <c r="C1616" s="89"/>
      <c r="D1616" s="188">
        <f t="shared" si="41"/>
        <v>13.606544555999999</v>
      </c>
      <c r="E1616" s="159">
        <f t="shared" si="42"/>
        <v>5.6000000000000001E-2</v>
      </c>
      <c r="G1616" s="119"/>
    </row>
    <row r="1617" spans="1:7" s="347" customFormat="1" ht="12.75">
      <c r="A1617" s="436" t="s">
        <v>436</v>
      </c>
      <c r="B1617" s="435">
        <f>'Proposed Tariff Book 15_16'!D1617</f>
        <v>22.611778590000004</v>
      </c>
      <c r="C1617" s="329"/>
      <c r="D1617" s="326"/>
      <c r="E1617" s="330"/>
      <c r="G1617" s="348"/>
    </row>
    <row r="1618" spans="1:7" ht="12.75">
      <c r="A1618" s="180" t="s">
        <v>438</v>
      </c>
      <c r="B1618" s="243">
        <f>'Proposed Tariff Book 15_16'!D1618</f>
        <v>48.381749339999999</v>
      </c>
      <c r="C1618" s="163"/>
      <c r="D1618" s="188">
        <f t="shared" si="41"/>
        <v>51.091127303040004</v>
      </c>
      <c r="E1618" s="159">
        <f t="shared" si="42"/>
        <v>5.6000000000000105E-2</v>
      </c>
      <c r="G1618" s="119"/>
    </row>
    <row r="1619" spans="1:7" ht="12.75">
      <c r="A1619" s="182" t="s">
        <v>403</v>
      </c>
      <c r="B1619" s="243">
        <f>'Proposed Tariff Book 15_16'!D1619</f>
        <v>16.942385025</v>
      </c>
      <c r="C1619" s="163"/>
      <c r="D1619" s="188">
        <f t="shared" si="41"/>
        <v>17.8911585864</v>
      </c>
      <c r="E1619" s="159">
        <f t="shared" si="42"/>
        <v>5.5999999999999966E-2</v>
      </c>
      <c r="G1619" s="119"/>
    </row>
    <row r="1620" spans="1:7" ht="12.75">
      <c r="A1620" s="180" t="s">
        <v>405</v>
      </c>
      <c r="B1620" s="243">
        <f>'Proposed Tariff Book 15_16'!D1620</f>
        <v>31.461296205000004</v>
      </c>
      <c r="C1620" s="163"/>
      <c r="D1620" s="188">
        <f t="shared" si="41"/>
        <v>33.223128792480004</v>
      </c>
      <c r="E1620" s="159">
        <f t="shared" si="42"/>
        <v>5.6000000000000015E-2</v>
      </c>
      <c r="G1620" s="119"/>
    </row>
    <row r="1621" spans="1:7" ht="12.75">
      <c r="A1621" s="180" t="s">
        <v>442</v>
      </c>
      <c r="B1621" s="243">
        <f>'Proposed Tariff Book 15_16'!D1621</f>
        <v>60.510084509999999</v>
      </c>
      <c r="C1621" s="163"/>
      <c r="D1621" s="188">
        <f t="shared" si="41"/>
        <v>63.898649242560005</v>
      </c>
      <c r="E1621" s="159">
        <f t="shared" si="42"/>
        <v>5.6000000000000105E-2</v>
      </c>
      <c r="G1621" s="119"/>
    </row>
    <row r="1622" spans="1:7" ht="12.75">
      <c r="A1622" s="180" t="s">
        <v>409</v>
      </c>
      <c r="B1622" s="243">
        <f>'Proposed Tariff Book 15_16'!D1622</f>
        <v>29.037822360000003</v>
      </c>
      <c r="C1622" s="163"/>
      <c r="D1622" s="188">
        <f t="shared" si="41"/>
        <v>30.663940412160006</v>
      </c>
      <c r="E1622" s="159">
        <f t="shared" si="42"/>
        <v>5.6000000000000077E-2</v>
      </c>
      <c r="G1622" s="119"/>
    </row>
    <row r="1623" spans="1:7" ht="12.75">
      <c r="A1623" s="180" t="s">
        <v>411</v>
      </c>
      <c r="B1623" s="243">
        <f>'Proposed Tariff Book 15_16'!D1623</f>
        <v>24.201840615000002</v>
      </c>
      <c r="C1623" s="163"/>
      <c r="D1623" s="188">
        <f t="shared" si="41"/>
        <v>25.557143689440004</v>
      </c>
      <c r="E1623" s="159">
        <f t="shared" si="42"/>
        <v>5.6000000000000071E-2</v>
      </c>
      <c r="G1623" s="119"/>
    </row>
    <row r="1624" spans="1:7" ht="12.75">
      <c r="A1624" s="180" t="s">
        <v>444</v>
      </c>
      <c r="B1624" s="243">
        <f>'Proposed Tariff Book 15_16'!D1624</f>
        <v>8.0380376850000008</v>
      </c>
      <c r="C1624" s="163"/>
      <c r="D1624" s="188">
        <f t="shared" si="41"/>
        <v>8.4881677953600008</v>
      </c>
      <c r="E1624" s="159">
        <f t="shared" si="42"/>
        <v>5.5999999999999987E-2</v>
      </c>
      <c r="G1624" s="119"/>
    </row>
    <row r="1625" spans="1:7" ht="12.75">
      <c r="A1625" s="96" t="s">
        <v>413</v>
      </c>
      <c r="B1625" s="243">
        <f>'Proposed Tariff Book 15_16'!D1625</f>
        <v>36.286312005000006</v>
      </c>
      <c r="C1625" s="163"/>
      <c r="D1625" s="188">
        <f t="shared" si="41"/>
        <v>38.318345477280012</v>
      </c>
      <c r="E1625" s="159">
        <f t="shared" si="42"/>
        <v>5.600000000000014E-2</v>
      </c>
      <c r="G1625" s="119"/>
    </row>
    <row r="1626" spans="1:7" ht="12.75">
      <c r="A1626" s="180" t="s">
        <v>445</v>
      </c>
      <c r="B1626" s="243">
        <f>'Proposed Tariff Book 15_16'!D1626</f>
        <v>112.92730161</v>
      </c>
      <c r="C1626" s="146"/>
      <c r="D1626" s="188">
        <f t="shared" si="41"/>
        <v>119.25123050016001</v>
      </c>
      <c r="E1626" s="159">
        <f t="shared" si="42"/>
        <v>5.6000000000000043E-2</v>
      </c>
      <c r="G1626" s="119"/>
    </row>
    <row r="1627" spans="1:7" ht="12.75">
      <c r="A1627" s="180" t="s">
        <v>446</v>
      </c>
      <c r="B1627" s="243">
        <f>'Proposed Tariff Book 15_16'!D1627</f>
        <v>24.629512470000002</v>
      </c>
      <c r="C1627" s="143"/>
      <c r="D1627" s="188">
        <f t="shared" si="41"/>
        <v>26.008765168320004</v>
      </c>
      <c r="E1627" s="159">
        <f t="shared" si="42"/>
        <v>5.6000000000000077E-2</v>
      </c>
      <c r="G1627" s="119"/>
    </row>
    <row r="1628" spans="1:7" ht="12.75">
      <c r="A1628" s="180" t="s">
        <v>447</v>
      </c>
      <c r="B1628" s="243">
        <f>'Proposed Tariff Book 15_16'!D1628</f>
        <v>8.8714495049999993</v>
      </c>
      <c r="C1628" s="163"/>
      <c r="D1628" s="188">
        <f t="shared" si="41"/>
        <v>9.3682506772799989</v>
      </c>
      <c r="E1628" s="159">
        <f t="shared" si="42"/>
        <v>5.5999999999999966E-2</v>
      </c>
      <c r="G1628" s="119"/>
    </row>
    <row r="1629" spans="1:7" ht="12.75">
      <c r="A1629" s="180" t="s">
        <v>448</v>
      </c>
      <c r="B1629" s="243">
        <f>'Proposed Tariff Book 15_16'!D1629</f>
        <v>43.556733540000003</v>
      </c>
      <c r="C1629" s="163"/>
      <c r="D1629" s="188">
        <f t="shared" si="41"/>
        <v>45.995910618240003</v>
      </c>
      <c r="E1629" s="159">
        <f t="shared" si="42"/>
        <v>5.6000000000000001E-2</v>
      </c>
      <c r="G1629" s="119"/>
    </row>
    <row r="1630" spans="1:7" ht="12.75">
      <c r="A1630" s="180" t="s">
        <v>449</v>
      </c>
      <c r="B1630" s="243">
        <f>'Proposed Tariff Book 15_16'!D1630</f>
        <v>24.629512470000002</v>
      </c>
      <c r="C1630" s="163"/>
      <c r="D1630" s="188">
        <f t="shared" si="41"/>
        <v>26.008765168320004</v>
      </c>
      <c r="E1630" s="159">
        <f t="shared" si="42"/>
        <v>5.6000000000000077E-2</v>
      </c>
      <c r="G1630" s="119"/>
    </row>
    <row r="1631" spans="1:7" ht="12.75">
      <c r="A1631" s="180" t="s">
        <v>450</v>
      </c>
      <c r="B1631" s="243">
        <f>'Proposed Tariff Book 15_16'!D1631</f>
        <v>24.629512470000002</v>
      </c>
      <c r="C1631" s="163"/>
      <c r="D1631" s="188">
        <f t="shared" ref="D1631:D1643" si="43">B1631*($J$33+$J$30)</f>
        <v>26.008765168320004</v>
      </c>
      <c r="E1631" s="159">
        <f t="shared" ref="E1631:E1643" si="44">(D1631-B1631)/B1631</f>
        <v>5.6000000000000077E-2</v>
      </c>
      <c r="G1631" s="119"/>
    </row>
    <row r="1632" spans="1:7" ht="12.75">
      <c r="A1632" s="180" t="s">
        <v>451</v>
      </c>
      <c r="B1632" s="243">
        <f>'Proposed Tariff Book 15_16'!D1632</f>
        <v>24.629512470000002</v>
      </c>
      <c r="C1632" s="163"/>
      <c r="D1632" s="188">
        <f t="shared" si="43"/>
        <v>26.008765168320004</v>
      </c>
      <c r="E1632" s="159">
        <f t="shared" si="44"/>
        <v>5.6000000000000077E-2</v>
      </c>
      <c r="G1632" s="119"/>
    </row>
    <row r="1633" spans="1:7" ht="12.75">
      <c r="A1633" s="180" t="s">
        <v>416</v>
      </c>
      <c r="B1633" s="243">
        <f>'Proposed Tariff Book 15_16'!D1633</f>
        <v>29.037822360000003</v>
      </c>
      <c r="C1633" s="163"/>
      <c r="D1633" s="188">
        <f t="shared" si="43"/>
        <v>30.663940412160006</v>
      </c>
      <c r="E1633" s="159">
        <f t="shared" si="44"/>
        <v>5.6000000000000077E-2</v>
      </c>
      <c r="G1633" s="119"/>
    </row>
    <row r="1634" spans="1:7" ht="12.75">
      <c r="A1634" s="180" t="s">
        <v>452</v>
      </c>
      <c r="B1634" s="243">
        <f>'Proposed Tariff Book 15_16'!D1634</f>
        <v>48.381749339999999</v>
      </c>
      <c r="C1634" s="163"/>
      <c r="D1634" s="188">
        <f t="shared" si="43"/>
        <v>51.091127303040004</v>
      </c>
      <c r="E1634" s="159">
        <f t="shared" si="44"/>
        <v>5.6000000000000105E-2</v>
      </c>
      <c r="G1634" s="119"/>
    </row>
    <row r="1635" spans="1:7" ht="12.75">
      <c r="A1635" s="180" t="s">
        <v>453</v>
      </c>
      <c r="B1635" s="243">
        <f>'Proposed Tariff Book 15_16'!D1635</f>
        <v>17.720967120000001</v>
      </c>
      <c r="C1635" s="146"/>
      <c r="D1635" s="188">
        <f t="shared" si="43"/>
        <v>18.713341278720002</v>
      </c>
      <c r="E1635" s="159">
        <f t="shared" si="44"/>
        <v>5.6000000000000029E-2</v>
      </c>
      <c r="G1635" s="119"/>
    </row>
    <row r="1636" spans="1:7" ht="12.75">
      <c r="A1636" s="180" t="s">
        <v>421</v>
      </c>
      <c r="B1636" s="243">
        <f>'Proposed Tariff Book 15_16'!D1636</f>
        <v>36.286312005000006</v>
      </c>
      <c r="C1636" s="163"/>
      <c r="D1636" s="188">
        <f t="shared" si="43"/>
        <v>38.318345477280012</v>
      </c>
      <c r="E1636" s="159">
        <f t="shared" si="44"/>
        <v>5.600000000000014E-2</v>
      </c>
      <c r="G1636" s="119"/>
    </row>
    <row r="1637" spans="1:7" ht="12.75">
      <c r="A1637" s="180" t="s">
        <v>454</v>
      </c>
      <c r="B1637" s="243">
        <f>'Proposed Tariff Book 15_16'!D1637</f>
        <v>31.461296205000004</v>
      </c>
      <c r="C1637" s="163"/>
      <c r="D1637" s="188">
        <f t="shared" si="43"/>
        <v>33.223128792480004</v>
      </c>
      <c r="E1637" s="159">
        <f t="shared" si="44"/>
        <v>5.6000000000000015E-2</v>
      </c>
      <c r="G1637" s="119"/>
    </row>
    <row r="1638" spans="1:7" ht="12.75">
      <c r="A1638" s="180" t="s">
        <v>455</v>
      </c>
      <c r="B1638" s="243">
        <f>'Proposed Tariff Book 15_16'!D1638</f>
        <v>36.286312005000006</v>
      </c>
      <c r="C1638" s="163"/>
      <c r="D1638" s="188">
        <f t="shared" si="43"/>
        <v>38.318345477280012</v>
      </c>
      <c r="E1638" s="159">
        <f t="shared" si="44"/>
        <v>5.600000000000014E-2</v>
      </c>
      <c r="G1638" s="119"/>
    </row>
    <row r="1639" spans="1:7" ht="12.75">
      <c r="A1639" s="180" t="s">
        <v>422</v>
      </c>
      <c r="B1639" s="243">
        <f>'Proposed Tariff Book 15_16'!D1639</f>
        <v>33.873804105000005</v>
      </c>
      <c r="C1639" s="163"/>
      <c r="D1639" s="188">
        <f t="shared" si="43"/>
        <v>35.770737134880008</v>
      </c>
      <c r="E1639" s="159">
        <f t="shared" si="44"/>
        <v>5.6000000000000084E-2</v>
      </c>
      <c r="G1639" s="119"/>
    </row>
    <row r="1640" spans="1:7" ht="12.75">
      <c r="A1640" s="180" t="s">
        <v>424</v>
      </c>
      <c r="B1640" s="243">
        <f>'Proposed Tariff Book 15_16'!D1640</f>
        <v>30.266008200000002</v>
      </c>
      <c r="C1640" s="163"/>
      <c r="D1640" s="188">
        <f t="shared" si="43"/>
        <v>31.960904659200004</v>
      </c>
      <c r="E1640" s="159">
        <f t="shared" si="44"/>
        <v>5.6000000000000077E-2</v>
      </c>
      <c r="G1640" s="119"/>
    </row>
    <row r="1641" spans="1:7" ht="12.75">
      <c r="A1641" s="180" t="s">
        <v>456</v>
      </c>
      <c r="B1641" s="243">
        <f>'Proposed Tariff Book 15_16'!D1641</f>
        <v>48.381749339999999</v>
      </c>
      <c r="C1641" s="163"/>
      <c r="D1641" s="188">
        <f t="shared" si="43"/>
        <v>51.091127303040004</v>
      </c>
      <c r="E1641" s="159">
        <f t="shared" si="44"/>
        <v>5.6000000000000105E-2</v>
      </c>
      <c r="G1641" s="119"/>
    </row>
    <row r="1642" spans="1:7" ht="12.75">
      <c r="A1642" s="180" t="s">
        <v>428</v>
      </c>
      <c r="B1642" s="243">
        <f>'Proposed Tariff Book 15_16'!D1642</f>
        <v>24.201840615000002</v>
      </c>
      <c r="C1642" s="163"/>
      <c r="D1642" s="188">
        <f t="shared" si="43"/>
        <v>25.557143689440004</v>
      </c>
      <c r="E1642" s="159">
        <f t="shared" si="44"/>
        <v>5.6000000000000071E-2</v>
      </c>
      <c r="G1642" s="119"/>
    </row>
    <row r="1643" spans="1:7" ht="12.75">
      <c r="A1643" s="180" t="s">
        <v>429</v>
      </c>
      <c r="B1643" s="243">
        <f>'Proposed Tariff Book 15_16'!D1643</f>
        <v>24.201840615000002</v>
      </c>
      <c r="C1643" s="163"/>
      <c r="D1643" s="188">
        <f t="shared" si="43"/>
        <v>25.557143689440004</v>
      </c>
      <c r="E1643" s="159">
        <f t="shared" si="44"/>
        <v>5.6000000000000071E-2</v>
      </c>
      <c r="G1643" s="119"/>
    </row>
    <row r="1644" spans="1:7" ht="12.75">
      <c r="A1644" s="180"/>
      <c r="B1644" s="243"/>
      <c r="C1644" s="163"/>
      <c r="D1644" s="188"/>
      <c r="E1644" s="159" t="s">
        <v>144</v>
      </c>
      <c r="G1644" s="119"/>
    </row>
    <row r="1645" spans="1:7" ht="12.75">
      <c r="A1645" s="179" t="s">
        <v>462</v>
      </c>
      <c r="B1645" s="243"/>
      <c r="C1645" s="163"/>
      <c r="D1645" s="188"/>
      <c r="E1645" s="159" t="s">
        <v>144</v>
      </c>
      <c r="G1645" s="119"/>
    </row>
    <row r="1646" spans="1:7" ht="12.75">
      <c r="A1646" s="180" t="s">
        <v>362</v>
      </c>
      <c r="B1646" s="243">
        <f>'Proposed Tariff Book 15_16'!D1646</f>
        <v>31.461296205000004</v>
      </c>
      <c r="C1646" s="163"/>
      <c r="D1646" s="188">
        <f t="shared" ref="D1646:D1686" si="45">B1646*($J$33+$J$30)</f>
        <v>33.223128792480004</v>
      </c>
      <c r="E1646" s="159">
        <f t="shared" ref="E1646:E1686" si="46">(D1646-B1646)/B1646</f>
        <v>5.6000000000000015E-2</v>
      </c>
      <c r="G1646" s="119"/>
    </row>
    <row r="1647" spans="1:7" ht="12.75">
      <c r="A1647" s="180" t="s">
        <v>363</v>
      </c>
      <c r="B1647" s="243">
        <f>'Proposed Tariff Book 15_16'!D1647</f>
        <v>29.037822360000003</v>
      </c>
      <c r="C1647" s="163"/>
      <c r="D1647" s="188">
        <f t="shared" si="45"/>
        <v>30.663940412160006</v>
      </c>
      <c r="E1647" s="159">
        <f t="shared" si="46"/>
        <v>5.6000000000000077E-2</v>
      </c>
      <c r="G1647" s="119"/>
    </row>
    <row r="1648" spans="1:7" ht="12.75">
      <c r="A1648" s="180" t="s">
        <v>364</v>
      </c>
      <c r="B1648" s="243">
        <f>'Proposed Tariff Book 15_16'!D1648</f>
        <v>64.534586325000006</v>
      </c>
      <c r="C1648" s="163"/>
      <c r="D1648" s="188">
        <f t="shared" si="45"/>
        <v>68.14852315920001</v>
      </c>
      <c r="E1648" s="159">
        <f t="shared" si="46"/>
        <v>5.6000000000000057E-2</v>
      </c>
      <c r="G1648" s="119"/>
    </row>
    <row r="1649" spans="1:8" ht="12.75">
      <c r="A1649" s="182" t="s">
        <v>365</v>
      </c>
      <c r="B1649" s="243">
        <f>'Proposed Tariff Book 15_16'!D1649</f>
        <v>31.461296205000004</v>
      </c>
      <c r="C1649" s="163"/>
      <c r="D1649" s="188">
        <f t="shared" si="45"/>
        <v>33.223128792480004</v>
      </c>
      <c r="E1649" s="159">
        <f t="shared" si="46"/>
        <v>5.6000000000000015E-2</v>
      </c>
      <c r="G1649" s="119"/>
    </row>
    <row r="1650" spans="1:8" ht="12.75">
      <c r="A1650" s="180" t="s">
        <v>367</v>
      </c>
      <c r="B1650" s="243">
        <f>'Proposed Tariff Book 15_16'!D1650</f>
        <v>24.201840615000002</v>
      </c>
      <c r="C1650" s="163"/>
      <c r="D1650" s="188">
        <f t="shared" si="45"/>
        <v>25.557143689440004</v>
      </c>
      <c r="E1650" s="159">
        <f t="shared" si="46"/>
        <v>5.6000000000000071E-2</v>
      </c>
      <c r="G1650" s="119"/>
    </row>
    <row r="1651" spans="1:8" ht="12.75">
      <c r="A1651" s="180" t="s">
        <v>369</v>
      </c>
      <c r="B1651" s="243">
        <f>'Proposed Tariff Book 15_16'!D1651</f>
        <v>16.942385025</v>
      </c>
      <c r="C1651" s="163"/>
      <c r="D1651" s="188">
        <f t="shared" si="45"/>
        <v>17.8911585864</v>
      </c>
      <c r="E1651" s="159">
        <f t="shared" si="46"/>
        <v>5.5999999999999966E-2</v>
      </c>
      <c r="G1651" s="119"/>
    </row>
    <row r="1652" spans="1:8" s="116" customFormat="1" ht="12.75">
      <c r="A1652" s="180" t="s">
        <v>371</v>
      </c>
      <c r="B1652" s="243">
        <f>'Proposed Tariff Book 15_16'!D1652</f>
        <v>9.778706699999999</v>
      </c>
      <c r="C1652" s="97"/>
      <c r="D1652" s="188">
        <f>B1652*($J$33+$J$30)</f>
        <v>10.3263142752</v>
      </c>
      <c r="E1652" s="268">
        <f t="shared" si="46"/>
        <v>5.6000000000000077E-2</v>
      </c>
      <c r="G1652" s="323"/>
      <c r="H1652" s="350"/>
    </row>
    <row r="1653" spans="1:8" s="116" customFormat="1" ht="12.75">
      <c r="A1653" s="180" t="s">
        <v>373</v>
      </c>
      <c r="B1653" s="243">
        <f>'Proposed Tariff Book 15_16'!D1653</f>
        <v>24.201840615000002</v>
      </c>
      <c r="C1653" s="97"/>
      <c r="D1653" s="188">
        <f t="shared" si="45"/>
        <v>25.557143689440004</v>
      </c>
      <c r="E1653" s="268">
        <f t="shared" si="46"/>
        <v>5.6000000000000071E-2</v>
      </c>
      <c r="G1653" s="323"/>
    </row>
    <row r="1654" spans="1:8" s="116" customFormat="1" ht="12.75">
      <c r="A1654" s="180" t="s">
        <v>375</v>
      </c>
      <c r="B1654" s="243">
        <f>'Proposed Tariff Book 15_16'!D1654</f>
        <v>38.698819905000001</v>
      </c>
      <c r="C1654" s="97"/>
      <c r="D1654" s="188">
        <f t="shared" si="45"/>
        <v>40.865953819680001</v>
      </c>
      <c r="E1654" s="268">
        <f t="shared" si="46"/>
        <v>5.6000000000000022E-2</v>
      </c>
      <c r="G1654" s="323"/>
    </row>
    <row r="1655" spans="1:8" s="116" customFormat="1" ht="12.75">
      <c r="A1655" s="180" t="s">
        <v>376</v>
      </c>
      <c r="B1655" s="243">
        <f>'Proposed Tariff Book 15_16'!D1655</f>
        <v>29.037822360000003</v>
      </c>
      <c r="C1655" s="97"/>
      <c r="D1655" s="188">
        <f t="shared" si="45"/>
        <v>30.663940412160006</v>
      </c>
      <c r="E1655" s="268">
        <f t="shared" si="46"/>
        <v>5.6000000000000077E-2</v>
      </c>
      <c r="G1655" s="323"/>
    </row>
    <row r="1656" spans="1:8" s="116" customFormat="1" ht="12.75">
      <c r="A1656" s="180" t="s">
        <v>378</v>
      </c>
      <c r="B1656" s="243">
        <f>'Proposed Tariff Book 15_16'!D1656</f>
        <v>16.942385025</v>
      </c>
      <c r="C1656" s="97"/>
      <c r="D1656" s="188">
        <f t="shared" si="45"/>
        <v>17.8911585864</v>
      </c>
      <c r="E1656" s="268">
        <f t="shared" si="46"/>
        <v>5.5999999999999966E-2</v>
      </c>
      <c r="G1656" s="323"/>
    </row>
    <row r="1657" spans="1:8" s="116" customFormat="1" ht="12.75">
      <c r="A1657" s="180" t="s">
        <v>380</v>
      </c>
      <c r="B1657" s="243">
        <f>'Proposed Tariff Book 15_16'!D1657</f>
        <v>24.201840615000002</v>
      </c>
      <c r="C1657" s="97"/>
      <c r="D1657" s="188">
        <f t="shared" si="45"/>
        <v>25.557143689440004</v>
      </c>
      <c r="E1657" s="268">
        <f t="shared" si="46"/>
        <v>5.6000000000000071E-2</v>
      </c>
      <c r="G1657" s="323"/>
    </row>
    <row r="1658" spans="1:8" s="116" customFormat="1" ht="12.75">
      <c r="A1658" s="180" t="s">
        <v>381</v>
      </c>
      <c r="B1658" s="243">
        <f>'Proposed Tariff Book 15_16'!D1658</f>
        <v>24.201840615000002</v>
      </c>
      <c r="C1658" s="97"/>
      <c r="D1658" s="188">
        <f t="shared" si="45"/>
        <v>25.557143689440004</v>
      </c>
      <c r="E1658" s="268">
        <f t="shared" si="46"/>
        <v>5.6000000000000071E-2</v>
      </c>
      <c r="G1658" s="323"/>
    </row>
    <row r="1659" spans="1:8" s="116" customFormat="1" ht="12.75">
      <c r="A1659" s="180" t="s">
        <v>383</v>
      </c>
      <c r="B1659" s="243">
        <f>'Proposed Tariff Book 15_16'!D1659</f>
        <v>24.201840615000002</v>
      </c>
      <c r="C1659" s="97"/>
      <c r="D1659" s="188">
        <f t="shared" si="45"/>
        <v>25.557143689440004</v>
      </c>
      <c r="E1659" s="268">
        <f t="shared" si="46"/>
        <v>5.6000000000000071E-2</v>
      </c>
      <c r="G1659" s="323"/>
    </row>
    <row r="1660" spans="1:8" s="116" customFormat="1" ht="12.75">
      <c r="A1660" s="180" t="s">
        <v>384</v>
      </c>
      <c r="B1660" s="243">
        <f>'Proposed Tariff Book 15_16'!D1660</f>
        <v>17.7117255</v>
      </c>
      <c r="C1660" s="97"/>
      <c r="D1660" s="188">
        <f>B1660*($J$33+$J$30)</f>
        <v>18.703582128000001</v>
      </c>
      <c r="E1660" s="268">
        <f t="shared" si="46"/>
        <v>5.6000000000000043E-2</v>
      </c>
      <c r="G1660" s="323"/>
    </row>
    <row r="1661" spans="1:8" s="116" customFormat="1" ht="12.75" customHeight="1">
      <c r="A1661" s="180" t="s">
        <v>386</v>
      </c>
      <c r="B1661" s="243">
        <f>'Proposed Tariff Book 15_16'!D1661</f>
        <v>16.942385025</v>
      </c>
      <c r="C1661" s="97"/>
      <c r="D1661" s="188">
        <f t="shared" si="45"/>
        <v>17.8911585864</v>
      </c>
      <c r="E1661" s="268">
        <f t="shared" si="46"/>
        <v>5.5999999999999966E-2</v>
      </c>
      <c r="G1661" s="323"/>
    </row>
    <row r="1662" spans="1:8" s="116" customFormat="1" ht="12.75">
      <c r="A1662" s="96" t="s">
        <v>388</v>
      </c>
      <c r="B1662" s="243">
        <f>'Proposed Tariff Book 15_16'!D1662</f>
        <v>64.534586325000006</v>
      </c>
      <c r="C1662" s="97"/>
      <c r="D1662" s="188">
        <f t="shared" si="45"/>
        <v>68.14852315920001</v>
      </c>
      <c r="E1662" s="268">
        <f t="shared" si="46"/>
        <v>5.6000000000000057E-2</v>
      </c>
      <c r="G1662" s="323"/>
    </row>
    <row r="1663" spans="1:8" s="116" customFormat="1" ht="12.75" customHeight="1">
      <c r="A1663" s="180" t="s">
        <v>389</v>
      </c>
      <c r="B1663" s="243">
        <f>'Proposed Tariff Book 15_16'!D1663</f>
        <v>24.201840615000002</v>
      </c>
      <c r="C1663" s="97"/>
      <c r="D1663" s="188">
        <f t="shared" si="45"/>
        <v>25.557143689440004</v>
      </c>
      <c r="E1663" s="268">
        <f t="shared" si="46"/>
        <v>5.6000000000000071E-2</v>
      </c>
      <c r="G1663" s="323"/>
    </row>
    <row r="1664" spans="1:8" s="116" customFormat="1" ht="12.75" customHeight="1">
      <c r="A1664" s="180" t="s">
        <v>391</v>
      </c>
      <c r="B1664" s="243">
        <f>'Proposed Tariff Book 15_16'!D1664</f>
        <v>43.556733540000003</v>
      </c>
      <c r="C1664" s="97"/>
      <c r="D1664" s="188">
        <f t="shared" si="45"/>
        <v>45.995910618240003</v>
      </c>
      <c r="E1664" s="268">
        <f t="shared" si="46"/>
        <v>5.6000000000000001E-2</v>
      </c>
      <c r="G1664" s="323"/>
    </row>
    <row r="1665" spans="1:22" s="116" customFormat="1" ht="12.75" customHeight="1">
      <c r="A1665" s="180" t="s">
        <v>393</v>
      </c>
      <c r="B1665" s="243">
        <f>'Proposed Tariff Book 15_16'!D1665</f>
        <v>17.7117255</v>
      </c>
      <c r="C1665" s="97"/>
      <c r="D1665" s="188">
        <f>B1665*($J$33+$J$30)</f>
        <v>18.703582128000001</v>
      </c>
      <c r="E1665" s="268">
        <f t="shared" si="46"/>
        <v>5.6000000000000043E-2</v>
      </c>
      <c r="G1665" s="323"/>
      <c r="V1665" s="116">
        <v>1</v>
      </c>
    </row>
    <row r="1666" spans="1:22" ht="12.75" customHeight="1">
      <c r="A1666" s="180" t="s">
        <v>394</v>
      </c>
      <c r="B1666" s="243">
        <f>'Proposed Tariff Book 15_16'!D1666</f>
        <v>24.201840615000002</v>
      </c>
      <c r="C1666" s="163"/>
      <c r="D1666" s="188">
        <f t="shared" si="45"/>
        <v>25.557143689440004</v>
      </c>
      <c r="E1666" s="159">
        <f t="shared" si="46"/>
        <v>5.6000000000000071E-2</v>
      </c>
      <c r="G1666" s="119"/>
      <c r="V1666" s="165">
        <v>1</v>
      </c>
    </row>
    <row r="1667" spans="1:22" ht="12.75" customHeight="1">
      <c r="A1667" s="180" t="s">
        <v>396</v>
      </c>
      <c r="B1667" s="243">
        <f>'Proposed Tariff Book 15_16'!D1667</f>
        <v>64.534586325000006</v>
      </c>
      <c r="C1667" s="139"/>
      <c r="D1667" s="188">
        <f t="shared" si="45"/>
        <v>68.14852315920001</v>
      </c>
      <c r="E1667" s="159">
        <f t="shared" si="46"/>
        <v>5.6000000000000057E-2</v>
      </c>
      <c r="G1667" s="119"/>
    </row>
    <row r="1668" spans="1:22" ht="12.75" customHeight="1">
      <c r="A1668" s="180" t="s">
        <v>398</v>
      </c>
      <c r="B1668" s="243">
        <f>'Proposed Tariff Book 15_16'!D1668</f>
        <v>29.037822360000003</v>
      </c>
      <c r="C1668" s="163"/>
      <c r="D1668" s="188">
        <f t="shared" si="45"/>
        <v>30.663940412160006</v>
      </c>
      <c r="E1668" s="159">
        <f t="shared" si="46"/>
        <v>5.6000000000000077E-2</v>
      </c>
      <c r="G1668" s="119"/>
    </row>
    <row r="1669" spans="1:22" ht="12.75" customHeight="1">
      <c r="A1669" s="180" t="s">
        <v>400</v>
      </c>
      <c r="B1669" s="243">
        <f>'Proposed Tariff Book 15_16'!D1669</f>
        <v>30.266008200000002</v>
      </c>
      <c r="C1669" s="163"/>
      <c r="D1669" s="188">
        <f t="shared" si="45"/>
        <v>31.960904659200004</v>
      </c>
      <c r="E1669" s="159">
        <f t="shared" si="46"/>
        <v>5.6000000000000077E-2</v>
      </c>
      <c r="G1669" s="119"/>
    </row>
    <row r="1670" spans="1:22" ht="12.75" customHeight="1">
      <c r="A1670" s="180" t="s">
        <v>401</v>
      </c>
      <c r="B1670" s="243">
        <f>'Proposed Tariff Book 15_16'!D1670</f>
        <v>64.534586325000006</v>
      </c>
      <c r="C1670" s="139"/>
      <c r="D1670" s="188">
        <f t="shared" si="45"/>
        <v>68.14852315920001</v>
      </c>
      <c r="E1670" s="159">
        <f t="shared" si="46"/>
        <v>5.6000000000000057E-2</v>
      </c>
      <c r="G1670" s="119"/>
    </row>
    <row r="1671" spans="1:22" ht="12.75" customHeight="1">
      <c r="A1671" s="182" t="s">
        <v>403</v>
      </c>
      <c r="B1671" s="243">
        <f>'Proposed Tariff Book 15_16'!D1671</f>
        <v>16.942385025</v>
      </c>
      <c r="C1671" s="163"/>
      <c r="D1671" s="188">
        <f t="shared" si="45"/>
        <v>17.8911585864</v>
      </c>
      <c r="E1671" s="159">
        <f t="shared" si="46"/>
        <v>5.5999999999999966E-2</v>
      </c>
      <c r="G1671" s="119"/>
    </row>
    <row r="1672" spans="1:22" ht="12.75" customHeight="1">
      <c r="A1672" s="180" t="s">
        <v>405</v>
      </c>
      <c r="B1672" s="243">
        <f>'Proposed Tariff Book 15_16'!D1672</f>
        <v>26.636280405000001</v>
      </c>
      <c r="C1672" s="163"/>
      <c r="D1672" s="188">
        <f t="shared" si="45"/>
        <v>28.127912107680004</v>
      </c>
      <c r="E1672" s="159">
        <f t="shared" si="46"/>
        <v>5.6000000000000112E-2</v>
      </c>
      <c r="G1672" s="119"/>
    </row>
    <row r="1673" spans="1:22" ht="12.75">
      <c r="A1673" s="180" t="s">
        <v>407</v>
      </c>
      <c r="B1673" s="243">
        <f>'Proposed Tariff Book 15_16'!D1673</f>
        <v>9.2004278550000009</v>
      </c>
      <c r="C1673" s="163"/>
      <c r="D1673" s="188">
        <f t="shared" si="45"/>
        <v>9.7156518148800011</v>
      </c>
      <c r="E1673" s="159">
        <f t="shared" si="46"/>
        <v>5.6000000000000008E-2</v>
      </c>
      <c r="G1673" s="119"/>
    </row>
    <row r="1674" spans="1:22" ht="12.75" customHeight="1">
      <c r="A1674" s="180" t="s">
        <v>409</v>
      </c>
      <c r="B1674" s="243">
        <f>'Proposed Tariff Book 15_16'!D1674</f>
        <v>64.534586325000006</v>
      </c>
      <c r="C1674" s="163"/>
      <c r="D1674" s="188">
        <f t="shared" si="45"/>
        <v>68.14852315920001</v>
      </c>
      <c r="E1674" s="159">
        <f t="shared" si="46"/>
        <v>5.6000000000000057E-2</v>
      </c>
      <c r="G1674" s="119"/>
    </row>
    <row r="1675" spans="1:22" ht="12.75" customHeight="1">
      <c r="A1675" s="180" t="s">
        <v>411</v>
      </c>
      <c r="B1675" s="243">
        <f>'Proposed Tariff Book 15_16'!D1675</f>
        <v>5.6584276200000003</v>
      </c>
      <c r="C1675" s="139"/>
      <c r="D1675" s="188">
        <f t="shared" si="45"/>
        <v>5.9752995667200004</v>
      </c>
      <c r="E1675" s="159">
        <f t="shared" si="46"/>
        <v>5.6000000000000008E-2</v>
      </c>
      <c r="G1675" s="119"/>
    </row>
    <row r="1676" spans="1:22" ht="12.75" customHeight="1">
      <c r="A1676" s="180" t="s">
        <v>413</v>
      </c>
      <c r="B1676" s="243">
        <f>'Proposed Tariff Book 15_16'!D1676</f>
        <v>24.201840615000002</v>
      </c>
      <c r="C1676" s="163"/>
      <c r="D1676" s="188">
        <f t="shared" si="45"/>
        <v>25.557143689440004</v>
      </c>
      <c r="E1676" s="159">
        <f t="shared" si="46"/>
        <v>5.6000000000000071E-2</v>
      </c>
      <c r="G1676" s="119"/>
    </row>
    <row r="1677" spans="1:22" ht="12.75" customHeight="1">
      <c r="A1677" s="180" t="s">
        <v>415</v>
      </c>
      <c r="B1677" s="243">
        <f>'Proposed Tariff Book 15_16'!D1677</f>
        <v>8.8714495049999993</v>
      </c>
      <c r="C1677" s="163"/>
      <c r="D1677" s="188">
        <f t="shared" si="45"/>
        <v>9.3682506772799989</v>
      </c>
      <c r="E1677" s="159">
        <f t="shared" si="46"/>
        <v>5.5999999999999966E-2</v>
      </c>
      <c r="G1677" s="119"/>
      <c r="V1677" s="165">
        <v>1</v>
      </c>
    </row>
    <row r="1678" spans="1:22" ht="12.75" customHeight="1">
      <c r="A1678" s="180" t="s">
        <v>416</v>
      </c>
      <c r="B1678" s="243">
        <f>'Proposed Tariff Book 15_16'!D1678</f>
        <v>64.534586325000006</v>
      </c>
      <c r="C1678" s="163"/>
      <c r="D1678" s="188">
        <f t="shared" si="45"/>
        <v>68.14852315920001</v>
      </c>
      <c r="E1678" s="159">
        <f t="shared" si="46"/>
        <v>5.6000000000000057E-2</v>
      </c>
      <c r="G1678" s="119"/>
      <c r="V1678" s="165">
        <v>1</v>
      </c>
    </row>
    <row r="1679" spans="1:22" ht="12.75" customHeight="1">
      <c r="A1679" s="180" t="s">
        <v>418</v>
      </c>
      <c r="B1679" s="243">
        <f>'Proposed Tariff Book 15_16'!D1679</f>
        <v>6.1409292000000004</v>
      </c>
      <c r="C1679" s="163"/>
      <c r="D1679" s="188">
        <f t="shared" si="45"/>
        <v>6.484821235200001</v>
      </c>
      <c r="E1679" s="159">
        <f t="shared" si="46"/>
        <v>5.6000000000000084E-2</v>
      </c>
      <c r="G1679" s="119"/>
      <c r="V1679" s="165">
        <v>1</v>
      </c>
    </row>
    <row r="1680" spans="1:22" ht="12.75">
      <c r="A1680" s="180" t="s">
        <v>419</v>
      </c>
      <c r="B1680" s="243">
        <f>'Proposed Tariff Book 15_16'!D1680</f>
        <v>64.534586325000006</v>
      </c>
      <c r="C1680" s="163"/>
      <c r="D1680" s="188">
        <f t="shared" si="45"/>
        <v>68.14852315920001</v>
      </c>
      <c r="E1680" s="159">
        <f t="shared" si="46"/>
        <v>5.6000000000000057E-2</v>
      </c>
      <c r="G1680" s="119"/>
      <c r="V1680" s="165">
        <v>1</v>
      </c>
    </row>
    <row r="1681" spans="1:22" ht="12.75">
      <c r="A1681" s="180" t="s">
        <v>421</v>
      </c>
      <c r="B1681" s="243">
        <f>'Proposed Tariff Book 15_16'!D1681</f>
        <v>64.534586325000006</v>
      </c>
      <c r="C1681" s="163"/>
      <c r="D1681" s="188">
        <f t="shared" si="45"/>
        <v>68.14852315920001</v>
      </c>
      <c r="E1681" s="159">
        <f t="shared" si="46"/>
        <v>5.6000000000000057E-2</v>
      </c>
      <c r="G1681" s="119"/>
      <c r="V1681" s="165">
        <v>1</v>
      </c>
    </row>
    <row r="1682" spans="1:22" ht="12.75" customHeight="1">
      <c r="A1682" s="180" t="s">
        <v>422</v>
      </c>
      <c r="B1682" s="243">
        <f>'Proposed Tariff Book 15_16'!D1682</f>
        <v>64.534586325000006</v>
      </c>
      <c r="C1682" s="163"/>
      <c r="D1682" s="188">
        <f t="shared" si="45"/>
        <v>68.14852315920001</v>
      </c>
      <c r="E1682" s="159">
        <f t="shared" si="46"/>
        <v>5.6000000000000057E-2</v>
      </c>
      <c r="G1682" s="119"/>
      <c r="V1682" s="165">
        <v>1</v>
      </c>
    </row>
    <row r="1683" spans="1:22" ht="12.75" customHeight="1">
      <c r="A1683" s="180" t="s">
        <v>424</v>
      </c>
      <c r="B1683" s="243">
        <f>'Proposed Tariff Book 15_16'!D1683</f>
        <v>24.201840615000002</v>
      </c>
      <c r="C1683" s="163"/>
      <c r="D1683" s="188">
        <f t="shared" si="45"/>
        <v>25.557143689440004</v>
      </c>
      <c r="E1683" s="159">
        <f t="shared" si="46"/>
        <v>5.6000000000000071E-2</v>
      </c>
      <c r="G1683" s="119"/>
    </row>
    <row r="1684" spans="1:22" ht="12.75" customHeight="1">
      <c r="A1684" s="180" t="s">
        <v>426</v>
      </c>
      <c r="B1684" s="243">
        <f>'Proposed Tariff Book 15_16'!D1684</f>
        <v>64.534586325000006</v>
      </c>
      <c r="C1684" s="163"/>
      <c r="D1684" s="188">
        <f t="shared" si="45"/>
        <v>68.14852315920001</v>
      </c>
      <c r="E1684" s="159">
        <f t="shared" si="46"/>
        <v>5.6000000000000057E-2</v>
      </c>
      <c r="G1684" s="119"/>
    </row>
    <row r="1685" spans="1:22" ht="12.75" customHeight="1">
      <c r="A1685" s="180" t="s">
        <v>428</v>
      </c>
      <c r="B1685" s="243">
        <f>'Proposed Tariff Book 15_16'!D1685</f>
        <v>24.201840615000002</v>
      </c>
      <c r="C1685" s="163"/>
      <c r="D1685" s="188">
        <f t="shared" si="45"/>
        <v>25.557143689440004</v>
      </c>
      <c r="E1685" s="159">
        <f t="shared" si="46"/>
        <v>5.6000000000000071E-2</v>
      </c>
      <c r="G1685" s="119"/>
    </row>
    <row r="1686" spans="1:22" ht="12.75" customHeight="1">
      <c r="A1686" s="180" t="s">
        <v>429</v>
      </c>
      <c r="B1686" s="243">
        <f>'Proposed Tariff Book 15_16'!D1686</f>
        <v>64.534586325000006</v>
      </c>
      <c r="C1686" s="163"/>
      <c r="D1686" s="188">
        <f t="shared" si="45"/>
        <v>68.14852315920001</v>
      </c>
      <c r="E1686" s="159">
        <f t="shared" si="46"/>
        <v>5.6000000000000057E-2</v>
      </c>
      <c r="G1686" s="119"/>
    </row>
    <row r="1687" spans="1:22" ht="12.75" customHeight="1" thickBot="1">
      <c r="A1687" s="300"/>
      <c r="B1687" s="204"/>
      <c r="C1687" s="107"/>
      <c r="D1687" s="225"/>
      <c r="E1687" s="280" t="s">
        <v>144</v>
      </c>
      <c r="G1687" s="119"/>
    </row>
    <row r="1688" spans="1:22" ht="12.75">
      <c r="A1688" s="306" t="s">
        <v>463</v>
      </c>
      <c r="B1688" s="243"/>
      <c r="C1688" s="163"/>
      <c r="D1688" s="188"/>
      <c r="E1688" s="159" t="s">
        <v>144</v>
      </c>
      <c r="G1688" s="119"/>
    </row>
    <row r="1689" spans="1:22" ht="12.75" customHeight="1">
      <c r="A1689" s="180" t="s">
        <v>362</v>
      </c>
      <c r="B1689" s="243">
        <f>'Proposed Tariff Book 15_16'!D1689</f>
        <v>31.461296205000004</v>
      </c>
      <c r="C1689" s="163"/>
      <c r="D1689" s="188">
        <f t="shared" ref="D1689:D1694" si="47">B1689*($J$33+$J$30)</f>
        <v>33.223128792480004</v>
      </c>
      <c r="E1689" s="159">
        <f t="shared" ref="E1689:E1729" si="48">(D1689-B1689)/B1689</f>
        <v>5.6000000000000015E-2</v>
      </c>
      <c r="G1689" s="119"/>
    </row>
    <row r="1690" spans="1:22" ht="12.75">
      <c r="A1690" s="180" t="s">
        <v>363</v>
      </c>
      <c r="B1690" s="243">
        <f>'Proposed Tariff Book 15_16'!D1690</f>
        <v>48.370783394999997</v>
      </c>
      <c r="C1690" s="143"/>
      <c r="D1690" s="188">
        <f t="shared" si="47"/>
        <v>51.079547265119999</v>
      </c>
      <c r="E1690" s="159">
        <f t="shared" si="48"/>
        <v>5.600000000000005E-2</v>
      </c>
      <c r="G1690" s="119"/>
    </row>
    <row r="1691" spans="1:22" ht="12.75" customHeight="1">
      <c r="A1691" s="180" t="s">
        <v>364</v>
      </c>
      <c r="B1691" s="243">
        <f>'Proposed Tariff Book 15_16'!D1691</f>
        <v>11.294923350000001</v>
      </c>
      <c r="C1691" s="143"/>
      <c r="D1691" s="188">
        <f t="shared" si="47"/>
        <v>11.927439057600003</v>
      </c>
      <c r="E1691" s="159">
        <f t="shared" si="48"/>
        <v>5.6000000000000119E-2</v>
      </c>
      <c r="G1691" s="119"/>
    </row>
    <row r="1692" spans="1:22" ht="12.75">
      <c r="A1692" s="182" t="s">
        <v>365</v>
      </c>
      <c r="B1692" s="243">
        <f>'Proposed Tariff Book 15_16'!D1692</f>
        <v>48.370783394999997</v>
      </c>
      <c r="C1692" s="143"/>
      <c r="D1692" s="188">
        <f t="shared" si="47"/>
        <v>51.079547265119999</v>
      </c>
      <c r="E1692" s="159">
        <f t="shared" si="48"/>
        <v>5.600000000000005E-2</v>
      </c>
      <c r="G1692" s="119"/>
    </row>
    <row r="1693" spans="1:22" ht="12.75" customHeight="1">
      <c r="A1693" s="180" t="s">
        <v>367</v>
      </c>
      <c r="B1693" s="243">
        <f>'Proposed Tariff Book 15_16'!D1693</f>
        <v>4.8359817450000007</v>
      </c>
      <c r="C1693" s="238"/>
      <c r="D1693" s="188">
        <f t="shared" si="47"/>
        <v>5.1067967227200013</v>
      </c>
      <c r="E1693" s="268">
        <f t="shared" si="48"/>
        <v>5.6000000000000119E-2</v>
      </c>
      <c r="F1693" s="116"/>
      <c r="G1693" s="119"/>
    </row>
    <row r="1694" spans="1:22" ht="12.75" customHeight="1">
      <c r="A1694" s="180" t="s">
        <v>369</v>
      </c>
      <c r="B1694" s="243">
        <f>'Proposed Tariff Book 15_16'!D1694</f>
        <v>5.8119508499999997</v>
      </c>
      <c r="C1694" s="143"/>
      <c r="D1694" s="188">
        <f t="shared" si="47"/>
        <v>6.1374200975999997</v>
      </c>
      <c r="E1694" s="159">
        <f t="shared" si="48"/>
        <v>5.6000000000000015E-2</v>
      </c>
      <c r="G1694" s="119"/>
    </row>
    <row r="1695" spans="1:22" s="431" customFormat="1" ht="12.75" customHeight="1">
      <c r="A1695" s="179" t="s">
        <v>371</v>
      </c>
      <c r="B1695" s="333">
        <f>'Proposed Tariff Book 15_16'!D1695</f>
        <v>3.3703865999999998</v>
      </c>
      <c r="C1695" s="427"/>
      <c r="D1695" s="188">
        <f>B1695*($J$33+$J$31)</f>
        <v>3.5692394093999997</v>
      </c>
      <c r="E1695" s="428">
        <f t="shared" si="48"/>
        <v>5.8999999999999983E-2</v>
      </c>
      <c r="F1695" s="429"/>
      <c r="G1695" s="430"/>
    </row>
    <row r="1696" spans="1:22" ht="12.75" customHeight="1">
      <c r="A1696" s="180" t="s">
        <v>373</v>
      </c>
      <c r="B1696" s="243">
        <f>'Proposed Tariff Book 15_16'!D1696</f>
        <v>24.201840615000002</v>
      </c>
      <c r="C1696" s="163"/>
      <c r="D1696" s="188">
        <f t="shared" ref="D1696:D1702" si="49">B1696*($J$33+$J$30)</f>
        <v>25.557143689440004</v>
      </c>
      <c r="E1696" s="159">
        <f t="shared" si="48"/>
        <v>5.6000000000000071E-2</v>
      </c>
      <c r="G1696" s="119"/>
    </row>
    <row r="1697" spans="1:22" ht="12.75" customHeight="1">
      <c r="A1697" s="180" t="s">
        <v>375</v>
      </c>
      <c r="B1697" s="243">
        <f>'Proposed Tariff Book 15_16'!D1697</f>
        <v>48.370783394999997</v>
      </c>
      <c r="C1697" s="143"/>
      <c r="D1697" s="188">
        <f t="shared" si="49"/>
        <v>51.079547265119999</v>
      </c>
      <c r="E1697" s="159">
        <f t="shared" si="48"/>
        <v>5.600000000000005E-2</v>
      </c>
      <c r="G1697" s="119"/>
    </row>
    <row r="1698" spans="1:22" ht="12.75" customHeight="1">
      <c r="A1698" s="180" t="s">
        <v>376</v>
      </c>
      <c r="B1698" s="243">
        <f>'Proposed Tariff Book 15_16'!D1698</f>
        <v>29.037822360000003</v>
      </c>
      <c r="C1698" s="163"/>
      <c r="D1698" s="188">
        <f t="shared" si="49"/>
        <v>30.663940412160006</v>
      </c>
      <c r="E1698" s="159">
        <f t="shared" si="48"/>
        <v>5.6000000000000077E-2</v>
      </c>
      <c r="G1698" s="119"/>
      <c r="V1698" s="165">
        <v>1</v>
      </c>
    </row>
    <row r="1699" spans="1:22" ht="12.75" customHeight="1">
      <c r="A1699" s="96" t="s">
        <v>378</v>
      </c>
      <c r="B1699" s="243">
        <f>'Proposed Tariff Book 15_16'!D1699</f>
        <v>16.942385025</v>
      </c>
      <c r="C1699" s="163"/>
      <c r="D1699" s="188">
        <f t="shared" si="49"/>
        <v>17.8911585864</v>
      </c>
      <c r="E1699" s="159">
        <f t="shared" si="48"/>
        <v>5.5999999999999966E-2</v>
      </c>
      <c r="G1699" s="119"/>
    </row>
    <row r="1700" spans="1:22" ht="12.75" customHeight="1">
      <c r="A1700" s="180" t="s">
        <v>380</v>
      </c>
      <c r="B1700" s="243">
        <f>'Proposed Tariff Book 15_16'!D1700</f>
        <v>24.201840615000002</v>
      </c>
      <c r="C1700" s="163"/>
      <c r="D1700" s="188">
        <f t="shared" si="49"/>
        <v>25.557143689440004</v>
      </c>
      <c r="E1700" s="159">
        <f t="shared" si="48"/>
        <v>5.6000000000000071E-2</v>
      </c>
      <c r="G1700" s="119"/>
    </row>
    <row r="1701" spans="1:22" ht="12.75" customHeight="1">
      <c r="A1701" s="180" t="s">
        <v>381</v>
      </c>
      <c r="B1701" s="243">
        <f>'Proposed Tariff Book 15_16'!D1701</f>
        <v>24.201840615000002</v>
      </c>
      <c r="C1701" s="163"/>
      <c r="D1701" s="188">
        <f t="shared" si="49"/>
        <v>25.557143689440004</v>
      </c>
      <c r="E1701" s="159">
        <f t="shared" si="48"/>
        <v>5.6000000000000071E-2</v>
      </c>
      <c r="G1701" s="119"/>
    </row>
    <row r="1702" spans="1:22" ht="12.75" customHeight="1">
      <c r="A1702" s="180" t="s">
        <v>383</v>
      </c>
      <c r="B1702" s="243">
        <f>'Proposed Tariff Book 15_16'!D1702</f>
        <v>24.201840615000002</v>
      </c>
      <c r="C1702" s="163"/>
      <c r="D1702" s="188">
        <f t="shared" si="49"/>
        <v>25.557143689440004</v>
      </c>
      <c r="E1702" s="159">
        <f t="shared" si="48"/>
        <v>5.6000000000000071E-2</v>
      </c>
      <c r="G1702" s="119"/>
    </row>
    <row r="1703" spans="1:22" s="431" customFormat="1" ht="12.75" customHeight="1">
      <c r="A1703" s="179" t="s">
        <v>384</v>
      </c>
      <c r="B1703" s="333">
        <f>'Proposed Tariff Book 15_16'!D1703</f>
        <v>8.4072104237567888</v>
      </c>
      <c r="C1703" s="432"/>
      <c r="D1703" s="433">
        <f>B1703*($J$33+$J$31)</f>
        <v>8.9032358387584392</v>
      </c>
      <c r="E1703" s="434">
        <f t="shared" si="48"/>
        <v>5.8999999999999976E-2</v>
      </c>
      <c r="G1703" s="430"/>
    </row>
    <row r="1704" spans="1:22" s="116" customFormat="1" ht="12.75" customHeight="1">
      <c r="A1704" s="180" t="s">
        <v>386</v>
      </c>
      <c r="B1704" s="243">
        <f>'Proposed Tariff Book 15_16'!D1704</f>
        <v>8.2128928243397681</v>
      </c>
      <c r="C1704" s="163"/>
      <c r="D1704" s="188">
        <f>B1704*($J$33+$J$30)</f>
        <v>8.6728148225027955</v>
      </c>
      <c r="E1704" s="159">
        <f t="shared" si="48"/>
        <v>5.6000000000000043E-2</v>
      </c>
      <c r="F1704" s="350"/>
      <c r="G1704" s="323"/>
    </row>
    <row r="1705" spans="1:22" ht="12.75" customHeight="1">
      <c r="A1705" s="180" t="s">
        <v>388</v>
      </c>
      <c r="B1705" s="243">
        <f>'Proposed Tariff Book 15_16'!D1705</f>
        <v>19.343926980000003</v>
      </c>
      <c r="C1705" s="143"/>
      <c r="D1705" s="188">
        <f>B1705*($J$33+$J$30)</f>
        <v>20.427186890880005</v>
      </c>
      <c r="E1705" s="159">
        <f t="shared" si="48"/>
        <v>5.6000000000000119E-2</v>
      </c>
      <c r="G1705" s="119"/>
    </row>
    <row r="1706" spans="1:22" ht="12.75" customHeight="1">
      <c r="A1706" s="180" t="s">
        <v>389</v>
      </c>
      <c r="B1706" s="243">
        <f>'Proposed Tariff Book 15_16'!D1706</f>
        <v>12.884985374999999</v>
      </c>
      <c r="C1706" s="163"/>
      <c r="D1706" s="188">
        <f>B1706*($J$33+$J$30)</f>
        <v>13.606544555999999</v>
      </c>
      <c r="E1706" s="159">
        <f t="shared" si="48"/>
        <v>5.6000000000000001E-2</v>
      </c>
      <c r="G1706" s="119"/>
    </row>
    <row r="1707" spans="1:22" ht="12.75">
      <c r="A1707" s="180" t="s">
        <v>391</v>
      </c>
      <c r="B1707" s="243">
        <f>'Proposed Tariff Book 15_16'!D1707</f>
        <v>48.370783394999997</v>
      </c>
      <c r="C1707" s="143"/>
      <c r="D1707" s="188">
        <f>B1707*($J$33+$J$30)</f>
        <v>51.079547265119999</v>
      </c>
      <c r="E1707" s="159">
        <f t="shared" si="48"/>
        <v>5.600000000000005E-2</v>
      </c>
      <c r="G1707" s="119"/>
    </row>
    <row r="1708" spans="1:22" s="431" customFormat="1" ht="12.75">
      <c r="A1708" s="179" t="s">
        <v>393</v>
      </c>
      <c r="B1708" s="333">
        <f>'Proposed Tariff Book 15_16'!D1708</f>
        <v>8.4072104237567888</v>
      </c>
      <c r="C1708" s="432"/>
      <c r="D1708" s="188">
        <f>B1708*($J$33+$J$31)</f>
        <v>8.9032358387584392</v>
      </c>
      <c r="E1708" s="434">
        <f t="shared" si="48"/>
        <v>5.8999999999999976E-2</v>
      </c>
      <c r="G1708" s="430"/>
    </row>
    <row r="1709" spans="1:22" ht="12.75">
      <c r="A1709" s="180" t="s">
        <v>394</v>
      </c>
      <c r="B1709" s="243">
        <f>'Proposed Tariff Book 15_16'!D1709</f>
        <v>48.370783394999997</v>
      </c>
      <c r="C1709" s="143"/>
      <c r="D1709" s="188">
        <f t="shared" ref="D1709:D1729" si="50">B1709*($J$33+$J$30)</f>
        <v>51.079547265119999</v>
      </c>
      <c r="E1709" s="159">
        <f t="shared" si="48"/>
        <v>5.600000000000005E-2</v>
      </c>
      <c r="G1709" s="119"/>
    </row>
    <row r="1710" spans="1:22" s="397" customFormat="1" ht="12.75">
      <c r="A1710" s="436" t="s">
        <v>396</v>
      </c>
      <c r="B1710" s="435">
        <f>'Proposed Tariff Book 15_16'!D1710</f>
        <v>3.22398783</v>
      </c>
      <c r="C1710" s="327"/>
      <c r="D1710" s="326"/>
      <c r="E1710" s="325"/>
      <c r="F1710" s="399"/>
      <c r="G1710" s="398"/>
    </row>
    <row r="1711" spans="1:22" s="397" customFormat="1" ht="12.75">
      <c r="A1711" s="436" t="s">
        <v>398</v>
      </c>
      <c r="B1711" s="435">
        <f>'Proposed Tariff Book 15_16'!D1711</f>
        <v>29.037822360000003</v>
      </c>
      <c r="C1711" s="329"/>
      <c r="D1711" s="326"/>
      <c r="E1711" s="330"/>
      <c r="G1711" s="398"/>
    </row>
    <row r="1712" spans="1:22" ht="12.75">
      <c r="A1712" s="180" t="s">
        <v>400</v>
      </c>
      <c r="B1712" s="243">
        <f>'Proposed Tariff Book 15_16'!D1712</f>
        <v>30.266008200000002</v>
      </c>
      <c r="C1712" s="163"/>
      <c r="D1712" s="188">
        <f t="shared" si="50"/>
        <v>31.960904659200004</v>
      </c>
      <c r="E1712" s="159">
        <f t="shared" si="48"/>
        <v>5.6000000000000077E-2</v>
      </c>
      <c r="G1712" s="119"/>
    </row>
    <row r="1713" spans="1:7" ht="12.75">
      <c r="A1713" s="180" t="s">
        <v>401</v>
      </c>
      <c r="B1713" s="243">
        <f>'Proposed Tariff Book 15_16'!D1713</f>
        <v>12.884985374999999</v>
      </c>
      <c r="C1713" s="163"/>
      <c r="D1713" s="188">
        <f t="shared" si="50"/>
        <v>13.606544555999999</v>
      </c>
      <c r="E1713" s="159">
        <f t="shared" si="48"/>
        <v>5.6000000000000001E-2</v>
      </c>
      <c r="G1713" s="119"/>
    </row>
    <row r="1714" spans="1:7" ht="12.75">
      <c r="A1714" s="182" t="s">
        <v>403</v>
      </c>
      <c r="B1714" s="243">
        <f>'Proposed Tariff Book 15_16'!D1714</f>
        <v>16.942385025</v>
      </c>
      <c r="C1714" s="163"/>
      <c r="D1714" s="188">
        <f t="shared" si="50"/>
        <v>17.8911585864</v>
      </c>
      <c r="E1714" s="159">
        <f t="shared" si="48"/>
        <v>5.5999999999999966E-2</v>
      </c>
      <c r="G1714" s="119"/>
    </row>
    <row r="1715" spans="1:7" ht="12.75">
      <c r="A1715" s="180" t="s">
        <v>405</v>
      </c>
      <c r="B1715" s="243">
        <f>'Proposed Tariff Book 15_16'!D1715</f>
        <v>48.370783394999997</v>
      </c>
      <c r="C1715" s="143"/>
      <c r="D1715" s="188">
        <f t="shared" si="50"/>
        <v>51.079547265119999</v>
      </c>
      <c r="E1715" s="159">
        <f t="shared" si="48"/>
        <v>5.600000000000005E-2</v>
      </c>
      <c r="G1715" s="119"/>
    </row>
    <row r="1716" spans="1:7" ht="12.75">
      <c r="A1716" s="180" t="s">
        <v>407</v>
      </c>
      <c r="B1716" s="243">
        <f>'Proposed Tariff Book 15_16'!D1716</f>
        <v>9.2004278550000009</v>
      </c>
      <c r="C1716" s="163"/>
      <c r="D1716" s="188">
        <f t="shared" si="50"/>
        <v>9.7156518148800011</v>
      </c>
      <c r="E1716" s="159">
        <f t="shared" si="48"/>
        <v>5.6000000000000008E-2</v>
      </c>
      <c r="G1716" s="119"/>
    </row>
    <row r="1717" spans="1:7" ht="12.75">
      <c r="A1717" s="180" t="s">
        <v>409</v>
      </c>
      <c r="B1717" s="243">
        <f>'Proposed Tariff Book 15_16'!D1717</f>
        <v>29.037822360000003</v>
      </c>
      <c r="C1717" s="163"/>
      <c r="D1717" s="188">
        <f t="shared" si="50"/>
        <v>30.663940412160006</v>
      </c>
      <c r="E1717" s="159">
        <f t="shared" si="48"/>
        <v>5.6000000000000077E-2</v>
      </c>
      <c r="G1717" s="119"/>
    </row>
    <row r="1718" spans="1:7" ht="12.75">
      <c r="A1718" s="180" t="s">
        <v>411</v>
      </c>
      <c r="B1718" s="243">
        <f>'Proposed Tariff Book 15_16'!D1718</f>
        <v>48.370783394999997</v>
      </c>
      <c r="C1718" s="143"/>
      <c r="D1718" s="188">
        <f t="shared" si="50"/>
        <v>51.079547265119999</v>
      </c>
      <c r="E1718" s="159">
        <f t="shared" si="48"/>
        <v>5.600000000000005E-2</v>
      </c>
      <c r="G1718" s="119"/>
    </row>
    <row r="1719" spans="1:7" ht="12.75">
      <c r="A1719" s="180" t="s">
        <v>413</v>
      </c>
      <c r="B1719" s="243">
        <f>'Proposed Tariff Book 15_16'!D1719</f>
        <v>48.370783394999997</v>
      </c>
      <c r="C1719" s="143"/>
      <c r="D1719" s="188">
        <f t="shared" si="50"/>
        <v>51.079547265119999</v>
      </c>
      <c r="E1719" s="159">
        <f t="shared" si="48"/>
        <v>5.600000000000005E-2</v>
      </c>
      <c r="G1719" s="119"/>
    </row>
    <row r="1720" spans="1:7" ht="12.75">
      <c r="A1720" s="180" t="s">
        <v>415</v>
      </c>
      <c r="B1720" s="243">
        <f>'Proposed Tariff Book 15_16'!D1720</f>
        <v>6.4699075500000003</v>
      </c>
      <c r="C1720" s="143"/>
      <c r="D1720" s="188">
        <f t="shared" si="50"/>
        <v>6.8322223728000004</v>
      </c>
      <c r="E1720" s="159">
        <f t="shared" si="48"/>
        <v>5.6000000000000022E-2</v>
      </c>
      <c r="G1720" s="119"/>
    </row>
    <row r="1721" spans="1:7" ht="12.75">
      <c r="A1721" s="180" t="s">
        <v>416</v>
      </c>
      <c r="B1721" s="243">
        <f>'Proposed Tariff Book 15_16'!D1721</f>
        <v>19.343926980000003</v>
      </c>
      <c r="C1721" s="163"/>
      <c r="D1721" s="188">
        <f t="shared" si="50"/>
        <v>20.427186890880005</v>
      </c>
      <c r="E1721" s="159">
        <f t="shared" si="48"/>
        <v>5.6000000000000119E-2</v>
      </c>
      <c r="G1721" s="119"/>
    </row>
    <row r="1722" spans="1:7" ht="12.75">
      <c r="A1722" s="180" t="s">
        <v>418</v>
      </c>
      <c r="B1722" s="243">
        <f>'Proposed Tariff Book 15_16'!D1722</f>
        <v>6.1409292000000004</v>
      </c>
      <c r="C1722" s="163"/>
      <c r="D1722" s="188">
        <f t="shared" si="50"/>
        <v>6.484821235200001</v>
      </c>
      <c r="E1722" s="159">
        <f t="shared" si="48"/>
        <v>5.6000000000000084E-2</v>
      </c>
      <c r="G1722" s="119"/>
    </row>
    <row r="1723" spans="1:7" ht="12.75">
      <c r="A1723" s="180" t="s">
        <v>419</v>
      </c>
      <c r="B1723" s="243">
        <f>'Proposed Tariff Book 15_16'!D1723</f>
        <v>6.7659880650000002</v>
      </c>
      <c r="C1723" s="143"/>
      <c r="D1723" s="188">
        <f t="shared" si="50"/>
        <v>7.1448833966400009</v>
      </c>
      <c r="E1723" s="159">
        <f t="shared" si="48"/>
        <v>5.6000000000000112E-2</v>
      </c>
      <c r="G1723" s="119"/>
    </row>
    <row r="1724" spans="1:7" ht="12.75">
      <c r="A1724" s="180" t="s">
        <v>421</v>
      </c>
      <c r="B1724" s="243">
        <f>'Proposed Tariff Book 15_16'!D1724</f>
        <v>36.286312005000006</v>
      </c>
      <c r="C1724" s="163"/>
      <c r="D1724" s="188">
        <f t="shared" si="50"/>
        <v>38.318345477280012</v>
      </c>
      <c r="E1724" s="159">
        <f t="shared" si="48"/>
        <v>5.600000000000014E-2</v>
      </c>
      <c r="G1724" s="119"/>
    </row>
    <row r="1725" spans="1:7" ht="12.75">
      <c r="A1725" s="180" t="s">
        <v>422</v>
      </c>
      <c r="B1725" s="243">
        <f>'Proposed Tariff Book 15_16'!D1725</f>
        <v>15.81289269</v>
      </c>
      <c r="C1725" s="143"/>
      <c r="D1725" s="188">
        <f t="shared" si="50"/>
        <v>16.698414680639999</v>
      </c>
      <c r="E1725" s="159">
        <f t="shared" si="48"/>
        <v>5.5999999999999946E-2</v>
      </c>
      <c r="G1725" s="119"/>
    </row>
    <row r="1726" spans="1:7" ht="12.75">
      <c r="A1726" s="180" t="s">
        <v>424</v>
      </c>
      <c r="B1726" s="243">
        <f>'Proposed Tariff Book 15_16'!D1726</f>
        <v>24.201840615000002</v>
      </c>
      <c r="C1726" s="163"/>
      <c r="D1726" s="188">
        <f t="shared" si="50"/>
        <v>25.557143689440004</v>
      </c>
      <c r="E1726" s="159">
        <f t="shared" si="48"/>
        <v>5.6000000000000071E-2</v>
      </c>
      <c r="G1726" s="119"/>
    </row>
    <row r="1727" spans="1:7" ht="12.75">
      <c r="A1727" s="180" t="s">
        <v>426</v>
      </c>
      <c r="B1727" s="243">
        <f>'Proposed Tariff Book 15_16'!D1727</f>
        <v>6.7659880650000002</v>
      </c>
      <c r="C1727" s="143"/>
      <c r="D1727" s="188">
        <f t="shared" si="50"/>
        <v>7.1448833966400009</v>
      </c>
      <c r="E1727" s="159">
        <f t="shared" si="48"/>
        <v>5.6000000000000112E-2</v>
      </c>
      <c r="G1727" s="119"/>
    </row>
    <row r="1728" spans="1:7" ht="12.75">
      <c r="A1728" s="180" t="s">
        <v>428</v>
      </c>
      <c r="B1728" s="243">
        <f>'Proposed Tariff Book 15_16'!D1728</f>
        <v>48.370783394999997</v>
      </c>
      <c r="C1728" s="143"/>
      <c r="D1728" s="188">
        <f t="shared" si="50"/>
        <v>51.079547265119999</v>
      </c>
      <c r="E1728" s="159">
        <f t="shared" si="48"/>
        <v>5.600000000000005E-2</v>
      </c>
      <c r="G1728" s="119"/>
    </row>
    <row r="1729" spans="1:22" ht="12.75">
      <c r="A1729" s="180" t="s">
        <v>429</v>
      </c>
      <c r="B1729" s="243">
        <f>'Proposed Tariff Book 15_16'!D1729</f>
        <v>24.201840615000002</v>
      </c>
      <c r="C1729" s="163"/>
      <c r="D1729" s="188">
        <f t="shared" si="50"/>
        <v>25.557143689440004</v>
      </c>
      <c r="E1729" s="159">
        <f t="shared" si="48"/>
        <v>5.6000000000000071E-2</v>
      </c>
      <c r="G1729" s="119"/>
    </row>
    <row r="1730" spans="1:22" ht="12.75" customHeight="1">
      <c r="A1730" s="180"/>
      <c r="B1730" s="243"/>
      <c r="C1730" s="163"/>
      <c r="D1730" s="188"/>
      <c r="E1730" s="159" t="s">
        <v>144</v>
      </c>
      <c r="G1730" s="119"/>
    </row>
    <row r="1731" spans="1:22" ht="12.75" customHeight="1">
      <c r="A1731" s="179" t="s">
        <v>464</v>
      </c>
      <c r="B1731" s="243"/>
      <c r="C1731" s="163"/>
      <c r="D1731" s="188"/>
      <c r="E1731" s="159" t="s">
        <v>144</v>
      </c>
      <c r="G1731" s="119"/>
    </row>
    <row r="1732" spans="1:22" ht="12.75" customHeight="1">
      <c r="A1732" s="96" t="s">
        <v>366</v>
      </c>
      <c r="B1732" s="243">
        <f>'Proposed Tariff Book 15_16'!D1732</f>
        <v>25.824800475000004</v>
      </c>
      <c r="C1732" s="163"/>
      <c r="D1732" s="188">
        <f t="shared" ref="D1732:D1740" si="51">B1732*($J$33+$J$30)</f>
        <v>27.270989301600004</v>
      </c>
      <c r="E1732" s="159">
        <f t="shared" ref="E1732:E1740" si="52">(D1732-B1732)/B1732</f>
        <v>5.6000000000000001E-2</v>
      </c>
      <c r="G1732" s="119"/>
    </row>
    <row r="1733" spans="1:22" ht="12.75" customHeight="1">
      <c r="A1733" s="96" t="s">
        <v>435</v>
      </c>
      <c r="B1733" s="243">
        <f>'Proposed Tariff Book 15_16'!D1733</f>
        <v>25.824800475000004</v>
      </c>
      <c r="C1733" s="163"/>
      <c r="D1733" s="188">
        <f t="shared" si="51"/>
        <v>27.270989301600004</v>
      </c>
      <c r="E1733" s="159">
        <f t="shared" si="52"/>
        <v>5.6000000000000001E-2</v>
      </c>
      <c r="G1733" s="119"/>
    </row>
    <row r="1734" spans="1:22" ht="12.75" customHeight="1">
      <c r="A1734" s="180" t="s">
        <v>368</v>
      </c>
      <c r="B1734" s="243">
        <f>'Proposed Tariff Book 15_16'!D1734</f>
        <v>56.43075297</v>
      </c>
      <c r="C1734" s="163"/>
      <c r="D1734" s="188">
        <f t="shared" si="51"/>
        <v>59.590875136320001</v>
      </c>
      <c r="E1734" s="159">
        <f t="shared" si="52"/>
        <v>5.6000000000000015E-2</v>
      </c>
      <c r="G1734" s="119"/>
    </row>
    <row r="1735" spans="1:22" ht="12.75" customHeight="1">
      <c r="A1735" s="96" t="s">
        <v>437</v>
      </c>
      <c r="B1735" s="243">
        <f>'Proposed Tariff Book 15_16'!D1735</f>
        <v>45.980207385</v>
      </c>
      <c r="C1735" s="163"/>
      <c r="D1735" s="188">
        <f t="shared" si="51"/>
        <v>48.555098998560005</v>
      </c>
      <c r="E1735" s="159">
        <f t="shared" si="52"/>
        <v>5.6000000000000119E-2</v>
      </c>
      <c r="G1735" s="119"/>
    </row>
    <row r="1736" spans="1:22" ht="12.75" customHeight="1">
      <c r="A1736" s="96" t="s">
        <v>439</v>
      </c>
      <c r="B1736" s="243">
        <f>'Proposed Tariff Book 15_16'!D1736</f>
        <v>29.037822360000003</v>
      </c>
      <c r="C1736" s="163"/>
      <c r="D1736" s="188">
        <f t="shared" si="51"/>
        <v>30.663940412160006</v>
      </c>
      <c r="E1736" s="159">
        <f t="shared" si="52"/>
        <v>5.6000000000000077E-2</v>
      </c>
      <c r="G1736" s="119"/>
    </row>
    <row r="1737" spans="1:22" ht="12.75" customHeight="1">
      <c r="A1737" s="96" t="s">
        <v>440</v>
      </c>
      <c r="B1737" s="243">
        <f>'Proposed Tariff Book 15_16'!D1737</f>
        <v>6.3163843200000001</v>
      </c>
      <c r="C1737" s="139"/>
      <c r="D1737" s="188">
        <f t="shared" si="51"/>
        <v>6.6701018419200002</v>
      </c>
      <c r="E1737" s="159">
        <f t="shared" si="52"/>
        <v>5.6000000000000029E-2</v>
      </c>
      <c r="G1737" s="119"/>
      <c r="V1737" s="165">
        <v>1</v>
      </c>
    </row>
    <row r="1738" spans="1:22" ht="12.75">
      <c r="A1738" s="96" t="s">
        <v>441</v>
      </c>
      <c r="B1738" s="243">
        <f>'Proposed Tariff Book 15_16'!D1738</f>
        <v>64.534586325000006</v>
      </c>
      <c r="C1738" s="163"/>
      <c r="D1738" s="188">
        <f t="shared" si="51"/>
        <v>68.14852315920001</v>
      </c>
      <c r="E1738" s="159">
        <f t="shared" si="52"/>
        <v>5.6000000000000057E-2</v>
      </c>
      <c r="G1738" s="119"/>
      <c r="V1738" s="165">
        <v>1</v>
      </c>
    </row>
    <row r="1739" spans="1:22" ht="12.75">
      <c r="A1739" s="96" t="s">
        <v>436</v>
      </c>
      <c r="B1739" s="243">
        <f>'Proposed Tariff Book 15_16'!D1739</f>
        <v>13.55390802</v>
      </c>
      <c r="C1739" s="163"/>
      <c r="D1739" s="188">
        <f t="shared" si="51"/>
        <v>14.31292686912</v>
      </c>
      <c r="E1739" s="159">
        <f t="shared" si="52"/>
        <v>5.6000000000000022E-2</v>
      </c>
      <c r="G1739" s="119"/>
      <c r="V1739" s="165">
        <v>1</v>
      </c>
    </row>
    <row r="1740" spans="1:22" ht="12.75">
      <c r="A1740" s="96" t="s">
        <v>443</v>
      </c>
      <c r="B1740" s="243">
        <f>'Proposed Tariff Book 15_16'!D1740</f>
        <v>56.43075297</v>
      </c>
      <c r="C1740" s="163"/>
      <c r="D1740" s="188">
        <f t="shared" si="51"/>
        <v>59.590875136320001</v>
      </c>
      <c r="E1740" s="159">
        <f t="shared" si="52"/>
        <v>5.6000000000000015E-2</v>
      </c>
      <c r="G1740" s="119"/>
      <c r="V1740" s="165">
        <v>1</v>
      </c>
    </row>
    <row r="1741" spans="1:22" ht="12.75">
      <c r="A1741" s="180"/>
      <c r="B1741" s="243"/>
      <c r="C1741" s="163"/>
      <c r="D1741" s="188"/>
      <c r="E1741" s="159" t="s">
        <v>144</v>
      </c>
      <c r="G1741" s="119"/>
      <c r="V1741" s="165">
        <v>1</v>
      </c>
    </row>
    <row r="1742" spans="1:22" ht="12.75">
      <c r="A1742" s="179" t="s">
        <v>465</v>
      </c>
      <c r="B1742" s="243"/>
      <c r="C1742" s="163"/>
      <c r="D1742" s="188"/>
      <c r="E1742" s="159" t="s">
        <v>144</v>
      </c>
      <c r="G1742" s="119"/>
      <c r="V1742" s="165">
        <v>1</v>
      </c>
    </row>
    <row r="1743" spans="1:22" ht="12.75">
      <c r="A1743" s="96" t="s">
        <v>366</v>
      </c>
      <c r="B1743" s="243">
        <f>'Proposed Tariff Book 15_16'!D1743</f>
        <v>25.824800475000004</v>
      </c>
      <c r="C1743" s="163"/>
      <c r="D1743" s="188">
        <f t="shared" ref="D1743:D1751" si="53">B1743*($J$33+$J$30)</f>
        <v>27.270989301600004</v>
      </c>
      <c r="E1743" s="159">
        <f t="shared" ref="E1743:E1751" si="54">(D1743-B1743)/B1743</f>
        <v>5.6000000000000001E-2</v>
      </c>
      <c r="G1743" s="119"/>
      <c r="V1743" s="165">
        <v>1</v>
      </c>
    </row>
    <row r="1744" spans="1:22" ht="12.75">
      <c r="A1744" s="96" t="s">
        <v>435</v>
      </c>
      <c r="B1744" s="243">
        <f>'Proposed Tariff Book 15_16'!D1744</f>
        <v>25.824800475000004</v>
      </c>
      <c r="C1744" s="163"/>
      <c r="D1744" s="188">
        <f t="shared" si="53"/>
        <v>27.270989301600004</v>
      </c>
      <c r="E1744" s="159">
        <f t="shared" si="54"/>
        <v>5.6000000000000001E-2</v>
      </c>
      <c r="G1744" s="119"/>
      <c r="V1744" s="165">
        <v>1</v>
      </c>
    </row>
    <row r="1745" spans="1:22" ht="12.75">
      <c r="A1745" s="180" t="s">
        <v>368</v>
      </c>
      <c r="B1745" s="243">
        <f>'Proposed Tariff Book 15_16'!D1745</f>
        <v>48.381749339999999</v>
      </c>
      <c r="C1745" s="163"/>
      <c r="D1745" s="188">
        <f t="shared" si="53"/>
        <v>51.091127303040004</v>
      </c>
      <c r="E1745" s="159">
        <f t="shared" si="54"/>
        <v>5.6000000000000105E-2</v>
      </c>
      <c r="G1745" s="119"/>
      <c r="V1745" s="165">
        <v>1</v>
      </c>
    </row>
    <row r="1746" spans="1:22" ht="12.75">
      <c r="A1746" s="96" t="s">
        <v>437</v>
      </c>
      <c r="B1746" s="243">
        <f>'Proposed Tariff Book 15_16'!D1746</f>
        <v>48.370783394999997</v>
      </c>
      <c r="C1746" s="143"/>
      <c r="D1746" s="188">
        <f t="shared" si="53"/>
        <v>51.079547265119999</v>
      </c>
      <c r="E1746" s="159">
        <f t="shared" si="54"/>
        <v>5.600000000000005E-2</v>
      </c>
      <c r="G1746" s="119"/>
      <c r="V1746" s="165">
        <v>1</v>
      </c>
    </row>
    <row r="1747" spans="1:22" ht="12.75">
      <c r="A1747" s="180" t="s">
        <v>439</v>
      </c>
      <c r="B1747" s="243">
        <f>'Proposed Tariff Book 15_16'!D1747</f>
        <v>16.141871040000002</v>
      </c>
      <c r="C1747" s="97"/>
      <c r="D1747" s="188">
        <f t="shared" si="53"/>
        <v>17.045815818240001</v>
      </c>
      <c r="E1747" s="268">
        <f t="shared" si="54"/>
        <v>5.5999999999999973E-2</v>
      </c>
      <c r="F1747" s="116"/>
      <c r="G1747" s="119"/>
    </row>
    <row r="1748" spans="1:22" ht="12.75">
      <c r="A1748" s="96" t="s">
        <v>440</v>
      </c>
      <c r="B1748" s="243">
        <f>'Proposed Tariff Book 15_16'!D1748</f>
        <v>3.22398783</v>
      </c>
      <c r="C1748" s="143"/>
      <c r="D1748" s="188">
        <f t="shared" si="53"/>
        <v>3.4045311484800003</v>
      </c>
      <c r="E1748" s="159">
        <f t="shared" si="54"/>
        <v>5.6000000000000084E-2</v>
      </c>
      <c r="G1748" s="119"/>
    </row>
    <row r="1749" spans="1:22" ht="12.75">
      <c r="A1749" s="96" t="s">
        <v>441</v>
      </c>
      <c r="B1749" s="243">
        <f>'Proposed Tariff Book 15_16'!D1749</f>
        <v>41.155191585000004</v>
      </c>
      <c r="C1749" s="163"/>
      <c r="D1749" s="188">
        <f t="shared" si="53"/>
        <v>43.459882313760005</v>
      </c>
      <c r="E1749" s="159">
        <f t="shared" si="54"/>
        <v>5.6000000000000008E-2</v>
      </c>
      <c r="G1749" s="119"/>
    </row>
    <row r="1750" spans="1:22" ht="12.75">
      <c r="A1750" s="180" t="s">
        <v>436</v>
      </c>
      <c r="B1750" s="243">
        <f>'Proposed Tariff Book 15_16'!D1750</f>
        <v>48.370783394999997</v>
      </c>
      <c r="C1750" s="143"/>
      <c r="D1750" s="188">
        <f t="shared" si="53"/>
        <v>51.079547265119999</v>
      </c>
      <c r="E1750" s="159">
        <f t="shared" si="54"/>
        <v>5.600000000000005E-2</v>
      </c>
      <c r="G1750" s="119"/>
    </row>
    <row r="1751" spans="1:22" ht="12.75">
      <c r="A1751" s="96" t="s">
        <v>443</v>
      </c>
      <c r="B1751" s="243">
        <f>'Proposed Tariff Book 15_16'!D1751</f>
        <v>48.381749339999999</v>
      </c>
      <c r="C1751" s="163"/>
      <c r="D1751" s="188">
        <f t="shared" si="53"/>
        <v>51.091127303040004</v>
      </c>
      <c r="E1751" s="159">
        <f t="shared" si="54"/>
        <v>5.6000000000000105E-2</v>
      </c>
      <c r="G1751" s="119"/>
    </row>
    <row r="1752" spans="1:22" ht="12.75">
      <c r="A1752" s="94" t="s">
        <v>771</v>
      </c>
      <c r="B1752" s="243"/>
      <c r="C1752" s="89"/>
      <c r="D1752" s="188"/>
      <c r="E1752" s="159"/>
      <c r="G1752" s="119"/>
      <c r="V1752" s="165">
        <v>1</v>
      </c>
    </row>
    <row r="1753" spans="1:22" ht="12.75">
      <c r="A1753" s="94" t="s">
        <v>696</v>
      </c>
      <c r="B1753" s="243"/>
      <c r="C1753" s="89"/>
      <c r="D1753" s="188"/>
      <c r="E1753" s="159" t="s">
        <v>144</v>
      </c>
      <c r="G1753" s="119"/>
    </row>
    <row r="1754" spans="1:22" ht="12.75">
      <c r="A1754" s="96" t="s">
        <v>697</v>
      </c>
      <c r="B1754" s="243">
        <f>'Proposed Tariff Book 15_16'!D1754</f>
        <v>2046.4975537350001</v>
      </c>
      <c r="C1754" s="230"/>
      <c r="D1754" s="188">
        <f>B1754*($J$33+$J$30)</f>
        <v>2161.1014167441604</v>
      </c>
      <c r="E1754" s="159">
        <f>(D1754-B1754)/B1754</f>
        <v>5.6000000000000119E-2</v>
      </c>
      <c r="G1754" s="119"/>
    </row>
    <row r="1755" spans="1:22" ht="12.75">
      <c r="A1755" s="96" t="s">
        <v>698</v>
      </c>
      <c r="B1755" s="243">
        <f>'Proposed Tariff Book 15_16'!D1755</f>
        <v>4092.9622096349999</v>
      </c>
      <c r="C1755" s="230"/>
      <c r="D1755" s="188">
        <f>B1755*($J$33+$J$30)</f>
        <v>4322.1680933745602</v>
      </c>
      <c r="E1755" s="159">
        <f>(D1755-B1755)/B1755</f>
        <v>5.6000000000000064E-2</v>
      </c>
      <c r="G1755" s="119"/>
    </row>
    <row r="1756" spans="1:22" ht="12.75">
      <c r="A1756" s="96" t="s">
        <v>143</v>
      </c>
      <c r="B1756" s="243">
        <f>'Proposed Tariff Book 15_16'!D1756</f>
        <v>79.064463450000005</v>
      </c>
      <c r="C1756" s="89"/>
      <c r="D1756" s="188">
        <f>B1756*($J$33+$J$30)</f>
        <v>83.49207340320001</v>
      </c>
      <c r="E1756" s="159">
        <f>(D1756-B1756)/B1756</f>
        <v>5.6000000000000057E-2</v>
      </c>
      <c r="G1756" s="119"/>
    </row>
    <row r="1757" spans="1:22" ht="12.75">
      <c r="A1757" s="308"/>
      <c r="B1757" s="243"/>
      <c r="C1757" s="89"/>
      <c r="D1757" s="188"/>
      <c r="E1757" s="159" t="s">
        <v>144</v>
      </c>
      <c r="G1757" s="119"/>
    </row>
    <row r="1758" spans="1:22" ht="12.75">
      <c r="B1758" s="158"/>
      <c r="C1758" s="89"/>
      <c r="D1758" s="188"/>
      <c r="E1758" s="159" t="s">
        <v>144</v>
      </c>
      <c r="G1758" s="119"/>
    </row>
    <row r="1759" spans="1:22" ht="12.75">
      <c r="A1759" s="94" t="s">
        <v>706</v>
      </c>
      <c r="B1759" s="243"/>
      <c r="C1759" s="89"/>
      <c r="D1759" s="188"/>
      <c r="E1759" s="159" t="s">
        <v>144</v>
      </c>
      <c r="G1759" s="119"/>
    </row>
    <row r="1760" spans="1:22" ht="12.75">
      <c r="A1760" s="180" t="s">
        <v>697</v>
      </c>
      <c r="B1760" s="243">
        <f>'Proposed Tariff Book 15_16'!D1760</f>
        <v>673.69283107499996</v>
      </c>
      <c r="C1760" s="269"/>
      <c r="D1760" s="188">
        <f>B1760*($J$33+$J$29)</f>
        <v>711.41962961519994</v>
      </c>
      <c r="E1760" s="159">
        <f>(D1760-B1760)/B1760</f>
        <v>5.5999999999999973E-2</v>
      </c>
      <c r="G1760" s="119"/>
    </row>
    <row r="1761" spans="1:7" ht="12.75">
      <c r="A1761" s="180" t="s">
        <v>698</v>
      </c>
      <c r="B1761" s="243">
        <f>'Proposed Tariff Book 15_16'!D1761</f>
        <v>1347.3856621499999</v>
      </c>
      <c r="C1761" s="269"/>
      <c r="D1761" s="188">
        <f>B1761*($J$33+$J$29)</f>
        <v>1422.8392592303999</v>
      </c>
      <c r="E1761" s="268">
        <f>(D1761-B1761)/B1761</f>
        <v>5.5999999999999973E-2</v>
      </c>
      <c r="G1761" s="119"/>
    </row>
    <row r="1762" spans="1:7" s="347" customFormat="1" ht="12.75">
      <c r="A1762" s="369" t="s">
        <v>143</v>
      </c>
      <c r="B1762" s="243">
        <f>'Proposed Tariff Book 15_16'!D1762</f>
        <v>79.064463450000005</v>
      </c>
      <c r="C1762" s="392"/>
      <c r="D1762" s="188">
        <f>B1762*($J$33+$J$30)</f>
        <v>83.49207340320001</v>
      </c>
      <c r="E1762" s="268">
        <f>(D1762-B1762)/B1762</f>
        <v>5.6000000000000057E-2</v>
      </c>
      <c r="G1762" s="348"/>
    </row>
    <row r="1763" spans="1:7" ht="12.75">
      <c r="A1763" s="96"/>
      <c r="B1763" s="243"/>
      <c r="C1763" s="89"/>
      <c r="D1763" s="188"/>
      <c r="E1763" s="159" t="s">
        <v>144</v>
      </c>
      <c r="G1763" s="119"/>
    </row>
    <row r="1764" spans="1:7" ht="12.75">
      <c r="A1764" s="94" t="s">
        <v>707</v>
      </c>
      <c r="B1764" s="243"/>
      <c r="C1764" s="89"/>
      <c r="D1764" s="188"/>
      <c r="E1764" s="159" t="s">
        <v>144</v>
      </c>
      <c r="G1764" s="119"/>
    </row>
    <row r="1765" spans="1:7" ht="12.75">
      <c r="A1765" s="94"/>
      <c r="B1765" s="243"/>
      <c r="C1765" s="89"/>
      <c r="D1765" s="188"/>
      <c r="E1765" s="159" t="s">
        <v>144</v>
      </c>
      <c r="G1765" s="119"/>
    </row>
    <row r="1766" spans="1:7" ht="12.75">
      <c r="A1766" s="94" t="s">
        <v>1335</v>
      </c>
      <c r="B1766" s="243"/>
      <c r="C1766" s="89"/>
      <c r="D1766" s="188"/>
      <c r="E1766" s="159" t="s">
        <v>144</v>
      </c>
      <c r="G1766" s="119"/>
    </row>
    <row r="1767" spans="1:7" ht="12.75">
      <c r="A1767" s="96" t="s">
        <v>709</v>
      </c>
      <c r="B1767" s="243"/>
      <c r="C1767" s="89"/>
      <c r="D1767" s="188"/>
      <c r="E1767" s="159" t="s">
        <v>144</v>
      </c>
      <c r="G1767" s="119"/>
    </row>
    <row r="1768" spans="1:7" ht="12.75">
      <c r="A1768" s="96" t="s">
        <v>710</v>
      </c>
      <c r="B1768" s="243">
        <f>'Proposed Tariff Book 15_16'!D1768</f>
        <v>14.869821420000001</v>
      </c>
      <c r="C1768" s="89"/>
      <c r="D1768" s="188">
        <f>B1768*($J$33+$J$30)</f>
        <v>15.702531419520001</v>
      </c>
      <c r="E1768" s="159">
        <f>(D1768-B1768)/B1768</f>
        <v>5.6000000000000029E-2</v>
      </c>
      <c r="G1768" s="119"/>
    </row>
    <row r="1769" spans="1:7" ht="12.75">
      <c r="A1769" s="96" t="s">
        <v>711</v>
      </c>
      <c r="B1769" s="243">
        <f>'Proposed Tariff Book 15_16'!D1769</f>
        <v>14.869821420000001</v>
      </c>
      <c r="C1769" s="89"/>
      <c r="D1769" s="188">
        <f>B1769*($J$33+$J$30)</f>
        <v>15.702531419520001</v>
      </c>
      <c r="E1769" s="159">
        <f>(D1769-B1769)/B1769</f>
        <v>5.6000000000000029E-2</v>
      </c>
      <c r="G1769" s="119"/>
    </row>
    <row r="1770" spans="1:7" ht="12.75">
      <c r="A1770" s="96" t="s">
        <v>712</v>
      </c>
      <c r="B1770" s="158">
        <f>'Proposed Tariff Book 15_16'!D1770</f>
        <v>4.0245018149999998</v>
      </c>
      <c r="C1770" s="89"/>
      <c r="D1770" s="188">
        <f>B1770*($J$33+$J$30)</f>
        <v>4.2498739166400004</v>
      </c>
      <c r="E1770" s="159">
        <f>(D1770-B1770)/B1770</f>
        <v>5.600000000000014E-2</v>
      </c>
      <c r="G1770" s="119"/>
    </row>
    <row r="1771" spans="1:7" ht="13.5" thickBot="1">
      <c r="A1771" s="271" t="s">
        <v>713</v>
      </c>
      <c r="B1771" s="204">
        <f>'Proposed Tariff Book 15_16'!D1771</f>
        <v>4.0245018149999998</v>
      </c>
      <c r="C1771" s="351"/>
      <c r="D1771" s="353">
        <f>B1771*($J$33+$J$30)</f>
        <v>4.2498739166400004</v>
      </c>
      <c r="E1771" s="226">
        <f>(D1771-B1771)/B1771</f>
        <v>5.600000000000014E-2</v>
      </c>
      <c r="G1771" s="119"/>
    </row>
    <row r="1772" spans="1:7" ht="12.75">
      <c r="A1772" s="290"/>
      <c r="B1772" s="243"/>
      <c r="C1772" s="89"/>
      <c r="D1772" s="352"/>
      <c r="E1772" s="159" t="s">
        <v>144</v>
      </c>
      <c r="G1772" s="119"/>
    </row>
    <row r="1773" spans="1:7" ht="12.75">
      <c r="A1773" s="94" t="s">
        <v>1336</v>
      </c>
      <c r="B1773" s="243"/>
      <c r="C1773" s="89"/>
      <c r="D1773" s="352"/>
      <c r="E1773" s="159" t="s">
        <v>144</v>
      </c>
      <c r="G1773" s="119"/>
    </row>
    <row r="1774" spans="1:7" ht="12.75">
      <c r="A1774" s="96" t="s">
        <v>715</v>
      </c>
      <c r="B1774" s="243"/>
      <c r="C1774" s="89"/>
      <c r="D1774" s="352"/>
      <c r="E1774" s="159" t="s">
        <v>144</v>
      </c>
      <c r="G1774" s="119"/>
    </row>
    <row r="1775" spans="1:7" ht="12.75">
      <c r="A1775" s="96" t="s">
        <v>716</v>
      </c>
      <c r="B1775" s="243"/>
      <c r="C1775" s="89"/>
      <c r="D1775" s="352"/>
      <c r="E1775" s="159" t="s">
        <v>144</v>
      </c>
      <c r="G1775" s="119"/>
    </row>
    <row r="1776" spans="1:7" ht="12.75">
      <c r="A1776" s="96"/>
      <c r="B1776" s="243"/>
      <c r="C1776" s="89"/>
      <c r="D1776" s="352"/>
      <c r="E1776" s="159" t="s">
        <v>144</v>
      </c>
      <c r="G1776" s="119"/>
    </row>
    <row r="1777" spans="1:7" ht="12.75">
      <c r="A1777" s="94" t="s">
        <v>1337</v>
      </c>
      <c r="B1777" s="243"/>
      <c r="C1777" s="89"/>
      <c r="D1777" s="352"/>
      <c r="E1777" s="159" t="s">
        <v>144</v>
      </c>
      <c r="G1777" s="119"/>
    </row>
    <row r="1778" spans="1:7" ht="12.75">
      <c r="A1778" s="96" t="s">
        <v>718</v>
      </c>
      <c r="B1778" s="243">
        <f>'Proposed Tariff Book 15_16'!D1778</f>
        <v>80.665491420000009</v>
      </c>
      <c r="C1778" s="89"/>
      <c r="D1778" s="352">
        <f>B1778*($J$33+$J$30)</f>
        <v>85.182758939520014</v>
      </c>
      <c r="E1778" s="159">
        <f>(D1778-B1778)/B1778</f>
        <v>5.600000000000005E-2</v>
      </c>
      <c r="G1778" s="119"/>
    </row>
    <row r="1779" spans="1:7" ht="12.75">
      <c r="A1779" s="96" t="s">
        <v>719</v>
      </c>
      <c r="B1779" s="243">
        <f>'Proposed Tariff Book 15_16'!D1779</f>
        <v>161.29808500499999</v>
      </c>
      <c r="C1779" s="89"/>
      <c r="D1779" s="352">
        <f>B1779*($J$33+$J$30)</f>
        <v>170.33077776528</v>
      </c>
      <c r="E1779" s="159">
        <f>(D1779-B1779)/B1779</f>
        <v>5.6000000000000091E-2</v>
      </c>
      <c r="G1779" s="119"/>
    </row>
    <row r="1780" spans="1:7" ht="12.75">
      <c r="A1780" s="96" t="s">
        <v>143</v>
      </c>
      <c r="B1780" s="243">
        <f>'Proposed Tariff Book 15_16'!D1780</f>
        <v>80.665491420000009</v>
      </c>
      <c r="C1780" s="89"/>
      <c r="D1780" s="352">
        <f>B1780*($J$33+$J$30)</f>
        <v>85.182758939520014</v>
      </c>
      <c r="E1780" s="159">
        <f>(D1780-B1780)/B1780</f>
        <v>5.600000000000005E-2</v>
      </c>
      <c r="G1780" s="119"/>
    </row>
    <row r="1781" spans="1:7" ht="12.75">
      <c r="A1781" s="96"/>
      <c r="B1781" s="243"/>
      <c r="C1781" s="89"/>
      <c r="D1781" s="352"/>
      <c r="E1781" s="159" t="s">
        <v>144</v>
      </c>
      <c r="G1781" s="119"/>
    </row>
    <row r="1782" spans="1:7" ht="12.75">
      <c r="A1782" s="94" t="s">
        <v>1338</v>
      </c>
      <c r="B1782" s="243"/>
      <c r="C1782" s="89"/>
      <c r="D1782" s="352"/>
      <c r="E1782" s="159" t="s">
        <v>144</v>
      </c>
      <c r="G1782" s="119"/>
    </row>
    <row r="1783" spans="1:7" ht="12.75">
      <c r="A1783" s="96" t="s">
        <v>718</v>
      </c>
      <c r="B1783" s="243">
        <f>'Proposed Tariff Book 15_16'!D1783</f>
        <v>80.665491420000009</v>
      </c>
      <c r="C1783" s="89"/>
      <c r="D1783" s="352">
        <f>B1783*($J$33+$J$30)</f>
        <v>85.182758939520014</v>
      </c>
      <c r="E1783" s="159">
        <f>(D1783-B1783)/B1783</f>
        <v>5.600000000000005E-2</v>
      </c>
      <c r="G1783" s="119"/>
    </row>
    <row r="1784" spans="1:7" ht="12.75">
      <c r="A1784" s="96" t="s">
        <v>719</v>
      </c>
      <c r="B1784" s="243">
        <f>'Proposed Tariff Book 15_16'!D1784</f>
        <v>161.29808500499999</v>
      </c>
      <c r="C1784" s="89"/>
      <c r="D1784" s="352">
        <f>B1784*($J$33+$J$30)</f>
        <v>170.33077776528</v>
      </c>
      <c r="E1784" s="159">
        <f>(D1784-B1784)/B1784</f>
        <v>5.6000000000000091E-2</v>
      </c>
      <c r="G1784" s="119"/>
    </row>
    <row r="1785" spans="1:7" ht="12.75">
      <c r="A1785" s="96" t="s">
        <v>143</v>
      </c>
      <c r="B1785" s="243">
        <f>'Proposed Tariff Book 15_16'!D1785</f>
        <v>80.665491420000009</v>
      </c>
      <c r="C1785" s="89"/>
      <c r="D1785" s="352">
        <f>B1785*($J$33+$J$30)</f>
        <v>85.182758939520014</v>
      </c>
      <c r="E1785" s="159">
        <f>(D1785-B1785)/B1785</f>
        <v>5.600000000000005E-2</v>
      </c>
      <c r="G1785" s="119"/>
    </row>
    <row r="1786" spans="1:7" ht="12.75">
      <c r="A1786" s="96"/>
      <c r="B1786" s="243" t="str">
        <f>'Proposed Tariff Book 15_16'!D1786</f>
        <v/>
      </c>
      <c r="C1786" s="89"/>
      <c r="D1786" s="188" t="s">
        <v>144</v>
      </c>
      <c r="E1786" s="159" t="s">
        <v>144</v>
      </c>
      <c r="G1786" s="119"/>
    </row>
    <row r="1787" spans="1:7" ht="12.75">
      <c r="A1787" s="94" t="s">
        <v>720</v>
      </c>
      <c r="B1787" s="243" t="str">
        <f>'Proposed Tariff Book 15_16'!D1787</f>
        <v/>
      </c>
      <c r="C1787" s="89"/>
      <c r="D1787" s="188" t="s">
        <v>144</v>
      </c>
      <c r="E1787" s="159" t="s">
        <v>144</v>
      </c>
      <c r="G1787" s="119"/>
    </row>
    <row r="1788" spans="1:7" ht="12.75">
      <c r="A1788" s="96"/>
      <c r="B1788" s="243" t="str">
        <f>'Proposed Tariff Book 15_16'!D1788</f>
        <v/>
      </c>
      <c r="C1788" s="89"/>
      <c r="D1788" s="188" t="s">
        <v>144</v>
      </c>
      <c r="E1788" s="159" t="s">
        <v>144</v>
      </c>
      <c r="G1788" s="119"/>
    </row>
    <row r="1789" spans="1:7" ht="12.75">
      <c r="A1789" s="96" t="s">
        <v>721</v>
      </c>
      <c r="B1789" s="243" t="str">
        <f>'Proposed Tariff Book 15_16'!D1789</f>
        <v/>
      </c>
      <c r="C1789" s="89"/>
      <c r="D1789" s="188" t="s">
        <v>144</v>
      </c>
      <c r="E1789" s="159" t="s">
        <v>144</v>
      </c>
      <c r="G1789" s="119"/>
    </row>
    <row r="1790" spans="1:7" ht="12.75">
      <c r="A1790" s="96" t="s">
        <v>722</v>
      </c>
      <c r="B1790" s="243" t="str">
        <f>'Proposed Tariff Book 15_16'!D1790</f>
        <v/>
      </c>
      <c r="C1790" s="89"/>
      <c r="D1790" s="188" t="s">
        <v>144</v>
      </c>
      <c r="E1790" s="159" t="s">
        <v>144</v>
      </c>
      <c r="G1790" s="119"/>
    </row>
    <row r="1791" spans="1:7" ht="12.75">
      <c r="A1791" s="96"/>
      <c r="B1791" s="243" t="str">
        <f>'Proposed Tariff Book 15_16'!D1791</f>
        <v/>
      </c>
      <c r="C1791" s="89"/>
      <c r="D1791" s="188" t="s">
        <v>144</v>
      </c>
      <c r="E1791" s="159" t="s">
        <v>144</v>
      </c>
      <c r="G1791" s="119"/>
    </row>
    <row r="1792" spans="1:7" ht="12.75">
      <c r="A1792" s="96" t="s">
        <v>200</v>
      </c>
      <c r="B1792" s="243" t="str">
        <f>'Proposed Tariff Book 15_16'!D1792</f>
        <v/>
      </c>
      <c r="C1792" s="89"/>
      <c r="D1792" s="188" t="s">
        <v>144</v>
      </c>
      <c r="E1792" s="159" t="s">
        <v>144</v>
      </c>
      <c r="G1792" s="119"/>
    </row>
    <row r="1793" spans="1:7" ht="12.75">
      <c r="A1793" s="96"/>
      <c r="B1793" s="243" t="str">
        <f>'Proposed Tariff Book 15_16'!D1793</f>
        <v/>
      </c>
      <c r="C1793" s="89"/>
      <c r="D1793" s="188" t="s">
        <v>144</v>
      </c>
      <c r="E1793" s="159" t="s">
        <v>144</v>
      </c>
      <c r="G1793" s="119"/>
    </row>
    <row r="1794" spans="1:7" ht="12.75">
      <c r="A1794" s="96" t="s">
        <v>1292</v>
      </c>
      <c r="B1794" s="243" t="str">
        <f>'Proposed Tariff Book 15_16'!D1794</f>
        <v/>
      </c>
      <c r="C1794" s="89"/>
      <c r="D1794" s="188" t="s">
        <v>144</v>
      </c>
      <c r="E1794" s="159" t="s">
        <v>144</v>
      </c>
      <c r="G1794" s="119"/>
    </row>
    <row r="1795" spans="1:7" ht="12.75">
      <c r="A1795" s="96" t="s">
        <v>201</v>
      </c>
      <c r="B1795" s="243" t="str">
        <f>'Proposed Tariff Book 15_16'!D1795</f>
        <v/>
      </c>
      <c r="C1795" s="89"/>
      <c r="D1795" s="188" t="s">
        <v>144</v>
      </c>
      <c r="E1795" s="159" t="s">
        <v>144</v>
      </c>
      <c r="G1795" s="119"/>
    </row>
    <row r="1796" spans="1:7" ht="12.75">
      <c r="A1796" s="96" t="s">
        <v>724</v>
      </c>
      <c r="B1796" s="243" t="str">
        <f>'Proposed Tariff Book 15_16'!D1796</f>
        <v/>
      </c>
      <c r="C1796" s="89"/>
      <c r="D1796" s="188" t="s">
        <v>144</v>
      </c>
      <c r="E1796" s="159" t="s">
        <v>144</v>
      </c>
      <c r="G1796" s="119"/>
    </row>
    <row r="1797" spans="1:7" ht="12.75">
      <c r="A1797" s="96"/>
      <c r="B1797" s="243" t="str">
        <f>'Proposed Tariff Book 15_16'!D1797</f>
        <v/>
      </c>
      <c r="C1797" s="89"/>
      <c r="D1797" s="188" t="s">
        <v>144</v>
      </c>
      <c r="E1797" s="159" t="s">
        <v>144</v>
      </c>
      <c r="G1797" s="119"/>
    </row>
    <row r="1798" spans="1:7" ht="12.75">
      <c r="A1798" s="96" t="s">
        <v>725</v>
      </c>
      <c r="B1798" s="243" t="str">
        <f>'Proposed Tariff Book 15_16'!D1798</f>
        <v/>
      </c>
      <c r="C1798" s="89"/>
      <c r="D1798" s="188" t="s">
        <v>144</v>
      </c>
      <c r="E1798" s="159" t="s">
        <v>144</v>
      </c>
      <c r="G1798" s="119"/>
    </row>
    <row r="1799" spans="1:7" ht="12.75">
      <c r="A1799" s="96" t="s">
        <v>726</v>
      </c>
      <c r="B1799" s="243" t="str">
        <f>'Proposed Tariff Book 15_16'!D1799</f>
        <v/>
      </c>
      <c r="C1799" s="89"/>
      <c r="D1799" s="188" t="s">
        <v>144</v>
      </c>
      <c r="E1799" s="159" t="s">
        <v>144</v>
      </c>
      <c r="G1799" s="119"/>
    </row>
    <row r="1800" spans="1:7" ht="12.75">
      <c r="A1800" s="96" t="s">
        <v>727</v>
      </c>
      <c r="B1800" s="243" t="str">
        <f>'Proposed Tariff Book 15_16'!D1800</f>
        <v/>
      </c>
      <c r="C1800" s="89"/>
      <c r="D1800" s="188" t="s">
        <v>144</v>
      </c>
      <c r="E1800" s="159" t="s">
        <v>144</v>
      </c>
      <c r="G1800" s="119"/>
    </row>
    <row r="1801" spans="1:7" ht="12.75">
      <c r="A1801" s="96"/>
      <c r="B1801" s="243" t="str">
        <f>'Proposed Tariff Book 15_16'!D1801</f>
        <v/>
      </c>
      <c r="C1801" s="89"/>
      <c r="D1801" s="188" t="s">
        <v>144</v>
      </c>
      <c r="E1801" s="159" t="s">
        <v>144</v>
      </c>
      <c r="G1801" s="119"/>
    </row>
    <row r="1802" spans="1:7" ht="12.75">
      <c r="A1802" s="96" t="s">
        <v>202</v>
      </c>
      <c r="B1802" s="243" t="str">
        <f>'Proposed Tariff Book 15_16'!D1802</f>
        <v/>
      </c>
      <c r="C1802" s="89"/>
      <c r="D1802" s="188" t="s">
        <v>144</v>
      </c>
      <c r="E1802" s="159" t="s">
        <v>144</v>
      </c>
      <c r="G1802" s="119"/>
    </row>
    <row r="1803" spans="1:7" ht="12.75">
      <c r="A1803" s="96"/>
      <c r="B1803" s="243" t="str">
        <f>'Proposed Tariff Book 15_16'!D1803</f>
        <v/>
      </c>
      <c r="C1803" s="89"/>
      <c r="D1803" s="188" t="s">
        <v>144</v>
      </c>
      <c r="E1803" s="159" t="s">
        <v>144</v>
      </c>
      <c r="G1803" s="119"/>
    </row>
    <row r="1804" spans="1:7" ht="12.75">
      <c r="A1804" s="96" t="s">
        <v>728</v>
      </c>
      <c r="B1804" s="243" t="str">
        <f>'Proposed Tariff Book 15_16'!D1804</f>
        <v/>
      </c>
      <c r="C1804" s="89"/>
      <c r="D1804" s="188" t="s">
        <v>144</v>
      </c>
      <c r="E1804" s="159" t="s">
        <v>144</v>
      </c>
      <c r="G1804" s="119"/>
    </row>
    <row r="1805" spans="1:7" ht="12.75">
      <c r="A1805" s="96"/>
      <c r="B1805" s="243" t="str">
        <f>'Proposed Tariff Book 15_16'!D1805</f>
        <v/>
      </c>
      <c r="C1805" s="89"/>
      <c r="D1805" s="188" t="s">
        <v>144</v>
      </c>
      <c r="E1805" s="159" t="s">
        <v>144</v>
      </c>
      <c r="G1805" s="119"/>
    </row>
    <row r="1806" spans="1:7" ht="12.75">
      <c r="A1806" s="154" t="s">
        <v>1293</v>
      </c>
      <c r="B1806" s="243" t="str">
        <f>'Proposed Tariff Book 15_16'!D1806</f>
        <v/>
      </c>
      <c r="C1806" s="89"/>
      <c r="D1806" s="188" t="s">
        <v>144</v>
      </c>
      <c r="E1806" s="159" t="s">
        <v>144</v>
      </c>
      <c r="G1806" s="119"/>
    </row>
    <row r="1807" spans="1:7" ht="12.75">
      <c r="A1807" s="96" t="s">
        <v>730</v>
      </c>
      <c r="B1807" s="243" t="str">
        <f>'Proposed Tariff Book 15_16'!D1807</f>
        <v/>
      </c>
      <c r="C1807" s="89"/>
      <c r="D1807" s="188" t="s">
        <v>144</v>
      </c>
      <c r="E1807" s="159" t="s">
        <v>144</v>
      </c>
      <c r="G1807" s="119"/>
    </row>
    <row r="1808" spans="1:7" ht="12.75">
      <c r="A1808" s="96" t="s">
        <v>731</v>
      </c>
      <c r="B1808" s="243" t="str">
        <f>'Proposed Tariff Book 15_16'!D1808</f>
        <v/>
      </c>
      <c r="C1808" s="89"/>
      <c r="D1808" s="188" t="s">
        <v>144</v>
      </c>
      <c r="E1808" s="159" t="s">
        <v>144</v>
      </c>
      <c r="G1808" s="119"/>
    </row>
    <row r="1809" spans="1:7" ht="12.75">
      <c r="A1809" s="96"/>
      <c r="B1809" s="243" t="str">
        <f>'Proposed Tariff Book 15_16'!D1809</f>
        <v/>
      </c>
      <c r="C1809" s="89"/>
      <c r="D1809" s="188" t="s">
        <v>144</v>
      </c>
      <c r="E1809" s="159" t="s">
        <v>144</v>
      </c>
      <c r="G1809" s="119"/>
    </row>
    <row r="1810" spans="1:7" ht="12.75">
      <c r="A1810" s="94" t="s">
        <v>1294</v>
      </c>
      <c r="B1810" s="243" t="str">
        <f>'Proposed Tariff Book 15_16'!D1810</f>
        <v/>
      </c>
      <c r="C1810" s="89"/>
      <c r="D1810" s="188" t="s">
        <v>144</v>
      </c>
      <c r="E1810" s="159" t="s">
        <v>144</v>
      </c>
      <c r="G1810" s="119"/>
    </row>
    <row r="1811" spans="1:7" ht="12.75">
      <c r="A1811" s="96" t="s">
        <v>733</v>
      </c>
      <c r="B1811" s="243" t="str">
        <f>'Proposed Tariff Book 15_16'!D1811</f>
        <v/>
      </c>
      <c r="C1811" s="89"/>
      <c r="D1811" s="188" t="s">
        <v>144</v>
      </c>
      <c r="E1811" s="159" t="s">
        <v>144</v>
      </c>
      <c r="G1811" s="119"/>
    </row>
    <row r="1812" spans="1:7" ht="12.75">
      <c r="A1812" s="96" t="s">
        <v>734</v>
      </c>
      <c r="B1812" s="243" t="str">
        <f>'Proposed Tariff Book 15_16'!D1812</f>
        <v/>
      </c>
      <c r="C1812" s="89"/>
      <c r="D1812" s="188" t="s">
        <v>144</v>
      </c>
      <c r="E1812" s="159" t="s">
        <v>144</v>
      </c>
      <c r="G1812" s="119"/>
    </row>
    <row r="1813" spans="1:7" ht="12.75">
      <c r="A1813" s="96"/>
      <c r="B1813" s="243"/>
      <c r="C1813" s="89"/>
      <c r="D1813" s="188"/>
      <c r="E1813" s="159"/>
      <c r="G1813" s="119"/>
    </row>
    <row r="1814" spans="1:7" ht="12.75">
      <c r="A1814" s="96" t="s">
        <v>1259</v>
      </c>
      <c r="B1814" s="243" t="str">
        <f>'Proposed Tariff Book 15_16'!D1814</f>
        <v/>
      </c>
      <c r="C1814" s="89"/>
      <c r="D1814" s="188" t="s">
        <v>144</v>
      </c>
      <c r="E1814" s="159" t="s">
        <v>144</v>
      </c>
      <c r="G1814" s="119"/>
    </row>
    <row r="1815" spans="1:7" ht="12.75">
      <c r="A1815" s="154" t="s">
        <v>1295</v>
      </c>
      <c r="B1815" s="243" t="str">
        <f>'Proposed Tariff Book 15_16'!D1815</f>
        <v/>
      </c>
      <c r="C1815" s="89"/>
      <c r="D1815" s="188" t="s">
        <v>144</v>
      </c>
      <c r="E1815" s="159" t="s">
        <v>144</v>
      </c>
      <c r="G1815" s="119"/>
    </row>
    <row r="1816" spans="1:7" ht="12.75">
      <c r="A1816" s="96" t="s">
        <v>736</v>
      </c>
      <c r="B1816" s="243" t="str">
        <f>'Proposed Tariff Book 15_16'!D1816</f>
        <v/>
      </c>
      <c r="C1816" s="89"/>
      <c r="D1816" s="188" t="s">
        <v>144</v>
      </c>
      <c r="E1816" s="159" t="s">
        <v>144</v>
      </c>
      <c r="G1816" s="119"/>
    </row>
    <row r="1817" spans="1:7" ht="12.75">
      <c r="A1817" s="96" t="s">
        <v>737</v>
      </c>
      <c r="B1817" s="243" t="str">
        <f>'Proposed Tariff Book 15_16'!D1817</f>
        <v/>
      </c>
      <c r="C1817" s="89"/>
      <c r="D1817" s="188" t="s">
        <v>144</v>
      </c>
      <c r="E1817" s="159" t="s">
        <v>144</v>
      </c>
      <c r="G1817" s="119"/>
    </row>
    <row r="1818" spans="1:7" ht="12.75">
      <c r="A1818" s="96" t="s">
        <v>738</v>
      </c>
      <c r="B1818" s="243" t="str">
        <f>'Proposed Tariff Book 15_16'!D1818</f>
        <v/>
      </c>
      <c r="C1818" s="89"/>
      <c r="D1818" s="188" t="s">
        <v>144</v>
      </c>
      <c r="E1818" s="159" t="s">
        <v>144</v>
      </c>
      <c r="G1818" s="119"/>
    </row>
    <row r="1819" spans="1:7" ht="12.75">
      <c r="A1819" s="96" t="s">
        <v>739</v>
      </c>
      <c r="B1819" s="243" t="str">
        <f>'Proposed Tariff Book 15_16'!D1819</f>
        <v/>
      </c>
      <c r="C1819" s="89"/>
      <c r="D1819" s="188" t="s">
        <v>144</v>
      </c>
      <c r="E1819" s="159" t="s">
        <v>144</v>
      </c>
      <c r="G1819" s="119"/>
    </row>
    <row r="1820" spans="1:7" ht="12.75">
      <c r="A1820" s="96" t="s">
        <v>740</v>
      </c>
      <c r="B1820" s="243" t="str">
        <f>'Proposed Tariff Book 15_16'!D1820</f>
        <v/>
      </c>
      <c r="C1820" s="89"/>
      <c r="D1820" s="188" t="s">
        <v>144</v>
      </c>
      <c r="E1820" s="159" t="s">
        <v>144</v>
      </c>
      <c r="G1820" s="119"/>
    </row>
    <row r="1821" spans="1:7" ht="12.75">
      <c r="A1821" s="96" t="s">
        <v>741</v>
      </c>
      <c r="B1821" s="243" t="str">
        <f>'Proposed Tariff Book 15_16'!D1821</f>
        <v/>
      </c>
      <c r="C1821" s="89"/>
      <c r="D1821" s="188" t="s">
        <v>144</v>
      </c>
      <c r="E1821" s="159" t="s">
        <v>144</v>
      </c>
      <c r="G1821" s="119"/>
    </row>
    <row r="1822" spans="1:7" ht="12.75">
      <c r="A1822" s="96" t="s">
        <v>742</v>
      </c>
      <c r="B1822" s="243" t="str">
        <f>'Proposed Tariff Book 15_16'!D1822</f>
        <v/>
      </c>
      <c r="C1822" s="89"/>
      <c r="D1822" s="188" t="s">
        <v>144</v>
      </c>
      <c r="E1822" s="159" t="s">
        <v>144</v>
      </c>
      <c r="G1822" s="119"/>
    </row>
    <row r="1823" spans="1:7" ht="12.75">
      <c r="A1823" s="96" t="s">
        <v>743</v>
      </c>
      <c r="B1823" s="243" t="str">
        <f>'Proposed Tariff Book 15_16'!D1823</f>
        <v/>
      </c>
      <c r="C1823" s="89"/>
      <c r="D1823" s="188" t="s">
        <v>144</v>
      </c>
      <c r="E1823" s="159" t="s">
        <v>144</v>
      </c>
      <c r="G1823" s="119"/>
    </row>
    <row r="1824" spans="1:7" ht="12.75">
      <c r="A1824" s="96"/>
      <c r="B1824" s="243" t="str">
        <f>'Proposed Tariff Book 15_16'!D1824</f>
        <v/>
      </c>
      <c r="C1824" s="89"/>
      <c r="D1824" s="188" t="s">
        <v>144</v>
      </c>
      <c r="E1824" s="159" t="s">
        <v>144</v>
      </c>
      <c r="G1824" s="119"/>
    </row>
    <row r="1825" spans="1:7" ht="12.75">
      <c r="A1825" s="96" t="s">
        <v>1296</v>
      </c>
      <c r="B1825" s="243" t="str">
        <f>'Proposed Tariff Book 15_16'!D1825</f>
        <v/>
      </c>
      <c r="C1825" s="89"/>
      <c r="D1825" s="188" t="s">
        <v>144</v>
      </c>
      <c r="E1825" s="159" t="s">
        <v>144</v>
      </c>
      <c r="G1825" s="119"/>
    </row>
    <row r="1826" spans="1:7" ht="12.75">
      <c r="A1826" s="96" t="s">
        <v>745</v>
      </c>
      <c r="B1826" s="243" t="str">
        <f>'Proposed Tariff Book 15_16'!D1826</f>
        <v/>
      </c>
      <c r="C1826" s="89"/>
      <c r="D1826" s="188" t="s">
        <v>144</v>
      </c>
      <c r="E1826" s="159" t="s">
        <v>144</v>
      </c>
      <c r="G1826" s="119"/>
    </row>
    <row r="1827" spans="1:7" ht="12.75">
      <c r="A1827" s="96" t="s">
        <v>203</v>
      </c>
      <c r="B1827" s="243" t="str">
        <f>'Proposed Tariff Book 15_16'!D1827</f>
        <v/>
      </c>
      <c r="C1827" s="89"/>
      <c r="D1827" s="188" t="s">
        <v>144</v>
      </c>
      <c r="E1827" s="159" t="s">
        <v>144</v>
      </c>
      <c r="G1827" s="119"/>
    </row>
    <row r="1828" spans="1:7" ht="12.75">
      <c r="A1828" s="96" t="s">
        <v>746</v>
      </c>
      <c r="B1828" s="243" t="str">
        <f>'Proposed Tariff Book 15_16'!D1828</f>
        <v/>
      </c>
      <c r="C1828" s="89"/>
      <c r="D1828" s="188" t="s">
        <v>144</v>
      </c>
      <c r="E1828" s="159" t="s">
        <v>144</v>
      </c>
      <c r="G1828" s="119"/>
    </row>
    <row r="1829" spans="1:7" ht="12.75">
      <c r="A1829" s="96"/>
      <c r="B1829" s="243" t="str">
        <f>'Proposed Tariff Book 15_16'!D1829</f>
        <v/>
      </c>
      <c r="C1829" s="89"/>
      <c r="D1829" s="188" t="s">
        <v>144</v>
      </c>
      <c r="E1829" s="159" t="s">
        <v>144</v>
      </c>
      <c r="G1829" s="119"/>
    </row>
    <row r="1830" spans="1:7" ht="12.75">
      <c r="A1830" s="96" t="s">
        <v>1297</v>
      </c>
      <c r="B1830" s="243" t="str">
        <f>'Proposed Tariff Book 15_16'!D1830</f>
        <v/>
      </c>
      <c r="C1830" s="89"/>
      <c r="D1830" s="188" t="s">
        <v>144</v>
      </c>
      <c r="E1830" s="159" t="s">
        <v>144</v>
      </c>
      <c r="G1830" s="119"/>
    </row>
    <row r="1831" spans="1:7" ht="12.75">
      <c r="A1831" s="96" t="s">
        <v>748</v>
      </c>
      <c r="B1831" s="243" t="str">
        <f>'Proposed Tariff Book 15_16'!D1831</f>
        <v/>
      </c>
      <c r="C1831" s="89"/>
      <c r="D1831" s="188" t="s">
        <v>144</v>
      </c>
      <c r="E1831" s="159" t="s">
        <v>144</v>
      </c>
      <c r="G1831" s="119"/>
    </row>
    <row r="1832" spans="1:7" ht="12.75">
      <c r="A1832" s="96" t="s">
        <v>749</v>
      </c>
      <c r="B1832" s="243" t="str">
        <f>'Proposed Tariff Book 15_16'!D1832</f>
        <v/>
      </c>
      <c r="C1832" s="89"/>
      <c r="D1832" s="188" t="s">
        <v>144</v>
      </c>
      <c r="E1832" s="159" t="s">
        <v>144</v>
      </c>
      <c r="G1832" s="119"/>
    </row>
    <row r="1833" spans="1:7" ht="12.75">
      <c r="A1833" s="96"/>
      <c r="B1833" s="243" t="str">
        <f>'Proposed Tariff Book 15_16'!D1833</f>
        <v/>
      </c>
      <c r="C1833" s="89"/>
      <c r="D1833" s="188" t="s">
        <v>144</v>
      </c>
      <c r="E1833" s="159" t="s">
        <v>144</v>
      </c>
      <c r="G1833" s="119"/>
    </row>
    <row r="1834" spans="1:7" ht="12.75">
      <c r="A1834" s="96" t="s">
        <v>1298</v>
      </c>
      <c r="B1834" s="243" t="str">
        <f>'Proposed Tariff Book 15_16'!D1834</f>
        <v/>
      </c>
      <c r="C1834" s="89"/>
      <c r="D1834" s="188" t="s">
        <v>144</v>
      </c>
      <c r="E1834" s="159" t="s">
        <v>144</v>
      </c>
      <c r="G1834" s="119"/>
    </row>
    <row r="1835" spans="1:7" ht="12.75">
      <c r="A1835" s="96" t="s">
        <v>751</v>
      </c>
      <c r="B1835" s="243" t="str">
        <f>'Proposed Tariff Book 15_16'!D1835</f>
        <v/>
      </c>
      <c r="C1835" s="163"/>
      <c r="D1835" s="188" t="s">
        <v>144</v>
      </c>
      <c r="E1835" s="159" t="s">
        <v>144</v>
      </c>
      <c r="G1835" s="119"/>
    </row>
    <row r="1836" spans="1:7" ht="12.75">
      <c r="A1836" s="96" t="s">
        <v>752</v>
      </c>
      <c r="B1836" s="243" t="str">
        <f>'Proposed Tariff Book 15_16'!D1836</f>
        <v/>
      </c>
      <c r="C1836" s="89"/>
      <c r="D1836" s="188" t="s">
        <v>144</v>
      </c>
      <c r="E1836" s="159" t="s">
        <v>144</v>
      </c>
      <c r="G1836" s="119"/>
    </row>
    <row r="1837" spans="1:7" ht="12.75">
      <c r="A1837" s="96" t="s">
        <v>753</v>
      </c>
      <c r="B1837" s="243" t="str">
        <f>'Proposed Tariff Book 15_16'!D1837</f>
        <v/>
      </c>
      <c r="C1837" s="89"/>
      <c r="D1837" s="188" t="s">
        <v>144</v>
      </c>
      <c r="E1837" s="159" t="s">
        <v>144</v>
      </c>
      <c r="G1837" s="119"/>
    </row>
    <row r="1838" spans="1:7" ht="12.75">
      <c r="A1838" s="96" t="s">
        <v>754</v>
      </c>
      <c r="B1838" s="243" t="str">
        <f>'Proposed Tariff Book 15_16'!D1838</f>
        <v/>
      </c>
      <c r="C1838" s="89"/>
      <c r="D1838" s="188" t="s">
        <v>144</v>
      </c>
      <c r="E1838" s="159" t="s">
        <v>144</v>
      </c>
      <c r="G1838" s="119"/>
    </row>
    <row r="1839" spans="1:7" ht="12.75">
      <c r="A1839" s="96" t="s">
        <v>755</v>
      </c>
      <c r="B1839" s="243" t="str">
        <f>'Proposed Tariff Book 15_16'!D1839</f>
        <v/>
      </c>
      <c r="C1839" s="89"/>
      <c r="D1839" s="188" t="s">
        <v>144</v>
      </c>
      <c r="E1839" s="159" t="s">
        <v>144</v>
      </c>
      <c r="G1839" s="119"/>
    </row>
    <row r="1840" spans="1:7" ht="12.75">
      <c r="A1840" s="96"/>
      <c r="B1840" s="243" t="str">
        <f>'Proposed Tariff Book 15_16'!D1840</f>
        <v/>
      </c>
      <c r="C1840" s="163"/>
      <c r="D1840" s="188" t="s">
        <v>144</v>
      </c>
      <c r="E1840" s="159" t="s">
        <v>144</v>
      </c>
      <c r="G1840" s="119"/>
    </row>
    <row r="1841" spans="1:7" ht="12.75">
      <c r="A1841" s="96" t="s">
        <v>1299</v>
      </c>
      <c r="B1841" s="243" t="str">
        <f>'Proposed Tariff Book 15_16'!D1841</f>
        <v/>
      </c>
      <c r="C1841" s="163"/>
      <c r="D1841" s="188" t="s">
        <v>144</v>
      </c>
      <c r="E1841" s="159" t="s">
        <v>144</v>
      </c>
      <c r="G1841" s="119"/>
    </row>
    <row r="1842" spans="1:7" ht="12.75">
      <c r="A1842" s="96" t="s">
        <v>757</v>
      </c>
      <c r="B1842" s="243" t="str">
        <f>'Proposed Tariff Book 15_16'!D1842</f>
        <v/>
      </c>
      <c r="C1842" s="100"/>
      <c r="D1842" s="188" t="s">
        <v>144</v>
      </c>
      <c r="E1842" s="159" t="s">
        <v>144</v>
      </c>
      <c r="G1842" s="119"/>
    </row>
    <row r="1843" spans="1:7" ht="12.75">
      <c r="A1843" s="96" t="s">
        <v>758</v>
      </c>
      <c r="B1843" s="243" t="str">
        <f>'Proposed Tariff Book 15_16'!D1843</f>
        <v/>
      </c>
      <c r="C1843" s="100"/>
      <c r="D1843" s="188" t="s">
        <v>144</v>
      </c>
      <c r="E1843" s="159" t="s">
        <v>144</v>
      </c>
      <c r="G1843" s="119"/>
    </row>
    <row r="1844" spans="1:7" ht="13.5" thickBot="1">
      <c r="A1844" s="271"/>
      <c r="B1844" s="204" t="str">
        <f>'Proposed Tariff Book 15_16'!D1844</f>
        <v/>
      </c>
      <c r="C1844" s="301"/>
      <c r="D1844" s="225" t="s">
        <v>144</v>
      </c>
      <c r="E1844" s="280" t="s">
        <v>144</v>
      </c>
      <c r="G1844" s="119"/>
    </row>
    <row r="1845" spans="1:7" ht="12.75">
      <c r="A1845" s="291" t="s">
        <v>759</v>
      </c>
      <c r="B1845" s="243" t="str">
        <f>'Proposed Tariff Book 15_16'!D1845</f>
        <v/>
      </c>
      <c r="C1845" s="100"/>
      <c r="D1845" s="188" t="s">
        <v>144</v>
      </c>
      <c r="E1845" s="159" t="s">
        <v>144</v>
      </c>
      <c r="G1845" s="119"/>
    </row>
    <row r="1846" spans="1:7" ht="12.75">
      <c r="A1846" s="94" t="s">
        <v>1513</v>
      </c>
      <c r="B1846" s="243" t="str">
        <f>'Proposed Tariff Book 15_16'!D1846</f>
        <v/>
      </c>
      <c r="C1846" s="100"/>
      <c r="D1846" s="188" t="s">
        <v>144</v>
      </c>
      <c r="E1846" s="159" t="s">
        <v>144</v>
      </c>
      <c r="G1846" s="119"/>
    </row>
    <row r="1847" spans="1:7" ht="12.75">
      <c r="A1847" s="94" t="s">
        <v>761</v>
      </c>
      <c r="B1847" s="243" t="str">
        <f>'Proposed Tariff Book 15_16'!D1847</f>
        <v/>
      </c>
      <c r="C1847" s="100"/>
      <c r="D1847" s="188" t="s">
        <v>144</v>
      </c>
      <c r="E1847" s="159" t="s">
        <v>144</v>
      </c>
      <c r="G1847" s="119"/>
    </row>
    <row r="1848" spans="1:7" ht="12.75">
      <c r="A1848" s="94" t="s">
        <v>762</v>
      </c>
      <c r="B1848" s="243" t="str">
        <f>'Proposed Tariff Book 15_16'!D1848</f>
        <v/>
      </c>
      <c r="C1848" s="100"/>
      <c r="D1848" s="188" t="s">
        <v>144</v>
      </c>
      <c r="E1848" s="159" t="s">
        <v>144</v>
      </c>
      <c r="G1848" s="119"/>
    </row>
    <row r="1849" spans="1:7" ht="12.75">
      <c r="A1849" s="96"/>
      <c r="B1849" s="243" t="str">
        <f>'Proposed Tariff Book 15_16'!D1849</f>
        <v/>
      </c>
      <c r="C1849" s="100"/>
      <c r="D1849" s="188" t="s">
        <v>144</v>
      </c>
      <c r="E1849" s="159" t="s">
        <v>144</v>
      </c>
      <c r="G1849" s="119"/>
    </row>
    <row r="1850" spans="1:7" ht="12.75">
      <c r="A1850" s="96" t="s">
        <v>1514</v>
      </c>
      <c r="B1850" s="243" t="str">
        <f>'Proposed Tariff Book 15_16'!D1850</f>
        <v/>
      </c>
      <c r="C1850" s="100"/>
      <c r="D1850" s="188" t="s">
        <v>144</v>
      </c>
      <c r="E1850" s="159" t="s">
        <v>144</v>
      </c>
      <c r="G1850" s="119"/>
    </row>
    <row r="1851" spans="1:7" ht="12.75">
      <c r="A1851" s="96" t="s">
        <v>1271</v>
      </c>
      <c r="B1851" s="243" t="str">
        <f>'Proposed Tariff Book 15_16'!D1851</f>
        <v/>
      </c>
      <c r="C1851" s="100"/>
      <c r="D1851" s="188" t="s">
        <v>144</v>
      </c>
      <c r="E1851" s="159" t="s">
        <v>144</v>
      </c>
      <c r="G1851" s="119"/>
    </row>
    <row r="1852" spans="1:7" ht="12.75">
      <c r="A1852" s="96"/>
      <c r="B1852" s="243"/>
      <c r="C1852" s="100"/>
      <c r="D1852" s="188"/>
      <c r="E1852" s="159"/>
      <c r="G1852" s="119"/>
    </row>
    <row r="1853" spans="1:7" ht="12.75">
      <c r="A1853" s="96" t="s">
        <v>1515</v>
      </c>
      <c r="B1853" s="243"/>
      <c r="C1853" s="100"/>
      <c r="D1853" s="188"/>
      <c r="E1853" s="159"/>
      <c r="G1853" s="119"/>
    </row>
    <row r="1854" spans="1:7" ht="12.75">
      <c r="A1854" s="96"/>
      <c r="B1854" s="243" t="str">
        <f>'Proposed Tariff Book 15_16'!D1854</f>
        <v/>
      </c>
      <c r="C1854" s="100"/>
      <c r="D1854" s="188" t="s">
        <v>144</v>
      </c>
      <c r="E1854" s="159" t="s">
        <v>144</v>
      </c>
      <c r="G1854" s="119"/>
    </row>
    <row r="1855" spans="1:7" ht="12.75">
      <c r="A1855" s="96" t="s">
        <v>1516</v>
      </c>
      <c r="B1855" s="243" t="str">
        <f>'Proposed Tariff Book 15_16'!D1855</f>
        <v/>
      </c>
      <c r="C1855" s="100"/>
      <c r="D1855" s="188" t="s">
        <v>144</v>
      </c>
      <c r="E1855" s="159" t="s">
        <v>144</v>
      </c>
      <c r="G1855" s="119"/>
    </row>
    <row r="1856" spans="1:7" ht="12.75">
      <c r="A1856" s="96" t="s">
        <v>1272</v>
      </c>
      <c r="B1856" s="243" t="str">
        <f>'Proposed Tariff Book 15_16'!D1856</f>
        <v/>
      </c>
      <c r="C1856" s="100"/>
      <c r="D1856" s="188" t="s">
        <v>144</v>
      </c>
      <c r="E1856" s="159" t="s">
        <v>144</v>
      </c>
      <c r="G1856" s="119"/>
    </row>
    <row r="1857" spans="1:7" ht="12.75">
      <c r="A1857" s="96"/>
      <c r="B1857" s="243" t="str">
        <f>'Proposed Tariff Book 15_16'!D1857</f>
        <v/>
      </c>
      <c r="C1857" s="100"/>
      <c r="D1857" s="188" t="s">
        <v>144</v>
      </c>
      <c r="E1857" s="159" t="s">
        <v>144</v>
      </c>
      <c r="G1857" s="119"/>
    </row>
    <row r="1858" spans="1:7" ht="12.75">
      <c r="A1858" s="96" t="s">
        <v>769</v>
      </c>
      <c r="B1858" s="243" t="str">
        <f>'Proposed Tariff Book 15_16'!D1858</f>
        <v/>
      </c>
      <c r="C1858" s="100"/>
      <c r="D1858" s="188" t="s">
        <v>144</v>
      </c>
      <c r="E1858" s="159" t="s">
        <v>144</v>
      </c>
      <c r="G1858" s="119"/>
    </row>
    <row r="1859" spans="1:7" ht="12.75">
      <c r="A1859" s="96" t="s">
        <v>768</v>
      </c>
      <c r="B1859" s="243" t="str">
        <f>'Proposed Tariff Book 15_16'!D1859</f>
        <v/>
      </c>
      <c r="C1859" s="100"/>
      <c r="D1859" s="188" t="s">
        <v>144</v>
      </c>
      <c r="E1859" s="159" t="s">
        <v>144</v>
      </c>
      <c r="G1859" s="119"/>
    </row>
    <row r="1860" spans="1:7" ht="12.75">
      <c r="A1860" s="96"/>
      <c r="B1860" s="243" t="str">
        <f>'Proposed Tariff Book 15_16'!D1860</f>
        <v/>
      </c>
      <c r="C1860" s="100"/>
      <c r="D1860" s="188" t="s">
        <v>144</v>
      </c>
      <c r="E1860" s="159" t="s">
        <v>144</v>
      </c>
      <c r="G1860" s="119"/>
    </row>
    <row r="1861" spans="1:7" ht="12.75">
      <c r="A1861" s="96" t="s">
        <v>770</v>
      </c>
      <c r="B1861" s="243" t="str">
        <f>'Proposed Tariff Book 15_16'!D1861</f>
        <v/>
      </c>
      <c r="C1861" s="100"/>
      <c r="D1861" s="188" t="s">
        <v>144</v>
      </c>
      <c r="E1861" s="159" t="s">
        <v>144</v>
      </c>
      <c r="G1861" s="119"/>
    </row>
    <row r="1862" spans="1:7" ht="12.75">
      <c r="A1862" s="96"/>
      <c r="B1862" s="243" t="str">
        <f>'Proposed Tariff Book 15_16'!D1862</f>
        <v/>
      </c>
      <c r="C1862" s="100"/>
      <c r="D1862" s="188" t="s">
        <v>144</v>
      </c>
      <c r="E1862" s="159" t="s">
        <v>144</v>
      </c>
      <c r="G1862" s="119"/>
    </row>
    <row r="1863" spans="1:7" ht="12.75">
      <c r="A1863" s="94"/>
      <c r="B1863" s="243" t="str">
        <f>'Proposed Tariff Book 15_16'!D1863</f>
        <v/>
      </c>
      <c r="C1863" s="100"/>
      <c r="D1863" s="188" t="s">
        <v>144</v>
      </c>
      <c r="E1863" s="159" t="s">
        <v>144</v>
      </c>
      <c r="G1863" s="119"/>
    </row>
    <row r="1864" spans="1:7" ht="12.75">
      <c r="A1864" s="96" t="s">
        <v>772</v>
      </c>
      <c r="B1864" s="243" t="str">
        <f>'Proposed Tariff Book 15_16'!D1864</f>
        <v/>
      </c>
      <c r="C1864" s="100"/>
      <c r="D1864" s="188" t="s">
        <v>144</v>
      </c>
      <c r="E1864" s="159" t="s">
        <v>144</v>
      </c>
      <c r="G1864" s="119"/>
    </row>
    <row r="1865" spans="1:7" ht="12.75">
      <c r="A1865" s="423" t="s">
        <v>1551</v>
      </c>
      <c r="B1865" s="243" t="str">
        <f>'Proposed Tariff Book 15_16'!D1865</f>
        <v/>
      </c>
      <c r="C1865" s="100"/>
      <c r="D1865" s="188" t="s">
        <v>144</v>
      </c>
      <c r="E1865" s="159" t="s">
        <v>144</v>
      </c>
      <c r="F1865" s="347"/>
      <c r="G1865" s="119"/>
    </row>
    <row r="1866" spans="1:7" ht="12.75">
      <c r="A1866" s="96" t="s">
        <v>774</v>
      </c>
      <c r="B1866" s="243">
        <f>'Proposed Tariff Book 15_16'!D1866</f>
        <v>80.665491420000009</v>
      </c>
      <c r="C1866" s="100"/>
      <c r="D1866" s="352">
        <f>B1866*($J$33+$J$30)</f>
        <v>85.182758939520014</v>
      </c>
      <c r="E1866" s="159">
        <f>(D1866-B1866)/B1866</f>
        <v>5.600000000000005E-2</v>
      </c>
      <c r="G1866" s="119"/>
    </row>
    <row r="1867" spans="1:7" ht="12.75">
      <c r="A1867" s="96" t="s">
        <v>775</v>
      </c>
      <c r="B1867" s="243">
        <f>'Proposed Tariff Book 15_16'!D1867</f>
        <v>80.665491420000009</v>
      </c>
      <c r="C1867" s="100"/>
      <c r="D1867" s="352">
        <f>B1867*($J$33+$J$30)</f>
        <v>85.182758939520014</v>
      </c>
      <c r="E1867" s="159">
        <f>(D1867-B1867)/B1867</f>
        <v>5.600000000000005E-2</v>
      </c>
      <c r="G1867" s="119"/>
    </row>
    <row r="1868" spans="1:7" ht="12.75">
      <c r="A1868" s="96"/>
      <c r="B1868" s="243"/>
      <c r="C1868" s="100"/>
      <c r="D1868" s="352"/>
      <c r="E1868" s="159"/>
      <c r="G1868" s="119"/>
    </row>
    <row r="1869" spans="1:7" ht="12.75">
      <c r="A1869" s="96"/>
      <c r="B1869" s="243"/>
      <c r="C1869" s="100"/>
      <c r="D1869" s="352"/>
      <c r="E1869" s="159" t="s">
        <v>144</v>
      </c>
      <c r="G1869" s="119"/>
    </row>
    <row r="1870" spans="1:7" ht="12.75">
      <c r="A1870" s="423" t="s">
        <v>1550</v>
      </c>
      <c r="B1870" s="243"/>
      <c r="C1870" s="100"/>
      <c r="D1870" s="352"/>
      <c r="E1870" s="159" t="s">
        <v>144</v>
      </c>
      <c r="G1870" s="119"/>
    </row>
    <row r="1871" spans="1:7" ht="12.75">
      <c r="A1871" s="96" t="s">
        <v>777</v>
      </c>
      <c r="B1871" s="243">
        <f>'Proposed Tariff Book 15_16'!D1871</f>
        <v>161.29808500499999</v>
      </c>
      <c r="C1871" s="100"/>
      <c r="D1871" s="352">
        <f>B1871*($J$33+$J$30)</f>
        <v>170.33077776528</v>
      </c>
      <c r="E1871" s="159">
        <f>(D1871-B1871)/B1871</f>
        <v>5.6000000000000091E-2</v>
      </c>
      <c r="G1871" s="119"/>
    </row>
    <row r="1872" spans="1:7" ht="12.75">
      <c r="A1872" s="96" t="s">
        <v>775</v>
      </c>
      <c r="B1872" s="243">
        <f>'Proposed Tariff Book 15_16'!D1872</f>
        <v>161.29808500499999</v>
      </c>
      <c r="C1872" s="100"/>
      <c r="D1872" s="352">
        <f>B1872*($J$33+$J$30)</f>
        <v>170.33077776528</v>
      </c>
      <c r="E1872" s="159">
        <f>(D1872-B1872)/B1872</f>
        <v>5.6000000000000091E-2</v>
      </c>
      <c r="G1872" s="119"/>
    </row>
    <row r="1873" spans="1:13" ht="12.75">
      <c r="A1873" s="96"/>
      <c r="B1873" s="243"/>
      <c r="C1873" s="100"/>
      <c r="D1873" s="352"/>
      <c r="E1873" s="159"/>
      <c r="G1873" s="119"/>
    </row>
    <row r="1874" spans="1:13" s="389" customFormat="1" ht="12.75">
      <c r="A1874" s="422"/>
      <c r="B1874" s="243"/>
      <c r="C1874" s="327"/>
      <c r="D1874" s="424"/>
      <c r="E1874" s="330"/>
      <c r="F1874" s="425"/>
      <c r="G1874" s="426"/>
      <c r="H1874" s="425"/>
      <c r="I1874" s="425"/>
      <c r="J1874" s="425"/>
      <c r="K1874" s="425"/>
      <c r="L1874" s="425"/>
      <c r="M1874" s="425"/>
    </row>
    <row r="1875" spans="1:13" ht="12.75">
      <c r="A1875" s="96"/>
      <c r="B1875" s="243"/>
      <c r="C1875" s="100"/>
      <c r="D1875" s="352"/>
      <c r="E1875" s="159"/>
      <c r="G1875" s="119"/>
    </row>
    <row r="1876" spans="1:13" ht="12.75">
      <c r="A1876" s="96" t="s">
        <v>778</v>
      </c>
      <c r="B1876" s="243"/>
      <c r="C1876" s="100"/>
      <c r="D1876" s="352"/>
      <c r="E1876" s="159" t="s">
        <v>144</v>
      </c>
      <c r="G1876" s="119"/>
    </row>
    <row r="1877" spans="1:13" ht="12.75">
      <c r="A1877" s="96" t="s">
        <v>774</v>
      </c>
      <c r="B1877" s="243">
        <f>'Proposed Tariff Book 15_16'!D1877</f>
        <v>3.9696720900000004</v>
      </c>
      <c r="C1877" s="100"/>
      <c r="D1877" s="352">
        <f>B1877*($J$33+$J$30)</f>
        <v>4.1919737270400006</v>
      </c>
      <c r="E1877" s="159">
        <f>(D1877-B1877)/B1877</f>
        <v>5.6000000000000036E-2</v>
      </c>
      <c r="G1877" s="119"/>
    </row>
    <row r="1878" spans="1:13" ht="12.75">
      <c r="A1878" s="96" t="s">
        <v>775</v>
      </c>
      <c r="B1878" s="243">
        <f>'Proposed Tariff Book 15_16'!D1878</f>
        <v>3.9696720900000004</v>
      </c>
      <c r="C1878" s="100"/>
      <c r="D1878" s="352">
        <f>B1878*($J$33+$J$30)</f>
        <v>4.1919737270400006</v>
      </c>
      <c r="E1878" s="159">
        <f>(D1878-B1878)/B1878</f>
        <v>5.6000000000000036E-2</v>
      </c>
      <c r="G1878" s="119"/>
    </row>
    <row r="1879" spans="1:13" ht="12.75">
      <c r="A1879" s="96"/>
      <c r="B1879" s="243"/>
      <c r="C1879" s="100"/>
      <c r="D1879" s="352"/>
      <c r="E1879" s="159" t="s">
        <v>144</v>
      </c>
      <c r="G1879" s="119"/>
    </row>
    <row r="1880" spans="1:13" ht="12.75">
      <c r="A1880" s="94"/>
      <c r="B1880" s="243"/>
      <c r="C1880" s="100"/>
      <c r="D1880" s="352"/>
      <c r="E1880" s="159" t="s">
        <v>144</v>
      </c>
      <c r="G1880" s="119"/>
    </row>
    <row r="1881" spans="1:13" ht="12.75">
      <c r="A1881" s="96" t="s">
        <v>772</v>
      </c>
      <c r="B1881" s="243"/>
      <c r="C1881" s="100"/>
      <c r="D1881" s="352"/>
      <c r="E1881" s="159" t="s">
        <v>144</v>
      </c>
      <c r="G1881" s="119"/>
    </row>
    <row r="1882" spans="1:13" ht="12.75">
      <c r="A1882" s="96"/>
      <c r="B1882" s="243"/>
      <c r="C1882" s="100"/>
      <c r="D1882" s="352"/>
      <c r="E1882" s="159" t="s">
        <v>144</v>
      </c>
      <c r="G1882" s="119"/>
    </row>
    <row r="1883" spans="1:13" ht="12.75">
      <c r="A1883" s="96" t="s">
        <v>773</v>
      </c>
      <c r="B1883" s="243"/>
      <c r="C1883" s="100"/>
      <c r="D1883" s="352"/>
      <c r="E1883" s="159" t="s">
        <v>144</v>
      </c>
      <c r="G1883" s="119"/>
    </row>
    <row r="1884" spans="1:13" ht="12.75">
      <c r="A1884" s="96" t="s">
        <v>774</v>
      </c>
      <c r="B1884" s="243">
        <f>'Proposed Tariff Book 15_16'!D1884</f>
        <v>80.665491420000009</v>
      </c>
      <c r="C1884" s="100"/>
      <c r="D1884" s="352">
        <f>B1884*($J$33+$J$30)</f>
        <v>85.182758939520014</v>
      </c>
      <c r="E1884" s="159">
        <f>(D1884-B1884)/B1884</f>
        <v>5.600000000000005E-2</v>
      </c>
      <c r="G1884" s="119"/>
    </row>
    <row r="1885" spans="1:13" ht="12.75">
      <c r="A1885" s="96" t="s">
        <v>775</v>
      </c>
      <c r="B1885" s="243">
        <f>'Proposed Tariff Book 15_16'!D1885</f>
        <v>80.665491420000009</v>
      </c>
      <c r="C1885" s="100"/>
      <c r="D1885" s="352">
        <f>B1885*($J$33+$J$30)</f>
        <v>85.182758939520014</v>
      </c>
      <c r="E1885" s="159">
        <f>(D1885-B1885)/B1885</f>
        <v>5.600000000000005E-2</v>
      </c>
      <c r="G1885" s="119"/>
    </row>
    <row r="1886" spans="1:13" ht="12.75">
      <c r="A1886" s="96"/>
      <c r="B1886" s="243"/>
      <c r="C1886" s="100"/>
      <c r="D1886" s="352"/>
      <c r="E1886" s="159" t="s">
        <v>144</v>
      </c>
      <c r="G1886" s="119"/>
    </row>
    <row r="1887" spans="1:13" ht="12.75">
      <c r="A1887" s="96" t="s">
        <v>780</v>
      </c>
      <c r="B1887" s="243"/>
      <c r="C1887" s="100"/>
      <c r="D1887" s="352"/>
      <c r="E1887" s="159" t="s">
        <v>144</v>
      </c>
      <c r="G1887" s="119"/>
    </row>
    <row r="1888" spans="1:13" ht="12.75">
      <c r="A1888" s="96" t="s">
        <v>774</v>
      </c>
      <c r="B1888" s="243">
        <f>'Proposed Tariff Book 15_16'!D1888</f>
        <v>161.29808500499999</v>
      </c>
      <c r="C1888" s="100"/>
      <c r="D1888" s="352">
        <f>B1888*($J$33+$J$30)</f>
        <v>170.33077776528</v>
      </c>
      <c r="E1888" s="159">
        <f>(D1888-B1888)/B1888</f>
        <v>5.6000000000000091E-2</v>
      </c>
      <c r="G1888" s="119"/>
    </row>
    <row r="1889" spans="1:7" ht="12.75">
      <c r="A1889" s="96" t="s">
        <v>775</v>
      </c>
      <c r="B1889" s="243">
        <f>'Proposed Tariff Book 15_16'!D1889</f>
        <v>161.29808500499999</v>
      </c>
      <c r="C1889" s="100"/>
      <c r="D1889" s="352">
        <f>B1889*($J$33+$J$30)</f>
        <v>170.33077776528</v>
      </c>
      <c r="E1889" s="159">
        <f>(D1889-B1889)/B1889</f>
        <v>5.6000000000000091E-2</v>
      </c>
      <c r="G1889" s="119"/>
    </row>
    <row r="1890" spans="1:7" ht="12.75">
      <c r="A1890" s="96"/>
      <c r="B1890" s="243"/>
      <c r="C1890" s="100"/>
      <c r="D1890" s="352"/>
      <c r="E1890" s="159" t="s">
        <v>144</v>
      </c>
      <c r="G1890" s="119"/>
    </row>
    <row r="1891" spans="1:7" ht="12.75">
      <c r="A1891" s="96" t="s">
        <v>781</v>
      </c>
      <c r="B1891" s="243"/>
      <c r="C1891" s="100"/>
      <c r="D1891" s="352"/>
      <c r="E1891" s="159" t="s">
        <v>144</v>
      </c>
      <c r="G1891" s="119"/>
    </row>
    <row r="1892" spans="1:7" ht="12.75">
      <c r="A1892" s="96" t="s">
        <v>774</v>
      </c>
      <c r="B1892" s="243">
        <f>'Proposed Tariff Book 15_16'!D1892</f>
        <v>3.9696720900000004</v>
      </c>
      <c r="C1892" s="100"/>
      <c r="D1892" s="352">
        <f>B1892*($J$33+$J$30)</f>
        <v>4.1919737270400006</v>
      </c>
      <c r="E1892" s="159">
        <f>(D1892-B1892)/B1892</f>
        <v>5.6000000000000036E-2</v>
      </c>
      <c r="G1892" s="119"/>
    </row>
    <row r="1893" spans="1:7" ht="12.75">
      <c r="A1893" s="96" t="s">
        <v>775</v>
      </c>
      <c r="B1893" s="243">
        <f>'Proposed Tariff Book 15_16'!D1893</f>
        <v>3.9696720900000004</v>
      </c>
      <c r="C1893" s="100"/>
      <c r="D1893" s="352">
        <f>B1893*($J$33+$J$30)</f>
        <v>4.1919737270400006</v>
      </c>
      <c r="E1893" s="159">
        <f>(D1893-B1893)/B1893</f>
        <v>5.6000000000000036E-2</v>
      </c>
      <c r="G1893" s="119"/>
    </row>
    <row r="1894" spans="1:7" ht="12.75">
      <c r="A1894" s="96"/>
      <c r="B1894" s="243"/>
      <c r="C1894" s="100"/>
      <c r="D1894" s="352"/>
      <c r="E1894" s="159"/>
      <c r="G1894" s="119"/>
    </row>
    <row r="1895" spans="1:7" ht="12.75">
      <c r="A1895" s="96" t="s">
        <v>1276</v>
      </c>
      <c r="B1895" s="243"/>
      <c r="C1895" s="100"/>
      <c r="D1895" s="352"/>
      <c r="E1895" s="159"/>
      <c r="G1895" s="119"/>
    </row>
    <row r="1896" spans="1:7" ht="23.25">
      <c r="A1896" s="253" t="s">
        <v>1279</v>
      </c>
      <c r="B1896" s="243"/>
      <c r="C1896" s="100"/>
      <c r="D1896" s="352"/>
      <c r="E1896" s="159"/>
      <c r="G1896" s="119"/>
    </row>
    <row r="1897" spans="1:7" ht="12.75">
      <c r="A1897" s="96" t="s">
        <v>1277</v>
      </c>
      <c r="B1897" s="243">
        <f>'Proposed Tariff Book 15_16'!D1897</f>
        <v>3.9696720900000004</v>
      </c>
      <c r="C1897" s="100"/>
      <c r="D1897" s="352">
        <f>B1897*($J$33+$J$30)</f>
        <v>4.1919737270400006</v>
      </c>
      <c r="E1897" s="159">
        <f>(D1897-B1897)/B1897</f>
        <v>5.6000000000000036E-2</v>
      </c>
      <c r="G1897" s="119"/>
    </row>
    <row r="1898" spans="1:7" ht="12.75">
      <c r="A1898" s="96" t="s">
        <v>1278</v>
      </c>
      <c r="B1898" s="243">
        <f>'Proposed Tariff Book 15_16'!D1898</f>
        <v>1.9848360450000002</v>
      </c>
      <c r="C1898" s="100"/>
      <c r="D1898" s="352">
        <f>B1898*($J$33+$J$30)</f>
        <v>2.0959868635200003</v>
      </c>
      <c r="E1898" s="159">
        <f>(D1898-B1898)/B1898</f>
        <v>5.6000000000000036E-2</v>
      </c>
      <c r="G1898" s="119"/>
    </row>
    <row r="1899" spans="1:7" ht="12.75">
      <c r="A1899" s="96"/>
      <c r="B1899" s="243"/>
      <c r="C1899" s="100"/>
      <c r="D1899" s="352"/>
      <c r="E1899" s="159"/>
      <c r="G1899" s="119"/>
    </row>
    <row r="1900" spans="1:7" ht="12.75">
      <c r="A1900" s="96" t="s">
        <v>1259</v>
      </c>
      <c r="B1900" s="243"/>
      <c r="C1900" s="100"/>
      <c r="D1900" s="352"/>
      <c r="E1900" s="159"/>
      <c r="G1900" s="119"/>
    </row>
    <row r="1901" spans="1:7" ht="22.5">
      <c r="A1901" s="170" t="s">
        <v>1280</v>
      </c>
      <c r="B1901" s="243"/>
      <c r="C1901" s="100"/>
      <c r="D1901" s="352"/>
      <c r="E1901" s="159"/>
      <c r="G1901" s="119"/>
    </row>
    <row r="1902" spans="1:7" ht="12.75">
      <c r="A1902" s="96"/>
      <c r="B1902" s="243"/>
      <c r="C1902" s="100"/>
      <c r="D1902" s="352"/>
      <c r="E1902" s="159"/>
      <c r="G1902" s="119"/>
    </row>
    <row r="1903" spans="1:7" ht="22.5">
      <c r="A1903" s="170" t="s">
        <v>1281</v>
      </c>
      <c r="B1903" s="243"/>
      <c r="C1903" s="100"/>
      <c r="D1903" s="352"/>
      <c r="E1903" s="159"/>
      <c r="G1903" s="119"/>
    </row>
    <row r="1904" spans="1:7" ht="12.75">
      <c r="A1904" s="96"/>
      <c r="B1904" s="243"/>
      <c r="C1904" s="100"/>
      <c r="D1904" s="352"/>
      <c r="E1904" s="159"/>
      <c r="G1904" s="119"/>
    </row>
    <row r="1905" spans="1:7" ht="12.75">
      <c r="A1905" s="96"/>
      <c r="B1905" s="243"/>
      <c r="C1905" s="100"/>
      <c r="D1905" s="352"/>
      <c r="E1905" s="159" t="s">
        <v>144</v>
      </c>
      <c r="G1905" s="119"/>
    </row>
    <row r="1906" spans="1:7" ht="12.75">
      <c r="A1906" s="94" t="s">
        <v>254</v>
      </c>
      <c r="B1906" s="243"/>
      <c r="C1906" s="100"/>
      <c r="D1906" s="352"/>
      <c r="E1906" s="159" t="s">
        <v>144</v>
      </c>
      <c r="G1906" s="119"/>
    </row>
    <row r="1907" spans="1:7" ht="12.75">
      <c r="A1907" s="96"/>
      <c r="B1907" s="243"/>
      <c r="C1907" s="100"/>
      <c r="D1907" s="352"/>
      <c r="E1907" s="159" t="s">
        <v>144</v>
      </c>
      <c r="G1907" s="119"/>
    </row>
    <row r="1908" spans="1:7" ht="12.75">
      <c r="A1908" s="96" t="s">
        <v>782</v>
      </c>
      <c r="B1908" s="243"/>
      <c r="C1908" s="100"/>
      <c r="D1908" s="352"/>
      <c r="E1908" s="159" t="s">
        <v>144</v>
      </c>
      <c r="G1908" s="119"/>
    </row>
    <row r="1909" spans="1:7" ht="12.75">
      <c r="A1909" s="96" t="s">
        <v>783</v>
      </c>
      <c r="B1909" s="243"/>
      <c r="C1909" s="100"/>
      <c r="D1909" s="352"/>
      <c r="E1909" s="159" t="s">
        <v>144</v>
      </c>
      <c r="G1909" s="119"/>
    </row>
    <row r="1910" spans="1:7" ht="12.75">
      <c r="A1910" s="96"/>
      <c r="B1910" s="243"/>
      <c r="C1910" s="100"/>
      <c r="D1910" s="352"/>
      <c r="E1910" s="159" t="s">
        <v>144</v>
      </c>
      <c r="G1910" s="119"/>
    </row>
    <row r="1911" spans="1:7" ht="12.75">
      <c r="A1911" s="96" t="s">
        <v>784</v>
      </c>
      <c r="B1911" s="243">
        <f>'Proposed Tariff Book 15_16'!D1911</f>
        <v>282.78978966000005</v>
      </c>
      <c r="C1911" s="100"/>
      <c r="D1911" s="352">
        <v>298.5</v>
      </c>
      <c r="E1911" s="159">
        <v>5.6000000000000001E-2</v>
      </c>
      <c r="G1911" s="119"/>
    </row>
    <row r="1912" spans="1:7" ht="12.75">
      <c r="A1912" s="96"/>
      <c r="B1912" s="243"/>
      <c r="C1912" s="100"/>
      <c r="D1912" s="188"/>
      <c r="E1912" s="159" t="s">
        <v>144</v>
      </c>
      <c r="G1912" s="119"/>
    </row>
    <row r="1913" spans="1:7" ht="12.75">
      <c r="A1913" s="96" t="s">
        <v>1300</v>
      </c>
      <c r="B1913" s="243"/>
      <c r="C1913" s="100"/>
      <c r="D1913" s="188"/>
      <c r="E1913" s="159" t="s">
        <v>144</v>
      </c>
      <c r="G1913" s="119"/>
    </row>
    <row r="1914" spans="1:7" ht="45.75" thickBot="1">
      <c r="A1914" s="260" t="s">
        <v>1283</v>
      </c>
      <c r="B1914" s="204"/>
      <c r="C1914" s="301" t="s">
        <v>1284</v>
      </c>
      <c r="D1914" s="225"/>
      <c r="E1914" s="280"/>
      <c r="G1914" s="119"/>
    </row>
    <row r="1915" spans="1:7" ht="12.75">
      <c r="A1915" s="290"/>
      <c r="B1915" s="243"/>
      <c r="C1915" s="100"/>
      <c r="D1915" s="352"/>
      <c r="E1915" s="159"/>
      <c r="G1915" s="119"/>
    </row>
    <row r="1916" spans="1:7" ht="12.75">
      <c r="A1916" s="96"/>
      <c r="B1916" s="243"/>
      <c r="C1916" s="100"/>
      <c r="D1916" s="352"/>
      <c r="E1916" s="159"/>
      <c r="G1916" s="119"/>
    </row>
    <row r="1917" spans="1:7" ht="12.75">
      <c r="A1917" s="96"/>
      <c r="B1917" s="243"/>
      <c r="C1917" s="100"/>
      <c r="D1917" s="352"/>
      <c r="E1917" s="159"/>
      <c r="G1917" s="119"/>
    </row>
    <row r="1918" spans="1:7" ht="12.75">
      <c r="A1918" s="94"/>
      <c r="B1918" s="243"/>
      <c r="C1918" s="100"/>
      <c r="D1918" s="352"/>
      <c r="E1918" s="159"/>
      <c r="G1918" s="119"/>
    </row>
    <row r="1919" spans="1:7" ht="12.75">
      <c r="A1919" s="96"/>
      <c r="B1919" s="243"/>
      <c r="C1919" s="100"/>
      <c r="D1919" s="352"/>
      <c r="E1919" s="159"/>
      <c r="G1919" s="119"/>
    </row>
    <row r="1920" spans="1:7" ht="12.75">
      <c r="A1920" s="96"/>
      <c r="B1920" s="243"/>
      <c r="C1920" s="100"/>
      <c r="D1920" s="352"/>
      <c r="E1920" s="159"/>
      <c r="G1920" s="119"/>
    </row>
    <row r="1921" spans="1:22" ht="12.75">
      <c r="A1921" s="96"/>
      <c r="B1921" s="243"/>
      <c r="C1921" s="100"/>
      <c r="D1921" s="352"/>
      <c r="E1921" s="159"/>
      <c r="G1921" s="119"/>
      <c r="V1921" s="165">
        <v>1</v>
      </c>
    </row>
    <row r="1922" spans="1:22" ht="12.75">
      <c r="A1922" s="96"/>
      <c r="B1922" s="243"/>
      <c r="C1922" s="100"/>
      <c r="D1922" s="352"/>
      <c r="E1922" s="159"/>
      <c r="G1922" s="119"/>
    </row>
    <row r="1923" spans="1:22" ht="12.75">
      <c r="A1923" s="96"/>
      <c r="B1923" s="243"/>
      <c r="C1923" s="100"/>
      <c r="D1923" s="352"/>
      <c r="E1923" s="159"/>
      <c r="G1923" s="119"/>
    </row>
    <row r="1924" spans="1:22" ht="12.75">
      <c r="A1924" s="96"/>
      <c r="B1924" s="243"/>
      <c r="C1924" s="100"/>
      <c r="D1924" s="352"/>
      <c r="E1924" s="159"/>
      <c r="G1924" s="119"/>
    </row>
    <row r="1925" spans="1:22" ht="12.75">
      <c r="A1925" s="96"/>
      <c r="B1925" s="243"/>
      <c r="C1925" s="100"/>
      <c r="D1925" s="352"/>
      <c r="E1925" s="159"/>
      <c r="G1925" s="119"/>
    </row>
    <row r="1926" spans="1:22" ht="12.75">
      <c r="A1926" s="96" t="s">
        <v>787</v>
      </c>
      <c r="B1926" s="243">
        <f>'Proposed Tariff Book 15_16'!D1926</f>
        <v>1413.9270164100001</v>
      </c>
      <c r="C1926" s="100"/>
      <c r="D1926" s="352">
        <f>B1926*($J$33+$J$30)</f>
        <v>1493.1069293289602</v>
      </c>
      <c r="E1926" s="159">
        <f>(D1926-B1926)/B1926</f>
        <v>5.6000000000000064E-2</v>
      </c>
      <c r="G1926" s="119"/>
      <c r="V1926" s="165">
        <v>1</v>
      </c>
    </row>
    <row r="1927" spans="1:22" ht="12.75">
      <c r="A1927" s="94"/>
      <c r="B1927" s="243"/>
      <c r="C1927" s="100"/>
      <c r="D1927" s="352"/>
      <c r="E1927" s="159" t="s">
        <v>144</v>
      </c>
      <c r="G1927" s="119"/>
      <c r="V1927" s="165">
        <v>1</v>
      </c>
    </row>
    <row r="1928" spans="1:22" ht="12.75">
      <c r="A1928" s="96" t="s">
        <v>1282</v>
      </c>
      <c r="B1928" s="243">
        <f>'Proposed Tariff Book 15_16'!D1928</f>
        <v>282.78978966000005</v>
      </c>
      <c r="C1928" s="100"/>
      <c r="D1928" s="352">
        <v>298.5</v>
      </c>
      <c r="E1928" s="159">
        <v>5.6000000000000001E-2</v>
      </c>
      <c r="G1928" s="119"/>
      <c r="V1928" s="165">
        <v>1</v>
      </c>
    </row>
    <row r="1929" spans="1:22" ht="12.75">
      <c r="A1929" s="96"/>
      <c r="B1929" s="243"/>
      <c r="C1929" s="100"/>
      <c r="D1929" s="352"/>
      <c r="E1929" s="159" t="s">
        <v>144</v>
      </c>
      <c r="G1929" s="119"/>
      <c r="V1929" s="165">
        <v>1</v>
      </c>
    </row>
    <row r="1930" spans="1:22" ht="12.75">
      <c r="A1930" s="94" t="s">
        <v>1274</v>
      </c>
      <c r="B1930" s="243"/>
      <c r="C1930" s="100"/>
      <c r="D1930" s="352"/>
      <c r="E1930" s="159" t="s">
        <v>144</v>
      </c>
      <c r="G1930" s="119"/>
      <c r="V1930" s="165">
        <v>1</v>
      </c>
    </row>
    <row r="1931" spans="1:22" ht="12.75">
      <c r="A1931" s="94" t="s">
        <v>1275</v>
      </c>
      <c r="B1931" s="243"/>
      <c r="C1931" s="100"/>
      <c r="D1931" s="352"/>
      <c r="E1931" s="159" t="s">
        <v>144</v>
      </c>
      <c r="G1931" s="119"/>
      <c r="V1931" s="165">
        <v>1</v>
      </c>
    </row>
    <row r="1932" spans="1:22" ht="12.75">
      <c r="A1932" s="96" t="s">
        <v>135</v>
      </c>
      <c r="B1932" s="243">
        <f>'Proposed Tariff Book 15_16'!D1932</f>
        <v>335.25087053999999</v>
      </c>
      <c r="C1932" s="100"/>
      <c r="D1932" s="352">
        <f>B1932*($J$33+$J$30)</f>
        <v>354.02491929024001</v>
      </c>
      <c r="E1932" s="159">
        <f>(D1932-B1932)/B1932</f>
        <v>5.6000000000000043E-2</v>
      </c>
      <c r="G1932" s="119"/>
      <c r="V1932" s="165">
        <v>1</v>
      </c>
    </row>
    <row r="1933" spans="1:22" ht="12.75">
      <c r="A1933" s="96"/>
      <c r="B1933" s="243"/>
      <c r="C1933" s="100"/>
      <c r="D1933" s="352"/>
      <c r="E1933" s="159" t="s">
        <v>144</v>
      </c>
      <c r="G1933" s="119"/>
    </row>
    <row r="1934" spans="1:22" ht="12.75">
      <c r="A1934" s="94" t="s">
        <v>979</v>
      </c>
      <c r="B1934" s="243"/>
      <c r="C1934" s="100"/>
      <c r="D1934" s="352"/>
      <c r="E1934" s="159" t="s">
        <v>144</v>
      </c>
      <c r="G1934" s="119"/>
    </row>
    <row r="1935" spans="1:22" ht="12.75">
      <c r="A1935" s="94" t="s">
        <v>351</v>
      </c>
      <c r="B1935" s="243">
        <f>'Proposed Tariff Book 15_16'!D1935</f>
        <v>8.8568406</v>
      </c>
      <c r="C1935" s="163"/>
      <c r="D1935" s="352">
        <f>B1935*($J$33+$J$31)</f>
        <v>9.3793941953999997</v>
      </c>
      <c r="E1935" s="159">
        <f>(D1935-B1935)/B1935</f>
        <v>5.8999999999999976E-2</v>
      </c>
      <c r="G1935" s="119"/>
    </row>
    <row r="1936" spans="1:22" ht="12.75">
      <c r="A1936" s="96"/>
      <c r="B1936" s="243"/>
      <c r="C1936" s="163"/>
      <c r="D1936" s="188"/>
      <c r="E1936" s="159"/>
      <c r="G1936" s="119"/>
    </row>
    <row r="1937" spans="1:7" ht="12.75">
      <c r="A1937" s="94" t="s">
        <v>1285</v>
      </c>
      <c r="B1937" s="243"/>
      <c r="C1937" s="163"/>
      <c r="D1937" s="188"/>
      <c r="E1937" s="159"/>
      <c r="G1937" s="119"/>
    </row>
    <row r="1938" spans="1:7" ht="12.75">
      <c r="A1938" s="96"/>
      <c r="B1938" s="243"/>
      <c r="C1938" s="163"/>
      <c r="D1938" s="188"/>
      <c r="E1938" s="159"/>
      <c r="G1938" s="119"/>
    </row>
    <row r="1939" spans="1:7" ht="12.75">
      <c r="A1939" s="96" t="s">
        <v>1286</v>
      </c>
      <c r="B1939" s="243"/>
      <c r="C1939" s="163"/>
      <c r="D1939" s="188"/>
      <c r="E1939" s="159"/>
      <c r="G1939" s="119"/>
    </row>
    <row r="1940" spans="1:7" ht="12.75">
      <c r="A1940" s="177" t="s">
        <v>1288</v>
      </c>
      <c r="B1940" s="243"/>
      <c r="C1940" s="163"/>
      <c r="D1940" s="188"/>
      <c r="E1940" s="159"/>
      <c r="G1940" s="119"/>
    </row>
    <row r="1941" spans="1:7" ht="12.75">
      <c r="A1941" s="96"/>
      <c r="B1941" s="243"/>
      <c r="C1941" s="163"/>
      <c r="D1941" s="188"/>
      <c r="E1941" s="159"/>
      <c r="G1941" s="119"/>
    </row>
    <row r="1942" spans="1:7" ht="12.75">
      <c r="A1942" s="96" t="s">
        <v>1287</v>
      </c>
      <c r="B1942" s="243"/>
      <c r="C1942" s="163"/>
      <c r="D1942" s="188"/>
      <c r="E1942" s="159"/>
      <c r="G1942" s="119"/>
    </row>
    <row r="1943" spans="1:7" ht="12.75">
      <c r="A1943" s="177" t="s">
        <v>1290</v>
      </c>
      <c r="B1943" s="243"/>
      <c r="C1943" s="163"/>
      <c r="D1943" s="188"/>
      <c r="E1943" s="159"/>
      <c r="G1943" s="119"/>
    </row>
    <row r="1944" spans="1:7" ht="12.75">
      <c r="A1944" s="196" t="s">
        <v>1289</v>
      </c>
      <c r="B1944" s="243"/>
      <c r="C1944" s="163"/>
      <c r="D1944" s="188"/>
      <c r="E1944" s="159"/>
      <c r="G1944" s="119"/>
    </row>
    <row r="1945" spans="1:7" ht="12.75">
      <c r="A1945" s="96"/>
      <c r="B1945" s="243"/>
      <c r="C1945" s="163"/>
      <c r="D1945" s="188"/>
      <c r="E1945" s="159"/>
      <c r="G1945" s="119"/>
    </row>
    <row r="1946" spans="1:7" ht="12.75">
      <c r="A1946" s="96"/>
      <c r="B1946" s="243"/>
      <c r="C1946" s="163"/>
      <c r="D1946" s="188"/>
      <c r="E1946" s="159"/>
      <c r="G1946" s="119"/>
    </row>
    <row r="1947" spans="1:7" ht="12.75">
      <c r="A1947" s="96"/>
      <c r="B1947" s="243"/>
      <c r="C1947" s="163"/>
      <c r="D1947" s="188"/>
      <c r="E1947" s="159"/>
      <c r="G1947" s="119"/>
    </row>
    <row r="1948" spans="1:7" ht="12.75">
      <c r="A1948" s="96"/>
      <c r="B1948" s="243"/>
      <c r="C1948" s="163"/>
      <c r="D1948" s="188"/>
      <c r="E1948" s="159"/>
      <c r="G1948" s="119"/>
    </row>
    <row r="1949" spans="1:7" ht="12.75">
      <c r="A1949" s="96"/>
      <c r="B1949" s="243"/>
      <c r="C1949" s="163"/>
      <c r="D1949" s="188"/>
      <c r="E1949" s="159"/>
      <c r="G1949" s="119"/>
    </row>
    <row r="1950" spans="1:7" ht="12.75">
      <c r="A1950" s="96"/>
      <c r="B1950" s="243"/>
      <c r="C1950" s="163"/>
      <c r="D1950" s="188"/>
      <c r="E1950" s="159"/>
      <c r="G1950" s="119"/>
    </row>
    <row r="1951" spans="1:7" ht="12.75">
      <c r="A1951" s="96"/>
      <c r="B1951" s="243"/>
      <c r="C1951" s="163"/>
      <c r="D1951" s="188"/>
      <c r="E1951" s="159"/>
      <c r="G1951" s="119"/>
    </row>
    <row r="1952" spans="1:7" ht="12.75">
      <c r="A1952" s="96"/>
      <c r="B1952" s="243"/>
      <c r="C1952" s="163"/>
      <c r="D1952" s="188"/>
      <c r="E1952" s="159"/>
      <c r="G1952" s="119"/>
    </row>
    <row r="1953" spans="1:7" ht="12.75">
      <c r="A1953" s="94"/>
      <c r="B1953" s="243"/>
      <c r="C1953" s="163"/>
      <c r="D1953" s="188"/>
      <c r="E1953" s="159"/>
      <c r="G1953" s="119"/>
    </row>
    <row r="1954" spans="1:7" ht="12.75">
      <c r="A1954" s="96"/>
      <c r="B1954" s="243"/>
      <c r="C1954" s="163"/>
      <c r="D1954" s="188"/>
      <c r="E1954" s="159"/>
      <c r="G1954" s="119"/>
    </row>
    <row r="1955" spans="1:7" ht="12.75">
      <c r="A1955" s="96"/>
      <c r="B1955" s="243"/>
      <c r="C1955" s="163"/>
      <c r="D1955" s="188"/>
      <c r="E1955" s="159"/>
      <c r="G1955" s="119"/>
    </row>
    <row r="1956" spans="1:7" ht="12.75">
      <c r="A1956" s="96"/>
      <c r="B1956" s="243"/>
      <c r="C1956" s="163"/>
      <c r="D1956" s="188"/>
      <c r="E1956" s="159"/>
      <c r="G1956" s="119"/>
    </row>
    <row r="1957" spans="1:7" ht="12.75">
      <c r="A1957" s="96"/>
      <c r="B1957" s="243"/>
      <c r="C1957" s="163"/>
      <c r="D1957" s="188"/>
      <c r="E1957" s="159"/>
      <c r="G1957" s="119"/>
    </row>
    <row r="1958" spans="1:7" ht="12.75">
      <c r="A1958" s="96"/>
      <c r="B1958" s="243"/>
      <c r="C1958" s="163"/>
      <c r="D1958" s="188"/>
      <c r="E1958" s="159"/>
      <c r="G1958" s="119"/>
    </row>
    <row r="1959" spans="1:7" ht="12.75">
      <c r="A1959" s="96"/>
      <c r="B1959" s="243"/>
      <c r="C1959" s="100"/>
      <c r="D1959" s="188"/>
      <c r="E1959" s="159"/>
    </row>
    <row r="1960" spans="1:7" ht="12.75">
      <c r="A1960" s="219" t="s">
        <v>457</v>
      </c>
      <c r="B1960" s="243"/>
      <c r="C1960" s="89"/>
      <c r="D1960" s="188"/>
      <c r="E1960" s="159"/>
      <c r="F1960" s="2"/>
    </row>
    <row r="1961" spans="1:7" ht="12.75">
      <c r="A1961" s="254"/>
      <c r="B1961" s="243"/>
      <c r="C1961" s="2"/>
      <c r="D1961" s="2"/>
      <c r="E1961" s="255"/>
    </row>
    <row r="1962" spans="1:7" ht="12.75">
      <c r="A1962" s="94" t="s">
        <v>1367</v>
      </c>
      <c r="B1962" s="243"/>
      <c r="C1962" s="2"/>
      <c r="D1962" s="2"/>
      <c r="E1962" s="255"/>
    </row>
    <row r="1963" spans="1:7" ht="12.75">
      <c r="A1963" s="94" t="s">
        <v>1368</v>
      </c>
      <c r="B1963" s="243"/>
      <c r="C1963" s="2"/>
      <c r="D1963" s="2"/>
      <c r="E1963" s="255"/>
    </row>
    <row r="1964" spans="1:7" ht="12.75">
      <c r="A1964" s="170" t="s">
        <v>1369</v>
      </c>
      <c r="B1964" s="243"/>
      <c r="C1964" s="2"/>
      <c r="D1964" s="2"/>
      <c r="E1964" s="255"/>
    </row>
    <row r="1965" spans="1:7" ht="12.75">
      <c r="A1965" s="170" t="s">
        <v>1370</v>
      </c>
      <c r="B1965" s="243"/>
      <c r="C1965" s="2"/>
      <c r="D1965" s="2"/>
      <c r="E1965" s="255"/>
    </row>
    <row r="1966" spans="1:7" ht="22.5">
      <c r="A1966" s="170" t="s">
        <v>1415</v>
      </c>
      <c r="B1966" s="243"/>
      <c r="C1966" s="2"/>
      <c r="D1966" s="2"/>
      <c r="E1966" s="255"/>
      <c r="G1966" s="119"/>
    </row>
    <row r="1967" spans="1:7" ht="12.75">
      <c r="A1967" s="170"/>
      <c r="B1967" s="243"/>
      <c r="C1967" s="2"/>
      <c r="D1967" s="2"/>
      <c r="E1967" s="255"/>
      <c r="G1967" s="119"/>
    </row>
    <row r="1968" spans="1:7" ht="33.75">
      <c r="A1968" s="170" t="s">
        <v>1417</v>
      </c>
      <c r="B1968" s="243"/>
      <c r="C1968" s="2"/>
      <c r="D1968" s="2"/>
      <c r="E1968" s="255"/>
      <c r="G1968" s="119"/>
    </row>
    <row r="1969" spans="1:7" ht="12.75">
      <c r="A1969" s="170"/>
      <c r="B1969" s="243"/>
      <c r="C1969" s="2"/>
      <c r="D1969" s="2"/>
      <c r="E1969" s="255"/>
      <c r="G1969" s="119"/>
    </row>
    <row r="1970" spans="1:7" ht="22.5">
      <c r="A1970" s="170" t="s">
        <v>1416</v>
      </c>
      <c r="B1970" s="243"/>
      <c r="C1970" s="2"/>
      <c r="D1970" s="2"/>
      <c r="E1970" s="255"/>
      <c r="G1970" s="119"/>
    </row>
    <row r="1971" spans="1:7" ht="12.75">
      <c r="A1971" s="170"/>
      <c r="B1971" s="243"/>
      <c r="C1971" s="2"/>
      <c r="D1971" s="2"/>
      <c r="E1971" s="255"/>
      <c r="G1971" s="119"/>
    </row>
    <row r="1972" spans="1:7" ht="33.75">
      <c r="A1972" s="170" t="s">
        <v>1418</v>
      </c>
      <c r="B1972" s="243"/>
      <c r="C1972" s="2"/>
      <c r="D1972" s="2"/>
      <c r="E1972" s="255"/>
      <c r="G1972" s="119"/>
    </row>
    <row r="1973" spans="1:7" ht="22.5">
      <c r="A1973" s="170" t="s">
        <v>1419</v>
      </c>
      <c r="B1973" s="243"/>
      <c r="C1973" s="2"/>
      <c r="D1973" s="2"/>
      <c r="E1973" s="256"/>
      <c r="G1973" s="119"/>
    </row>
    <row r="1974" spans="1:7" ht="22.5">
      <c r="A1974" s="240" t="s">
        <v>1420</v>
      </c>
      <c r="B1974" s="243"/>
      <c r="C1974" s="2"/>
      <c r="D1974" s="2"/>
      <c r="E1974" s="256"/>
      <c r="G1974" s="119"/>
    </row>
    <row r="1975" spans="1:7" ht="22.5">
      <c r="A1975" s="240" t="s">
        <v>1421</v>
      </c>
      <c r="B1975" s="243"/>
      <c r="C1975" s="2"/>
      <c r="D1975" s="2"/>
      <c r="E1975" s="256"/>
      <c r="G1975" s="119"/>
    </row>
    <row r="1976" spans="1:7" ht="33.75">
      <c r="A1976" s="170" t="s">
        <v>1422</v>
      </c>
      <c r="B1976" s="243"/>
      <c r="C1976" s="2"/>
      <c r="D1976" s="2"/>
      <c r="E1976" s="256"/>
      <c r="G1976" s="119"/>
    </row>
    <row r="1977" spans="1:7" ht="12.75">
      <c r="A1977" s="170"/>
      <c r="B1977" s="243"/>
      <c r="C1977" s="2"/>
      <c r="D1977" s="2"/>
      <c r="E1977" s="256"/>
      <c r="G1977" s="119"/>
    </row>
    <row r="1978" spans="1:7" ht="12.75">
      <c r="A1978" s="94" t="s">
        <v>1371</v>
      </c>
      <c r="B1978" s="243"/>
      <c r="C1978" s="2"/>
      <c r="D1978" s="2"/>
      <c r="E1978" s="256"/>
      <c r="G1978" s="119"/>
    </row>
    <row r="1979" spans="1:7" ht="12.75">
      <c r="A1979" s="170" t="s">
        <v>1372</v>
      </c>
      <c r="B1979" s="243"/>
      <c r="C1979" s="2"/>
      <c r="D1979" s="2"/>
      <c r="E1979" s="256"/>
      <c r="G1979" s="119"/>
    </row>
    <row r="1980" spans="1:7" ht="12.75">
      <c r="A1980" s="170"/>
      <c r="B1980" s="243"/>
      <c r="C1980" s="2"/>
      <c r="D1980" s="2"/>
      <c r="E1980" s="256"/>
      <c r="G1980" s="119"/>
    </row>
    <row r="1981" spans="1:7" ht="12.75">
      <c r="A1981" s="240" t="s">
        <v>1423</v>
      </c>
      <c r="B1981" s="243"/>
      <c r="C1981" s="2"/>
      <c r="D1981" s="2"/>
      <c r="E1981" s="256"/>
      <c r="G1981" s="119"/>
    </row>
    <row r="1982" spans="1:7" ht="12.75">
      <c r="A1982" s="170" t="s">
        <v>1424</v>
      </c>
      <c r="B1982" s="243"/>
      <c r="C1982" s="2"/>
      <c r="D1982" s="2"/>
      <c r="E1982" s="256"/>
      <c r="G1982" s="119"/>
    </row>
    <row r="1983" spans="1:7" ht="12.75">
      <c r="A1983" s="170" t="s">
        <v>1425</v>
      </c>
      <c r="B1983" s="243"/>
      <c r="C1983" s="2"/>
      <c r="D1983" s="2"/>
      <c r="E1983" s="256"/>
      <c r="G1983" s="119"/>
    </row>
    <row r="1984" spans="1:7" ht="12.75">
      <c r="A1984" s="170" t="s">
        <v>1426</v>
      </c>
      <c r="B1984" s="243"/>
      <c r="C1984" s="2"/>
      <c r="D1984" s="2"/>
      <c r="E1984" s="256"/>
      <c r="G1984" s="119"/>
    </row>
    <row r="1985" spans="1:7" ht="13.5" thickBot="1">
      <c r="A1985" s="260"/>
      <c r="B1985" s="278"/>
      <c r="C1985" s="309"/>
      <c r="D1985" s="309"/>
      <c r="E1985" s="16"/>
      <c r="G1985" s="119"/>
    </row>
    <row r="1986" spans="1:7" ht="12.75">
      <c r="A1986" s="240" t="s">
        <v>1427</v>
      </c>
      <c r="B1986" s="243"/>
      <c r="C1986" s="2"/>
      <c r="D1986" s="2"/>
      <c r="E1986" s="256"/>
      <c r="G1986" s="119"/>
    </row>
    <row r="1987" spans="1:7" ht="12.75">
      <c r="A1987" s="170" t="s">
        <v>1428</v>
      </c>
      <c r="B1987" s="243"/>
      <c r="C1987" s="2"/>
      <c r="D1987" s="2"/>
      <c r="E1987" s="256"/>
      <c r="G1987" s="119"/>
    </row>
    <row r="1988" spans="1:7" ht="12.75">
      <c r="A1988" s="170" t="s">
        <v>1429</v>
      </c>
      <c r="B1988" s="243"/>
      <c r="C1988" s="2"/>
      <c r="D1988" s="2"/>
      <c r="E1988" s="256"/>
      <c r="G1988" s="119"/>
    </row>
    <row r="1989" spans="1:7" ht="12.75">
      <c r="A1989" s="170" t="s">
        <v>1430</v>
      </c>
      <c r="B1989" s="243"/>
      <c r="C1989" s="2"/>
      <c r="D1989" s="2"/>
      <c r="E1989" s="256"/>
      <c r="G1989" s="119"/>
    </row>
    <row r="1990" spans="1:7" ht="12.75">
      <c r="A1990" s="170" t="s">
        <v>1373</v>
      </c>
      <c r="B1990" s="243"/>
      <c r="C1990" s="2"/>
      <c r="D1990" s="2"/>
      <c r="E1990" s="256"/>
      <c r="G1990" s="119"/>
    </row>
    <row r="1991" spans="1:7" ht="12.75">
      <c r="A1991" s="170"/>
      <c r="B1991" s="243"/>
      <c r="C1991" s="2"/>
      <c r="D1991" s="2"/>
      <c r="E1991" s="256"/>
      <c r="G1991" s="119"/>
    </row>
    <row r="1992" spans="1:7" ht="12.75">
      <c r="A1992" s="240" t="s">
        <v>1431</v>
      </c>
      <c r="B1992" s="243"/>
      <c r="C1992" s="2"/>
      <c r="D1992" s="2"/>
      <c r="E1992" s="256"/>
      <c r="G1992" s="119"/>
    </row>
    <row r="1993" spans="1:7" ht="12.75">
      <c r="A1993" s="170" t="s">
        <v>1432</v>
      </c>
      <c r="B1993" s="243"/>
      <c r="C1993" s="2"/>
      <c r="D1993" s="2"/>
      <c r="E1993" s="256"/>
      <c r="G1993" s="119"/>
    </row>
    <row r="1994" spans="1:7" ht="12.75">
      <c r="A1994" s="170" t="s">
        <v>1433</v>
      </c>
      <c r="B1994" s="243"/>
      <c r="C1994" s="2"/>
      <c r="D1994" s="2"/>
      <c r="E1994" s="256"/>
      <c r="G1994" s="119"/>
    </row>
    <row r="1995" spans="1:7" ht="12.75">
      <c r="A1995" s="170" t="s">
        <v>1434</v>
      </c>
      <c r="B1995" s="243"/>
      <c r="C1995" s="2"/>
      <c r="D1995" s="2"/>
      <c r="E1995" s="256"/>
      <c r="G1995" s="119"/>
    </row>
    <row r="1996" spans="1:7" ht="12.75">
      <c r="A1996" s="170"/>
      <c r="B1996" s="243"/>
      <c r="C1996" s="2"/>
      <c r="D1996" s="2"/>
      <c r="E1996" s="256"/>
      <c r="G1996" s="119"/>
    </row>
    <row r="1997" spans="1:7" ht="12.75">
      <c r="A1997" s="240" t="s">
        <v>1435</v>
      </c>
      <c r="B1997" s="243"/>
      <c r="C1997" s="2"/>
      <c r="D1997" s="2"/>
      <c r="E1997" s="256"/>
      <c r="G1997" s="119"/>
    </row>
    <row r="1998" spans="1:7" ht="22.5">
      <c r="A1998" s="170" t="s">
        <v>1436</v>
      </c>
      <c r="B1998" s="243"/>
      <c r="C1998" s="2"/>
      <c r="D1998" s="2"/>
      <c r="E1998" s="256"/>
      <c r="G1998" s="119"/>
    </row>
    <row r="1999" spans="1:7" ht="12.75">
      <c r="A1999" s="170"/>
      <c r="B1999" s="243"/>
      <c r="C1999" s="2"/>
      <c r="D1999" s="2"/>
      <c r="E1999" s="256"/>
      <c r="G1999" s="119"/>
    </row>
    <row r="2000" spans="1:7" ht="12.75">
      <c r="A2000" s="240" t="s">
        <v>1374</v>
      </c>
      <c r="B2000" s="243"/>
      <c r="C2000" s="2"/>
      <c r="D2000" s="2"/>
      <c r="E2000" s="256"/>
      <c r="G2000" s="119"/>
    </row>
    <row r="2001" spans="1:7" ht="22.5">
      <c r="A2001" s="170" t="s">
        <v>1548</v>
      </c>
      <c r="B2001" s="243"/>
      <c r="C2001" s="2"/>
      <c r="D2001" s="2"/>
      <c r="E2001" s="256"/>
      <c r="G2001" s="119"/>
    </row>
    <row r="2002" spans="1:7" ht="12.75">
      <c r="A2002" s="170"/>
      <c r="B2002" s="243"/>
      <c r="C2002" s="2"/>
      <c r="D2002" s="2"/>
      <c r="E2002" s="256"/>
      <c r="G2002" s="119"/>
    </row>
    <row r="2003" spans="1:7" ht="22.5">
      <c r="A2003" s="170" t="s">
        <v>1438</v>
      </c>
      <c r="B2003" s="243"/>
      <c r="C2003" s="2"/>
      <c r="D2003" s="2"/>
      <c r="E2003" s="256"/>
      <c r="G2003" s="119"/>
    </row>
    <row r="2004" spans="1:7" ht="12.75">
      <c r="A2004" s="170"/>
      <c r="B2004" s="243"/>
      <c r="C2004" s="2"/>
      <c r="D2004" s="2"/>
      <c r="E2004" s="256"/>
      <c r="G2004" s="119"/>
    </row>
    <row r="2005" spans="1:7" ht="12.75">
      <c r="A2005" s="240" t="s">
        <v>1375</v>
      </c>
      <c r="B2005" s="243"/>
      <c r="C2005" s="2"/>
      <c r="D2005" s="2"/>
      <c r="E2005" s="256"/>
      <c r="G2005" s="119"/>
    </row>
    <row r="2006" spans="1:7" ht="12.75">
      <c r="A2006" s="240"/>
      <c r="B2006" s="243"/>
      <c r="C2006" s="2"/>
      <c r="D2006" s="2"/>
      <c r="E2006" s="256"/>
      <c r="G2006" s="119"/>
    </row>
    <row r="2007" spans="1:7" ht="22.5">
      <c r="A2007" s="170" t="s">
        <v>1439</v>
      </c>
      <c r="B2007" s="243"/>
      <c r="C2007" s="2"/>
      <c r="D2007" s="2"/>
      <c r="E2007" s="256"/>
      <c r="G2007" s="119"/>
    </row>
    <row r="2008" spans="1:7" ht="12.75">
      <c r="A2008" s="170"/>
      <c r="B2008" s="243"/>
      <c r="C2008" s="2"/>
      <c r="D2008" s="2"/>
      <c r="E2008" s="256"/>
      <c r="G2008" s="119"/>
    </row>
    <row r="2009" spans="1:7" ht="12.75">
      <c r="A2009" s="170" t="s">
        <v>1376</v>
      </c>
      <c r="B2009" s="243"/>
      <c r="C2009" s="2"/>
      <c r="D2009" s="2"/>
      <c r="E2009" s="256"/>
      <c r="G2009" s="119"/>
    </row>
    <row r="2010" spans="1:7" ht="12.75">
      <c r="A2010" s="170" t="s">
        <v>1377</v>
      </c>
      <c r="B2010" s="243"/>
      <c r="C2010" s="2"/>
      <c r="D2010" s="2"/>
      <c r="E2010" s="256"/>
      <c r="G2010" s="119"/>
    </row>
    <row r="2011" spans="1:7" ht="12.75">
      <c r="A2011" s="170" t="s">
        <v>1378</v>
      </c>
      <c r="B2011" s="243"/>
      <c r="C2011" s="2"/>
      <c r="D2011" s="2"/>
      <c r="E2011" s="256"/>
      <c r="G2011" s="119"/>
    </row>
    <row r="2012" spans="1:7" ht="12.75">
      <c r="A2012" s="170" t="s">
        <v>1379</v>
      </c>
      <c r="B2012" s="243"/>
      <c r="C2012" s="2"/>
      <c r="D2012" s="2"/>
      <c r="E2012" s="256"/>
      <c r="G2012" s="119"/>
    </row>
    <row r="2013" spans="1:7" ht="12.75">
      <c r="A2013" s="170" t="s">
        <v>1380</v>
      </c>
      <c r="B2013" s="243"/>
      <c r="C2013" s="2"/>
      <c r="D2013" s="2"/>
      <c r="E2013" s="256"/>
      <c r="G2013" s="119"/>
    </row>
    <row r="2014" spans="1:7" ht="22.5">
      <c r="A2014" s="170" t="s">
        <v>1440</v>
      </c>
      <c r="B2014" s="243"/>
      <c r="C2014" s="2"/>
      <c r="D2014" s="2"/>
      <c r="E2014" s="256"/>
      <c r="G2014" s="119"/>
    </row>
    <row r="2015" spans="1:7" ht="12.75">
      <c r="A2015" s="170"/>
      <c r="B2015" s="243"/>
      <c r="C2015" s="2"/>
      <c r="D2015" s="2"/>
      <c r="E2015" s="256"/>
      <c r="G2015" s="119"/>
    </row>
    <row r="2016" spans="1:7" ht="12.75">
      <c r="A2016" s="170" t="s">
        <v>1441</v>
      </c>
      <c r="B2016" s="243"/>
      <c r="C2016" s="2"/>
      <c r="D2016" s="2"/>
      <c r="E2016" s="256"/>
      <c r="G2016" s="119"/>
    </row>
    <row r="2017" spans="1:7" ht="12.75">
      <c r="A2017" s="7"/>
      <c r="B2017" s="243"/>
      <c r="C2017" s="2"/>
      <c r="D2017" s="2"/>
      <c r="E2017" s="256"/>
      <c r="G2017" s="119"/>
    </row>
    <row r="2018" spans="1:7" ht="12.75">
      <c r="A2018" s="170" t="s">
        <v>1442</v>
      </c>
      <c r="B2018" s="243"/>
      <c r="C2018" s="2"/>
      <c r="D2018" s="2"/>
      <c r="E2018" s="256"/>
      <c r="G2018" s="119"/>
    </row>
    <row r="2019" spans="1:7" ht="12.75">
      <c r="A2019" s="170" t="s">
        <v>1443</v>
      </c>
      <c r="B2019" s="243"/>
      <c r="C2019" s="2"/>
      <c r="D2019" s="2"/>
      <c r="E2019" s="256"/>
      <c r="G2019" s="119"/>
    </row>
    <row r="2020" spans="1:7" ht="12.75">
      <c r="A2020" s="170" t="s">
        <v>1444</v>
      </c>
      <c r="B2020" s="243"/>
      <c r="C2020" s="2"/>
      <c r="D2020" s="2"/>
      <c r="E2020" s="256"/>
      <c r="G2020" s="119"/>
    </row>
    <row r="2021" spans="1:7" ht="12.75">
      <c r="A2021" s="170" t="s">
        <v>1446</v>
      </c>
      <c r="B2021" s="243"/>
      <c r="C2021" s="2"/>
      <c r="D2021" s="2"/>
      <c r="E2021" s="255"/>
      <c r="G2021" s="119"/>
    </row>
    <row r="2022" spans="1:7" ht="22.5">
      <c r="A2022" s="170" t="s">
        <v>1445</v>
      </c>
      <c r="B2022" s="243"/>
      <c r="C2022" s="2"/>
      <c r="D2022" s="2"/>
      <c r="E2022" s="255"/>
      <c r="G2022" s="119"/>
    </row>
    <row r="2023" spans="1:7" ht="12.75">
      <c r="A2023" s="257"/>
      <c r="B2023" s="243"/>
      <c r="C2023" s="2"/>
      <c r="D2023" s="2"/>
      <c r="E2023" s="255"/>
      <c r="G2023" s="119"/>
    </row>
    <row r="2024" spans="1:7" ht="12.75">
      <c r="A2024" s="94" t="s">
        <v>1381</v>
      </c>
      <c r="B2024" s="243"/>
      <c r="C2024" s="2"/>
      <c r="D2024" s="2"/>
      <c r="E2024" s="255"/>
      <c r="G2024" s="119"/>
    </row>
    <row r="2025" spans="1:7" ht="12.75">
      <c r="A2025" s="94" t="s">
        <v>1382</v>
      </c>
      <c r="B2025" s="243"/>
      <c r="C2025" s="2"/>
      <c r="D2025" s="2"/>
      <c r="E2025" s="255"/>
      <c r="G2025" s="119"/>
    </row>
    <row r="2026" spans="1:7" ht="33.75">
      <c r="A2026" s="170" t="s">
        <v>1447</v>
      </c>
      <c r="B2026" s="243"/>
      <c r="C2026" s="2"/>
      <c r="D2026" s="2"/>
      <c r="E2026" s="255"/>
      <c r="G2026" s="119"/>
    </row>
    <row r="2027" spans="1:7" ht="12.75">
      <c r="A2027" s="170"/>
      <c r="B2027" s="243"/>
      <c r="C2027" s="2"/>
      <c r="D2027" s="2"/>
      <c r="E2027" s="255"/>
      <c r="G2027" s="119"/>
    </row>
    <row r="2028" spans="1:7" ht="12.75">
      <c r="A2028" s="170" t="s">
        <v>1383</v>
      </c>
      <c r="B2028" s="243"/>
      <c r="C2028" s="2"/>
      <c r="D2028" s="2"/>
      <c r="E2028" s="255"/>
      <c r="G2028" s="119"/>
    </row>
    <row r="2029" spans="1:7" ht="12.75">
      <c r="A2029" s="170" t="s">
        <v>1384</v>
      </c>
      <c r="B2029" s="243"/>
      <c r="C2029" s="2"/>
      <c r="D2029" s="2"/>
      <c r="E2029" s="255"/>
      <c r="G2029" s="119"/>
    </row>
    <row r="2030" spans="1:7" ht="12.75">
      <c r="A2030" s="170"/>
      <c r="B2030" s="243"/>
      <c r="C2030" s="2"/>
      <c r="D2030" s="2"/>
      <c r="E2030" s="255"/>
      <c r="G2030" s="119"/>
    </row>
    <row r="2031" spans="1:7" ht="22.5">
      <c r="A2031" s="170" t="s">
        <v>1448</v>
      </c>
      <c r="B2031" s="243"/>
      <c r="C2031" s="2"/>
      <c r="D2031" s="2"/>
      <c r="E2031" s="255"/>
      <c r="G2031" s="119"/>
    </row>
    <row r="2032" spans="1:7" ht="12.75">
      <c r="A2032" s="170"/>
      <c r="B2032" s="243"/>
      <c r="C2032" s="2"/>
      <c r="D2032" s="2"/>
      <c r="E2032" s="255"/>
      <c r="G2032" s="119"/>
    </row>
    <row r="2033" spans="1:5" ht="22.5">
      <c r="A2033" s="170" t="s">
        <v>1449</v>
      </c>
      <c r="B2033" s="243"/>
      <c r="C2033" s="72"/>
      <c r="D2033" s="72"/>
      <c r="E2033" s="258"/>
    </row>
    <row r="2034" spans="1:5" ht="12.75">
      <c r="A2034" s="170"/>
      <c r="B2034" s="243"/>
      <c r="C2034" s="72"/>
      <c r="D2034" s="72"/>
      <c r="E2034" s="258"/>
    </row>
    <row r="2035" spans="1:5" ht="12.75">
      <c r="A2035" s="94" t="s">
        <v>1385</v>
      </c>
      <c r="B2035" s="243"/>
      <c r="C2035" s="72"/>
      <c r="D2035" s="72" t="s">
        <v>144</v>
      </c>
      <c r="E2035" s="258" t="s">
        <v>144</v>
      </c>
    </row>
    <row r="2036" spans="1:5" ht="12.75">
      <c r="A2036" s="170" t="s">
        <v>1450</v>
      </c>
      <c r="B2036" s="243"/>
      <c r="C2036" s="72"/>
      <c r="D2036" s="72" t="s">
        <v>144</v>
      </c>
      <c r="E2036" s="258" t="s">
        <v>144</v>
      </c>
    </row>
    <row r="2037" spans="1:5" ht="12.75">
      <c r="A2037" s="170"/>
      <c r="B2037" s="243"/>
      <c r="C2037" s="72"/>
      <c r="D2037" s="72"/>
      <c r="E2037" s="258"/>
    </row>
    <row r="2038" spans="1:5" ht="12.75">
      <c r="A2038" s="170" t="s">
        <v>1386</v>
      </c>
      <c r="B2038" s="243"/>
      <c r="C2038" s="72"/>
      <c r="D2038" s="72" t="s">
        <v>144</v>
      </c>
      <c r="E2038" s="258" t="s">
        <v>144</v>
      </c>
    </row>
    <row r="2039" spans="1:5" ht="12.75">
      <c r="A2039" s="170" t="s">
        <v>1387</v>
      </c>
      <c r="B2039" s="243"/>
      <c r="C2039" s="72"/>
      <c r="D2039" s="72" t="s">
        <v>144</v>
      </c>
      <c r="E2039" s="258" t="s">
        <v>144</v>
      </c>
    </row>
    <row r="2040" spans="1:5" ht="12.75">
      <c r="A2040" s="170"/>
      <c r="B2040" s="243"/>
      <c r="C2040" s="72"/>
      <c r="D2040" s="72"/>
      <c r="E2040" s="258"/>
    </row>
    <row r="2041" spans="1:5" ht="12.75">
      <c r="A2041" s="170" t="s">
        <v>1451</v>
      </c>
      <c r="B2041" s="243"/>
      <c r="C2041" s="72"/>
      <c r="D2041" s="72" t="s">
        <v>144</v>
      </c>
      <c r="E2041" s="258" t="s">
        <v>144</v>
      </c>
    </row>
    <row r="2042" spans="1:5" ht="12.75">
      <c r="A2042" s="170"/>
      <c r="B2042" s="243"/>
      <c r="C2042" s="72"/>
      <c r="D2042" s="72"/>
      <c r="E2042" s="258"/>
    </row>
    <row r="2043" spans="1:5" ht="22.5">
      <c r="A2043" s="170" t="s">
        <v>1449</v>
      </c>
      <c r="B2043" s="243"/>
      <c r="C2043" s="72"/>
      <c r="D2043" s="72" t="s">
        <v>144</v>
      </c>
      <c r="E2043" s="258" t="s">
        <v>144</v>
      </c>
    </row>
    <row r="2044" spans="1:5" ht="13.5" thickBot="1">
      <c r="A2044" s="260"/>
      <c r="B2044" s="204"/>
      <c r="C2044" s="262"/>
      <c r="D2044" s="262"/>
      <c r="E2044" s="263"/>
    </row>
    <row r="2045" spans="1:5" ht="12.75">
      <c r="A2045" s="291" t="s">
        <v>1388</v>
      </c>
      <c r="B2045" s="243"/>
      <c r="C2045" s="313"/>
      <c r="D2045" s="313" t="s">
        <v>144</v>
      </c>
      <c r="E2045" s="314" t="s">
        <v>144</v>
      </c>
    </row>
    <row r="2046" spans="1:5" ht="12.75">
      <c r="A2046" s="170" t="s">
        <v>1389</v>
      </c>
      <c r="B2046" s="243"/>
      <c r="C2046" s="72"/>
      <c r="D2046" s="72" t="s">
        <v>144</v>
      </c>
      <c r="E2046" s="258" t="s">
        <v>144</v>
      </c>
    </row>
    <row r="2047" spans="1:5" ht="12.75">
      <c r="A2047" s="170"/>
      <c r="B2047" s="243"/>
      <c r="C2047" s="72"/>
      <c r="D2047" s="72"/>
      <c r="E2047" s="258"/>
    </row>
    <row r="2048" spans="1:5" ht="12.75">
      <c r="A2048" s="170" t="s">
        <v>1452</v>
      </c>
      <c r="B2048" s="243"/>
      <c r="C2048" s="72"/>
      <c r="D2048" s="72" t="s">
        <v>144</v>
      </c>
      <c r="E2048" s="258" t="s">
        <v>144</v>
      </c>
    </row>
    <row r="2049" spans="1:22" ht="12.75">
      <c r="A2049" s="170"/>
      <c r="B2049" s="243"/>
      <c r="C2049" s="72"/>
      <c r="D2049" s="72"/>
      <c r="E2049" s="258"/>
    </row>
    <row r="2050" spans="1:22" ht="12.75">
      <c r="A2050" s="170" t="s">
        <v>1390</v>
      </c>
      <c r="B2050" s="243"/>
      <c r="C2050" s="72"/>
      <c r="D2050" s="72" t="s">
        <v>144</v>
      </c>
      <c r="E2050" s="258" t="s">
        <v>144</v>
      </c>
    </row>
    <row r="2051" spans="1:22" ht="12.75">
      <c r="A2051" s="170" t="s">
        <v>1391</v>
      </c>
      <c r="B2051" s="243"/>
      <c r="C2051" s="72"/>
      <c r="D2051" s="72" t="s">
        <v>144</v>
      </c>
      <c r="E2051" s="258" t="s">
        <v>144</v>
      </c>
    </row>
    <row r="2052" spans="1:22" ht="12.75">
      <c r="A2052" s="170" t="s">
        <v>1392</v>
      </c>
      <c r="B2052" s="243"/>
      <c r="C2052" s="72"/>
      <c r="D2052" s="72" t="s">
        <v>144</v>
      </c>
      <c r="E2052" s="258" t="s">
        <v>144</v>
      </c>
    </row>
    <row r="2053" spans="1:22" ht="12.75">
      <c r="A2053" s="170"/>
      <c r="B2053" s="243"/>
      <c r="C2053" s="72"/>
      <c r="D2053" s="72"/>
      <c r="E2053" s="258"/>
    </row>
    <row r="2054" spans="1:22" ht="12.75">
      <c r="A2054" s="170" t="s">
        <v>1393</v>
      </c>
      <c r="B2054" s="243"/>
      <c r="C2054" s="72"/>
      <c r="D2054" s="72" t="s">
        <v>144</v>
      </c>
      <c r="E2054" s="258" t="s">
        <v>144</v>
      </c>
    </row>
    <row r="2055" spans="1:22" ht="12.75">
      <c r="A2055" s="170" t="s">
        <v>1394</v>
      </c>
      <c r="B2055" s="243"/>
      <c r="C2055" s="72"/>
      <c r="D2055" s="72" t="s">
        <v>144</v>
      </c>
      <c r="E2055" s="258" t="s">
        <v>144</v>
      </c>
    </row>
    <row r="2056" spans="1:22" ht="12.75">
      <c r="A2056" s="170" t="s">
        <v>1453</v>
      </c>
      <c r="B2056" s="243"/>
      <c r="C2056" s="72"/>
      <c r="D2056" s="72" t="s">
        <v>144</v>
      </c>
      <c r="E2056" s="258" t="s">
        <v>144</v>
      </c>
    </row>
    <row r="2057" spans="1:22" ht="12.75">
      <c r="A2057" s="170"/>
      <c r="B2057" s="243"/>
      <c r="C2057" s="72"/>
      <c r="D2057" s="72"/>
      <c r="E2057" s="258"/>
    </row>
    <row r="2058" spans="1:22" ht="12.75">
      <c r="A2058" s="170" t="s">
        <v>1454</v>
      </c>
      <c r="B2058" s="243"/>
      <c r="C2058" s="72"/>
      <c r="D2058" s="72" t="s">
        <v>144</v>
      </c>
      <c r="E2058" s="258" t="s">
        <v>144</v>
      </c>
    </row>
    <row r="2059" spans="1:22" ht="12.75">
      <c r="A2059" s="170"/>
      <c r="B2059" s="243"/>
      <c r="C2059" s="72"/>
      <c r="D2059" s="72"/>
      <c r="E2059" s="258"/>
    </row>
    <row r="2060" spans="1:22" ht="12.75">
      <c r="A2060" s="170" t="s">
        <v>1395</v>
      </c>
      <c r="B2060" s="243"/>
      <c r="C2060" s="72"/>
      <c r="D2060" s="72" t="s">
        <v>144</v>
      </c>
      <c r="E2060" s="258" t="s">
        <v>144</v>
      </c>
      <c r="V2060" s="165">
        <v>1</v>
      </c>
    </row>
    <row r="2061" spans="1:22" ht="12.75">
      <c r="A2061" s="170" t="s">
        <v>1396</v>
      </c>
      <c r="B2061" s="243"/>
      <c r="C2061" s="72"/>
      <c r="D2061" s="72" t="s">
        <v>144</v>
      </c>
      <c r="E2061" s="258" t="s">
        <v>144</v>
      </c>
      <c r="V2061" s="165">
        <v>1</v>
      </c>
    </row>
    <row r="2062" spans="1:22" ht="12.75">
      <c r="A2062" s="257"/>
      <c r="B2062" s="243"/>
      <c r="C2062" s="72"/>
      <c r="D2062" s="72" t="s">
        <v>144</v>
      </c>
      <c r="E2062" s="258" t="s">
        <v>144</v>
      </c>
      <c r="V2062" s="165">
        <v>1</v>
      </c>
    </row>
    <row r="2063" spans="1:22" ht="12.75">
      <c r="A2063" s="94" t="s">
        <v>1397</v>
      </c>
      <c r="B2063" s="243"/>
      <c r="C2063" s="72"/>
      <c r="D2063" s="72" t="s">
        <v>144</v>
      </c>
      <c r="E2063" s="258" t="s">
        <v>144</v>
      </c>
      <c r="V2063" s="165">
        <v>1</v>
      </c>
    </row>
    <row r="2064" spans="1:22" ht="33.75">
      <c r="A2064" s="170" t="s">
        <v>1417</v>
      </c>
      <c r="B2064" s="243"/>
      <c r="C2064" s="72"/>
      <c r="D2064" s="72" t="s">
        <v>144</v>
      </c>
      <c r="E2064" s="258" t="s">
        <v>144</v>
      </c>
      <c r="V2064" s="165">
        <v>1</v>
      </c>
    </row>
    <row r="2065" spans="1:22" ht="12.75">
      <c r="A2065" s="170"/>
      <c r="B2065" s="243"/>
      <c r="C2065" s="72"/>
      <c r="D2065" s="72"/>
      <c r="E2065" s="258"/>
    </row>
    <row r="2066" spans="1:22" ht="12.75">
      <c r="A2066" s="170"/>
      <c r="B2066" s="243"/>
      <c r="C2066" s="72"/>
      <c r="D2066" s="72"/>
      <c r="E2066" s="258"/>
    </row>
    <row r="2067" spans="1:22" ht="22.5">
      <c r="A2067" s="170" t="s">
        <v>1416</v>
      </c>
      <c r="B2067" s="243"/>
      <c r="C2067" s="72"/>
      <c r="D2067" s="72" t="s">
        <v>144</v>
      </c>
      <c r="E2067" s="258" t="s">
        <v>144</v>
      </c>
      <c r="V2067" s="165">
        <v>1</v>
      </c>
    </row>
    <row r="2068" spans="1:22" ht="12.75">
      <c r="A2068" s="170"/>
      <c r="B2068" s="243"/>
      <c r="C2068" s="72"/>
      <c r="D2068" s="72"/>
      <c r="E2068" s="258"/>
    </row>
    <row r="2069" spans="1:22" ht="45">
      <c r="A2069" s="170" t="s">
        <v>1455</v>
      </c>
      <c r="B2069" s="243"/>
      <c r="C2069" s="72"/>
      <c r="D2069" s="72" t="s">
        <v>144</v>
      </c>
      <c r="E2069" s="258" t="s">
        <v>144</v>
      </c>
      <c r="V2069" s="165">
        <v>1</v>
      </c>
    </row>
    <row r="2070" spans="1:22" ht="12.75">
      <c r="A2070" s="170"/>
      <c r="B2070" s="243"/>
      <c r="C2070" s="72"/>
      <c r="D2070" s="72"/>
      <c r="E2070" s="258"/>
    </row>
    <row r="2071" spans="1:22" ht="12.75">
      <c r="A2071" s="94" t="s">
        <v>1398</v>
      </c>
      <c r="B2071" s="243"/>
      <c r="C2071" s="72"/>
      <c r="D2071" s="72" t="s">
        <v>144</v>
      </c>
      <c r="E2071" s="258" t="s">
        <v>144</v>
      </c>
      <c r="V2071" s="165">
        <v>1</v>
      </c>
    </row>
    <row r="2072" spans="1:22" ht="12.75">
      <c r="A2072" s="240" t="s">
        <v>1399</v>
      </c>
      <c r="B2072" s="243"/>
      <c r="C2072" s="72"/>
      <c r="D2072" s="72" t="s">
        <v>144</v>
      </c>
      <c r="E2072" s="258" t="s">
        <v>144</v>
      </c>
      <c r="V2072" s="165">
        <v>1</v>
      </c>
    </row>
    <row r="2073" spans="1:22" ht="35.25">
      <c r="A2073" s="170" t="s">
        <v>1456</v>
      </c>
      <c r="B2073" s="243"/>
      <c r="C2073" s="72"/>
      <c r="D2073" s="72" t="s">
        <v>144</v>
      </c>
      <c r="E2073" s="258" t="s">
        <v>144</v>
      </c>
      <c r="V2073" s="165">
        <v>1</v>
      </c>
    </row>
    <row r="2074" spans="1:22" ht="12.75">
      <c r="A2074" s="170"/>
      <c r="B2074" s="243"/>
      <c r="C2074" s="72"/>
      <c r="D2074" s="72"/>
      <c r="E2074" s="258"/>
    </row>
    <row r="2075" spans="1:22" ht="12.75">
      <c r="A2075" s="170" t="s">
        <v>1542</v>
      </c>
      <c r="B2075" s="243"/>
      <c r="C2075" s="72"/>
      <c r="D2075" s="72" t="s">
        <v>144</v>
      </c>
      <c r="E2075" s="258" t="s">
        <v>144</v>
      </c>
      <c r="V2075" s="165">
        <v>1</v>
      </c>
    </row>
    <row r="2076" spans="1:22" ht="12.75">
      <c r="A2076" s="170" t="s">
        <v>1544</v>
      </c>
      <c r="B2076" s="243"/>
      <c r="C2076" s="72"/>
      <c r="D2076" s="72" t="s">
        <v>144</v>
      </c>
      <c r="E2076" s="258" t="s">
        <v>144</v>
      </c>
      <c r="V2076" s="165">
        <v>1</v>
      </c>
    </row>
    <row r="2077" spans="1:22" ht="12.75">
      <c r="A2077" s="170" t="s">
        <v>1402</v>
      </c>
      <c r="B2077" s="243"/>
      <c r="C2077" s="72"/>
      <c r="D2077" s="72" t="s">
        <v>144</v>
      </c>
      <c r="E2077" s="258" t="s">
        <v>144</v>
      </c>
      <c r="V2077" s="165">
        <v>1</v>
      </c>
    </row>
    <row r="2078" spans="1:22" ht="12.75">
      <c r="A2078" s="170" t="s">
        <v>1403</v>
      </c>
      <c r="B2078" s="243"/>
      <c r="C2078" s="72"/>
      <c r="D2078" s="72" t="s">
        <v>144</v>
      </c>
      <c r="E2078" s="258" t="s">
        <v>144</v>
      </c>
      <c r="V2078" s="165">
        <v>1</v>
      </c>
    </row>
    <row r="2079" spans="1:22" ht="12.75">
      <c r="A2079" s="170" t="s">
        <v>1543</v>
      </c>
      <c r="B2079" s="243"/>
      <c r="C2079" s="382"/>
      <c r="D2079" s="382" t="s">
        <v>144</v>
      </c>
      <c r="E2079" s="383" t="s">
        <v>144</v>
      </c>
      <c r="F2079" s="384"/>
      <c r="V2079" s="165">
        <v>1</v>
      </c>
    </row>
    <row r="2080" spans="1:22" ht="12.75">
      <c r="A2080" s="170" t="s">
        <v>1565</v>
      </c>
      <c r="B2080" s="243"/>
      <c r="C2080" s="382"/>
      <c r="D2080" s="382" t="s">
        <v>144</v>
      </c>
      <c r="E2080" s="383" t="s">
        <v>144</v>
      </c>
      <c r="F2080" s="50"/>
      <c r="V2080" s="165">
        <v>1</v>
      </c>
    </row>
    <row r="2081" spans="1:22" ht="22.5">
      <c r="A2081" s="170" t="s">
        <v>1457</v>
      </c>
      <c r="B2081" s="243"/>
      <c r="C2081" s="72"/>
      <c r="D2081" s="72" t="s">
        <v>144</v>
      </c>
      <c r="E2081" s="258" t="s">
        <v>144</v>
      </c>
      <c r="V2081" s="165">
        <v>1</v>
      </c>
    </row>
    <row r="2082" spans="1:22" ht="12.75">
      <c r="A2082" s="170"/>
      <c r="B2082" s="243"/>
      <c r="C2082" s="72"/>
      <c r="D2082" s="72"/>
      <c r="E2082" s="258"/>
    </row>
    <row r="2083" spans="1:22" s="2" customFormat="1" ht="12.75">
      <c r="A2083" s="240" t="s">
        <v>1406</v>
      </c>
      <c r="B2083" s="243"/>
      <c r="C2083" s="72"/>
      <c r="D2083" s="72" t="s">
        <v>144</v>
      </c>
      <c r="E2083" s="258" t="s">
        <v>144</v>
      </c>
      <c r="V2083" s="2">
        <v>1</v>
      </c>
    </row>
    <row r="2084" spans="1:22" s="2" customFormat="1" ht="45">
      <c r="A2084" s="170" t="s">
        <v>1283</v>
      </c>
      <c r="B2084" s="243"/>
      <c r="C2084" s="72"/>
      <c r="D2084" s="72" t="s">
        <v>144</v>
      </c>
      <c r="E2084" s="258" t="s">
        <v>144</v>
      </c>
      <c r="V2084" s="2">
        <v>1</v>
      </c>
    </row>
    <row r="2085" spans="1:22" s="2" customFormat="1" ht="12.75">
      <c r="A2085" s="170"/>
      <c r="B2085" s="243"/>
      <c r="C2085" s="72"/>
      <c r="D2085" s="72"/>
      <c r="E2085" s="258"/>
    </row>
    <row r="2086" spans="1:22" s="2" customFormat="1" ht="12.75">
      <c r="A2086" s="170" t="s">
        <v>1407</v>
      </c>
      <c r="B2086" s="243"/>
      <c r="C2086" s="72"/>
      <c r="D2086" s="72" t="s">
        <v>144</v>
      </c>
      <c r="E2086" s="258" t="s">
        <v>144</v>
      </c>
      <c r="V2086" s="2">
        <v>1</v>
      </c>
    </row>
    <row r="2087" spans="1:22" s="2" customFormat="1" ht="12.75">
      <c r="A2087" s="170" t="s">
        <v>1408</v>
      </c>
      <c r="B2087" s="243"/>
      <c r="C2087" s="72"/>
      <c r="D2087" s="72" t="s">
        <v>144</v>
      </c>
      <c r="E2087" s="258" t="s">
        <v>144</v>
      </c>
      <c r="V2087" s="2">
        <v>1</v>
      </c>
    </row>
    <row r="2088" spans="1:22" s="2" customFormat="1" ht="12.75">
      <c r="A2088" s="170" t="s">
        <v>1409</v>
      </c>
      <c r="B2088" s="243"/>
      <c r="C2088" s="72"/>
      <c r="D2088" s="72" t="s">
        <v>144</v>
      </c>
      <c r="E2088" s="258" t="s">
        <v>144</v>
      </c>
      <c r="V2088" s="2">
        <v>1</v>
      </c>
    </row>
    <row r="2089" spans="1:22" s="2" customFormat="1" ht="12.75">
      <c r="A2089" s="170" t="s">
        <v>1410</v>
      </c>
      <c r="B2089" s="243"/>
      <c r="C2089" s="72"/>
      <c r="D2089" s="72" t="s">
        <v>144</v>
      </c>
      <c r="E2089" s="258" t="s">
        <v>144</v>
      </c>
      <c r="V2089" s="2">
        <v>1</v>
      </c>
    </row>
    <row r="2090" spans="1:22" s="2" customFormat="1" ht="12.75">
      <c r="A2090" s="170" t="s">
        <v>1411</v>
      </c>
      <c r="B2090" s="243"/>
      <c r="C2090" s="72"/>
      <c r="D2090" s="72" t="s">
        <v>144</v>
      </c>
      <c r="E2090" s="258" t="s">
        <v>144</v>
      </c>
      <c r="V2090" s="2">
        <v>1</v>
      </c>
    </row>
    <row r="2091" spans="1:22" s="2" customFormat="1" ht="12.75">
      <c r="A2091" s="170"/>
      <c r="B2091" s="243"/>
      <c r="C2091" s="72"/>
      <c r="D2091" s="72"/>
      <c r="E2091" s="258"/>
    </row>
    <row r="2092" spans="1:22" s="2" customFormat="1" ht="33.75">
      <c r="A2092" s="170" t="s">
        <v>1576</v>
      </c>
      <c r="B2092" s="243"/>
      <c r="C2092" s="72"/>
      <c r="D2092" s="72" t="s">
        <v>144</v>
      </c>
      <c r="E2092" s="258" t="s">
        <v>144</v>
      </c>
      <c r="F2092" s="356"/>
      <c r="H2092" s="419"/>
      <c r="J2092" s="418"/>
      <c r="V2092" s="2">
        <v>1</v>
      </c>
    </row>
    <row r="2093" spans="1:22" s="2" customFormat="1" ht="12.75">
      <c r="A2093" s="170"/>
      <c r="B2093" s="243"/>
      <c r="C2093" s="72"/>
      <c r="D2093" s="72"/>
      <c r="E2093" s="258"/>
      <c r="F2093" s="356"/>
      <c r="J2093" s="418"/>
    </row>
    <row r="2094" spans="1:22" s="2" customFormat="1" ht="12.75">
      <c r="A2094" s="240" t="s">
        <v>1412</v>
      </c>
      <c r="B2094" s="243"/>
      <c r="C2094" s="72"/>
      <c r="D2094" s="72" t="s">
        <v>144</v>
      </c>
      <c r="E2094" s="258" t="s">
        <v>144</v>
      </c>
      <c r="F2094" s="356"/>
      <c r="J2094" s="418"/>
      <c r="V2094" s="2">
        <v>1</v>
      </c>
    </row>
    <row r="2095" spans="1:22" s="2" customFormat="1" ht="22.5">
      <c r="A2095" s="170" t="s">
        <v>1582</v>
      </c>
      <c r="B2095" s="243"/>
      <c r="C2095" s="72"/>
      <c r="D2095" s="72" t="s">
        <v>144</v>
      </c>
      <c r="E2095" s="258" t="s">
        <v>144</v>
      </c>
      <c r="F2095" s="356"/>
      <c r="H2095" s="419"/>
      <c r="J2095" s="418"/>
      <c r="V2095" s="2">
        <v>1</v>
      </c>
    </row>
    <row r="2096" spans="1:22" s="2" customFormat="1" ht="12.75">
      <c r="A2096" s="170"/>
      <c r="B2096" s="243"/>
      <c r="C2096" s="72"/>
      <c r="D2096" s="72"/>
      <c r="E2096" s="258"/>
      <c r="J2096" s="418"/>
    </row>
    <row r="2097" spans="1:22" s="2" customFormat="1" ht="22.5">
      <c r="A2097" s="240" t="s">
        <v>1460</v>
      </c>
      <c r="B2097" s="243"/>
      <c r="C2097" s="72"/>
      <c r="D2097" s="72" t="s">
        <v>144</v>
      </c>
      <c r="E2097" s="258" t="s">
        <v>144</v>
      </c>
      <c r="J2097" s="418"/>
      <c r="V2097" s="2">
        <v>1</v>
      </c>
    </row>
    <row r="2098" spans="1:22" s="2" customFormat="1" ht="12.75">
      <c r="A2098" s="170"/>
      <c r="B2098" s="243"/>
      <c r="C2098" s="72"/>
      <c r="D2098" s="72" t="s">
        <v>144</v>
      </c>
      <c r="E2098" s="258" t="s">
        <v>144</v>
      </c>
      <c r="J2098" s="418"/>
      <c r="V2098" s="2">
        <v>1</v>
      </c>
    </row>
    <row r="2099" spans="1:22" s="2" customFormat="1" ht="12.75">
      <c r="A2099" s="94" t="s">
        <v>1413</v>
      </c>
      <c r="B2099" s="243"/>
      <c r="C2099" s="72"/>
      <c r="D2099" s="72" t="s">
        <v>144</v>
      </c>
      <c r="E2099" s="258" t="s">
        <v>144</v>
      </c>
      <c r="J2099" s="418"/>
      <c r="V2099" s="2">
        <v>1</v>
      </c>
    </row>
    <row r="2100" spans="1:22" s="2" customFormat="1" ht="56.25">
      <c r="A2100" s="170" t="s">
        <v>1581</v>
      </c>
      <c r="B2100" s="243"/>
      <c r="C2100" s="72"/>
      <c r="D2100" s="72" t="s">
        <v>144</v>
      </c>
      <c r="E2100" s="258" t="s">
        <v>144</v>
      </c>
      <c r="F2100" s="356"/>
      <c r="H2100" s="419"/>
      <c r="J2100" s="418"/>
      <c r="V2100" s="2">
        <v>1</v>
      </c>
    </row>
    <row r="2101" spans="1:22" s="2" customFormat="1" ht="12.75">
      <c r="A2101" s="170"/>
      <c r="B2101" s="243"/>
      <c r="C2101" s="72"/>
      <c r="D2101" s="72"/>
      <c r="E2101" s="258"/>
    </row>
    <row r="2102" spans="1:22" s="2" customFormat="1" ht="12.75">
      <c r="A2102" s="94" t="s">
        <v>1414</v>
      </c>
      <c r="B2102" s="243"/>
      <c r="C2102" s="72"/>
      <c r="D2102" s="72" t="s">
        <v>144</v>
      </c>
      <c r="E2102" s="258" t="s">
        <v>144</v>
      </c>
      <c r="V2102" s="2">
        <v>1</v>
      </c>
    </row>
    <row r="2103" spans="1:22" s="2" customFormat="1" ht="22.5">
      <c r="A2103" s="170" t="s">
        <v>1462</v>
      </c>
      <c r="B2103" s="243"/>
      <c r="C2103" s="72"/>
      <c r="D2103" s="72" t="s">
        <v>144</v>
      </c>
      <c r="E2103" s="258" t="s">
        <v>144</v>
      </c>
      <c r="V2103" s="2">
        <v>1</v>
      </c>
    </row>
    <row r="2104" spans="1:22" s="2" customFormat="1" ht="12.75">
      <c r="A2104" s="170"/>
      <c r="B2104" s="243"/>
      <c r="C2104" s="72"/>
      <c r="D2104" s="72" t="s">
        <v>144</v>
      </c>
      <c r="E2104" s="258" t="s">
        <v>144</v>
      </c>
      <c r="V2104" s="2">
        <v>1</v>
      </c>
    </row>
    <row r="2105" spans="1:22" s="2" customFormat="1" ht="22.5">
      <c r="A2105" s="170" t="s">
        <v>1463</v>
      </c>
      <c r="B2105" s="243"/>
      <c r="C2105" s="72"/>
      <c r="D2105" s="72" t="s">
        <v>144</v>
      </c>
      <c r="E2105" s="258" t="s">
        <v>144</v>
      </c>
      <c r="V2105" s="2">
        <v>1</v>
      </c>
    </row>
    <row r="2106" spans="1:22" s="2" customFormat="1" ht="13.5" thickBot="1">
      <c r="A2106" s="260"/>
      <c r="B2106" s="204"/>
      <c r="C2106" s="262"/>
      <c r="D2106" s="262" t="s">
        <v>144</v>
      </c>
      <c r="E2106" s="263" t="s">
        <v>144</v>
      </c>
      <c r="V2106" s="2">
        <v>1</v>
      </c>
    </row>
    <row r="2107" spans="1:22" s="2" customFormat="1" ht="12.75">
      <c r="A2107" s="291" t="s">
        <v>1464</v>
      </c>
      <c r="B2107" s="243"/>
      <c r="C2107" s="313"/>
      <c r="D2107" s="313" t="s">
        <v>144</v>
      </c>
      <c r="E2107" s="314" t="s">
        <v>144</v>
      </c>
      <c r="V2107" s="2">
        <v>1</v>
      </c>
    </row>
    <row r="2108" spans="1:22" s="2" customFormat="1" ht="22.5">
      <c r="A2108" s="170" t="s">
        <v>1474</v>
      </c>
      <c r="B2108" s="243"/>
      <c r="C2108" s="72"/>
      <c r="D2108" s="72" t="s">
        <v>144</v>
      </c>
      <c r="E2108" s="258" t="s">
        <v>144</v>
      </c>
      <c r="V2108" s="2">
        <v>1</v>
      </c>
    </row>
    <row r="2109" spans="1:22" s="2" customFormat="1" ht="12.75">
      <c r="A2109" s="170"/>
      <c r="B2109" s="243"/>
      <c r="C2109" s="72"/>
      <c r="D2109" s="72" t="s">
        <v>144</v>
      </c>
      <c r="E2109" s="258" t="s">
        <v>144</v>
      </c>
      <c r="V2109" s="2">
        <v>1</v>
      </c>
    </row>
    <row r="2110" spans="1:22" s="2" customFormat="1" ht="12.75">
      <c r="A2110" s="259"/>
      <c r="B2110" s="243"/>
      <c r="C2110" s="72"/>
      <c r="D2110" s="72" t="s">
        <v>144</v>
      </c>
      <c r="E2110" s="258" t="s">
        <v>144</v>
      </c>
      <c r="V2110" s="2">
        <v>1</v>
      </c>
    </row>
    <row r="2111" spans="1:22" s="2" customFormat="1" ht="12.75">
      <c r="A2111" s="170" t="s">
        <v>1465</v>
      </c>
      <c r="B2111" s="243"/>
      <c r="C2111" s="72"/>
      <c r="D2111" s="72" t="s">
        <v>144</v>
      </c>
      <c r="E2111" s="258" t="s">
        <v>144</v>
      </c>
      <c r="V2111" s="2">
        <v>1</v>
      </c>
    </row>
    <row r="2112" spans="1:22" s="2" customFormat="1" ht="12.75">
      <c r="A2112" s="170" t="s">
        <v>1466</v>
      </c>
      <c r="B2112" s="243"/>
      <c r="C2112" s="72"/>
      <c r="D2112" s="72" t="s">
        <v>144</v>
      </c>
      <c r="E2112" s="258" t="s">
        <v>144</v>
      </c>
      <c r="V2112" s="2">
        <v>1</v>
      </c>
    </row>
    <row r="2113" spans="1:22" s="2" customFormat="1" ht="12.75">
      <c r="A2113" s="170" t="s">
        <v>1467</v>
      </c>
      <c r="B2113" s="243"/>
      <c r="C2113" s="72"/>
      <c r="D2113" s="72" t="s">
        <v>144</v>
      </c>
      <c r="E2113" s="258" t="s">
        <v>144</v>
      </c>
      <c r="V2113" s="2">
        <v>1</v>
      </c>
    </row>
    <row r="2114" spans="1:22" s="2" customFormat="1" ht="12.75">
      <c r="A2114" s="193">
        <v>2193</v>
      </c>
      <c r="B2114" s="243"/>
      <c r="C2114" s="72"/>
      <c r="D2114" s="72" t="s">
        <v>144</v>
      </c>
      <c r="E2114" s="258" t="s">
        <v>144</v>
      </c>
      <c r="V2114" s="2">
        <v>1</v>
      </c>
    </row>
    <row r="2115" spans="1:22" s="2" customFormat="1" ht="12.75">
      <c r="A2115" s="259"/>
      <c r="B2115" s="243"/>
      <c r="C2115" s="72"/>
      <c r="D2115" s="72"/>
      <c r="E2115" s="258"/>
    </row>
    <row r="2116" spans="1:22" s="2" customFormat="1" ht="12.75">
      <c r="A2116" s="170" t="s">
        <v>798</v>
      </c>
      <c r="B2116" s="243"/>
      <c r="C2116" s="72"/>
      <c r="D2116" s="72" t="s">
        <v>144</v>
      </c>
      <c r="E2116" s="258" t="s">
        <v>144</v>
      </c>
      <c r="V2116" s="2">
        <v>1</v>
      </c>
    </row>
    <row r="2117" spans="1:22" s="2" customFormat="1" ht="12.75">
      <c r="A2117" s="170" t="s">
        <v>1468</v>
      </c>
      <c r="B2117" s="243"/>
      <c r="C2117" s="72"/>
      <c r="D2117" s="72" t="s">
        <v>144</v>
      </c>
      <c r="E2117" s="258" t="s">
        <v>144</v>
      </c>
      <c r="V2117" s="2">
        <v>1</v>
      </c>
    </row>
    <row r="2118" spans="1:22" s="2" customFormat="1" ht="12.75">
      <c r="A2118" s="170" t="s">
        <v>1469</v>
      </c>
      <c r="B2118" s="243"/>
      <c r="C2118" s="72"/>
      <c r="D2118" s="72" t="s">
        <v>144</v>
      </c>
      <c r="E2118" s="258" t="s">
        <v>144</v>
      </c>
      <c r="V2118" s="2">
        <v>1</v>
      </c>
    </row>
    <row r="2119" spans="1:22" s="2" customFormat="1" ht="12.75">
      <c r="A2119" s="170" t="s">
        <v>1470</v>
      </c>
      <c r="B2119" s="243"/>
      <c r="C2119" s="72"/>
      <c r="D2119" s="72" t="s">
        <v>144</v>
      </c>
      <c r="E2119" s="258" t="s">
        <v>144</v>
      </c>
      <c r="V2119" s="2">
        <v>1</v>
      </c>
    </row>
    <row r="2120" spans="1:22" s="2" customFormat="1" ht="12.75">
      <c r="A2120" s="170" t="s">
        <v>798</v>
      </c>
      <c r="B2120" s="243"/>
      <c r="C2120" s="72"/>
      <c r="D2120" s="72" t="s">
        <v>144</v>
      </c>
      <c r="E2120" s="258" t="s">
        <v>144</v>
      </c>
      <c r="V2120" s="2">
        <v>1</v>
      </c>
    </row>
    <row r="2121" spans="1:22" s="2" customFormat="1" ht="12.75">
      <c r="A2121" s="259"/>
      <c r="B2121" s="243"/>
      <c r="C2121" s="72"/>
      <c r="D2121" s="72"/>
      <c r="E2121" s="258"/>
    </row>
    <row r="2122" spans="1:22" s="2" customFormat="1" ht="12.75">
      <c r="A2122" s="170" t="s">
        <v>633</v>
      </c>
      <c r="B2122" s="243"/>
      <c r="C2122" s="72"/>
      <c r="D2122" s="72" t="s">
        <v>144</v>
      </c>
      <c r="E2122" s="258" t="s">
        <v>144</v>
      </c>
      <c r="V2122" s="2">
        <v>1</v>
      </c>
    </row>
    <row r="2123" spans="1:22" s="2" customFormat="1" ht="12.75">
      <c r="A2123" s="170" t="s">
        <v>1470</v>
      </c>
      <c r="B2123" s="243"/>
      <c r="C2123" s="72"/>
      <c r="D2123" s="72" t="s">
        <v>144</v>
      </c>
      <c r="E2123" s="258" t="s">
        <v>144</v>
      </c>
      <c r="V2123" s="2">
        <v>1</v>
      </c>
    </row>
    <row r="2124" spans="1:22" s="2" customFormat="1" ht="12.75">
      <c r="A2124" s="170" t="s">
        <v>1471</v>
      </c>
      <c r="B2124" s="243"/>
      <c r="C2124" s="72"/>
      <c r="D2124" s="72" t="s">
        <v>144</v>
      </c>
      <c r="E2124" s="258" t="s">
        <v>144</v>
      </c>
      <c r="V2124" s="2">
        <v>1</v>
      </c>
    </row>
    <row r="2125" spans="1:22" s="2" customFormat="1" ht="12.75">
      <c r="A2125" s="170" t="s">
        <v>633</v>
      </c>
      <c r="B2125" s="243"/>
      <c r="C2125" s="72"/>
      <c r="D2125" s="72" t="s">
        <v>144</v>
      </c>
      <c r="E2125" s="258" t="s">
        <v>144</v>
      </c>
      <c r="V2125" s="2">
        <v>1</v>
      </c>
    </row>
    <row r="2126" spans="1:22" s="2" customFormat="1" ht="12.75">
      <c r="A2126" s="259"/>
      <c r="B2126" s="243"/>
      <c r="C2126" s="72"/>
      <c r="D2126" s="72" t="s">
        <v>144</v>
      </c>
      <c r="E2126" s="258" t="s">
        <v>144</v>
      </c>
      <c r="V2126" s="2">
        <v>1</v>
      </c>
    </row>
    <row r="2127" spans="1:22" s="2" customFormat="1" ht="12.75">
      <c r="A2127" s="170" t="s">
        <v>1475</v>
      </c>
      <c r="B2127" s="243"/>
      <c r="C2127" s="72"/>
      <c r="D2127" s="72" t="s">
        <v>144</v>
      </c>
      <c r="E2127" s="258" t="s">
        <v>144</v>
      </c>
      <c r="V2127" s="2">
        <v>1</v>
      </c>
    </row>
    <row r="2128" spans="1:22" s="2" customFormat="1" ht="12.75">
      <c r="A2128" s="170" t="s">
        <v>1476</v>
      </c>
      <c r="B2128" s="243"/>
      <c r="C2128" s="72"/>
      <c r="D2128" s="72" t="s">
        <v>144</v>
      </c>
      <c r="E2128" s="258" t="s">
        <v>144</v>
      </c>
      <c r="V2128" s="2">
        <v>1</v>
      </c>
    </row>
    <row r="2129" spans="1:22" s="2" customFormat="1" ht="12.75">
      <c r="A2129" s="170" t="s">
        <v>1477</v>
      </c>
      <c r="B2129" s="243"/>
      <c r="C2129" s="72"/>
      <c r="D2129" s="72" t="s">
        <v>144</v>
      </c>
      <c r="E2129" s="258" t="s">
        <v>144</v>
      </c>
      <c r="V2129" s="2">
        <v>1</v>
      </c>
    </row>
    <row r="2130" spans="1:22" s="2" customFormat="1" ht="12.75">
      <c r="A2130" s="170" t="s">
        <v>1478</v>
      </c>
      <c r="B2130" s="243"/>
      <c r="C2130" s="72"/>
      <c r="D2130" s="72" t="s">
        <v>144</v>
      </c>
      <c r="E2130" s="258" t="s">
        <v>144</v>
      </c>
      <c r="V2130" s="2">
        <v>1</v>
      </c>
    </row>
    <row r="2131" spans="1:22" s="2" customFormat="1" ht="12.75">
      <c r="A2131" s="170" t="s">
        <v>965</v>
      </c>
      <c r="B2131" s="243"/>
      <c r="C2131" s="72"/>
      <c r="D2131" s="72" t="s">
        <v>144</v>
      </c>
      <c r="E2131" s="258" t="s">
        <v>144</v>
      </c>
      <c r="V2131" s="2">
        <v>1</v>
      </c>
    </row>
    <row r="2132" spans="1:22" s="2" customFormat="1" ht="12.75">
      <c r="A2132" s="259"/>
      <c r="B2132" s="243"/>
      <c r="C2132" s="72"/>
      <c r="D2132" s="72"/>
      <c r="E2132" s="258"/>
    </row>
    <row r="2133" spans="1:22" s="2" customFormat="1" ht="12.75">
      <c r="A2133" s="170" t="s">
        <v>803</v>
      </c>
      <c r="B2133" s="243"/>
      <c r="C2133" s="72"/>
      <c r="D2133" s="72" t="s">
        <v>144</v>
      </c>
      <c r="E2133" s="258" t="s">
        <v>144</v>
      </c>
      <c r="V2133" s="2">
        <v>1</v>
      </c>
    </row>
    <row r="2134" spans="1:22" s="2" customFormat="1" ht="12.75">
      <c r="A2134" s="170" t="s">
        <v>1468</v>
      </c>
      <c r="B2134" s="243"/>
      <c r="C2134" s="72"/>
      <c r="D2134" s="72" t="s">
        <v>144</v>
      </c>
      <c r="E2134" s="258" t="s">
        <v>144</v>
      </c>
      <c r="V2134" s="2">
        <v>1</v>
      </c>
    </row>
    <row r="2135" spans="1:22" s="2" customFormat="1" ht="12.75">
      <c r="A2135" s="170" t="s">
        <v>1535</v>
      </c>
      <c r="B2135" s="243"/>
      <c r="C2135" s="72"/>
      <c r="D2135" s="72" t="s">
        <v>144</v>
      </c>
      <c r="E2135" s="258" t="s">
        <v>144</v>
      </c>
      <c r="V2135" s="2">
        <v>1</v>
      </c>
    </row>
    <row r="2136" spans="1:22" s="2" customFormat="1" ht="12.75">
      <c r="A2136" s="170" t="s">
        <v>1536</v>
      </c>
      <c r="B2136" s="243"/>
      <c r="C2136" s="72"/>
      <c r="D2136" s="72" t="s">
        <v>144</v>
      </c>
      <c r="E2136" s="258" t="s">
        <v>144</v>
      </c>
      <c r="V2136" s="2">
        <v>1</v>
      </c>
    </row>
    <row r="2137" spans="1:22" s="2" customFormat="1" ht="12.75">
      <c r="A2137" s="170" t="s">
        <v>1537</v>
      </c>
      <c r="B2137" s="243"/>
      <c r="C2137" s="72"/>
      <c r="D2137" s="72" t="s">
        <v>144</v>
      </c>
      <c r="E2137" s="258" t="s">
        <v>144</v>
      </c>
      <c r="V2137" s="2">
        <v>1</v>
      </c>
    </row>
    <row r="2138" spans="1:22" s="2" customFormat="1" ht="12.75">
      <c r="A2138" s="259"/>
      <c r="B2138" s="243"/>
      <c r="C2138" s="72"/>
      <c r="D2138" s="72"/>
      <c r="E2138" s="258"/>
    </row>
    <row r="2139" spans="1:22" s="2" customFormat="1" ht="12.75">
      <c r="A2139" s="170" t="s">
        <v>1482</v>
      </c>
      <c r="B2139" s="243"/>
      <c r="C2139" s="72"/>
      <c r="D2139" s="72" t="s">
        <v>144</v>
      </c>
      <c r="E2139" s="258" t="s">
        <v>144</v>
      </c>
      <c r="V2139" s="2">
        <v>1</v>
      </c>
    </row>
    <row r="2140" spans="1:22" s="2" customFormat="1" ht="12.75">
      <c r="A2140" s="170" t="s">
        <v>1478</v>
      </c>
      <c r="B2140" s="243"/>
      <c r="C2140" s="72"/>
      <c r="D2140" s="72" t="s">
        <v>144</v>
      </c>
      <c r="E2140" s="258" t="s">
        <v>144</v>
      </c>
      <c r="V2140" s="2">
        <v>1</v>
      </c>
    </row>
    <row r="2141" spans="1:22" s="2" customFormat="1" ht="12.75">
      <c r="A2141" s="170" t="s">
        <v>1483</v>
      </c>
      <c r="B2141" s="243"/>
      <c r="C2141" s="72"/>
      <c r="D2141" s="72" t="s">
        <v>144</v>
      </c>
      <c r="E2141" s="258" t="s">
        <v>144</v>
      </c>
      <c r="V2141" s="2">
        <v>1</v>
      </c>
    </row>
    <row r="2142" spans="1:22" s="2" customFormat="1" ht="12.75">
      <c r="A2142" s="170" t="s">
        <v>1482</v>
      </c>
      <c r="B2142" s="243"/>
      <c r="C2142" s="72"/>
      <c r="D2142" s="72" t="s">
        <v>144</v>
      </c>
      <c r="E2142" s="258" t="s">
        <v>144</v>
      </c>
      <c r="V2142" s="2">
        <v>1</v>
      </c>
    </row>
    <row r="2143" spans="1:22" s="2" customFormat="1" ht="12.75">
      <c r="A2143" s="170"/>
      <c r="B2143" s="243"/>
      <c r="C2143" s="72"/>
      <c r="D2143" s="72" t="s">
        <v>144</v>
      </c>
      <c r="E2143" s="258" t="s">
        <v>144</v>
      </c>
      <c r="V2143" s="2">
        <v>1</v>
      </c>
    </row>
    <row r="2144" spans="1:22" s="2" customFormat="1" ht="12.75">
      <c r="A2144" s="170" t="s">
        <v>1484</v>
      </c>
      <c r="B2144" s="243"/>
      <c r="C2144" s="72"/>
      <c r="D2144" s="72" t="s">
        <v>144</v>
      </c>
      <c r="E2144" s="258" t="s">
        <v>144</v>
      </c>
      <c r="V2144" s="2">
        <v>1</v>
      </c>
    </row>
    <row r="2145" spans="1:22" s="2" customFormat="1" ht="12.75">
      <c r="A2145" s="170" t="s">
        <v>1485</v>
      </c>
      <c r="B2145" s="243"/>
      <c r="C2145" s="72"/>
      <c r="D2145" s="72" t="s">
        <v>144</v>
      </c>
      <c r="E2145" s="258" t="s">
        <v>144</v>
      </c>
      <c r="V2145" s="2">
        <v>1</v>
      </c>
    </row>
    <row r="2146" spans="1:22" s="2" customFormat="1" ht="12.75">
      <c r="A2146" s="170" t="s">
        <v>1486</v>
      </c>
      <c r="B2146" s="243"/>
      <c r="C2146" s="72"/>
      <c r="D2146" s="72" t="s">
        <v>144</v>
      </c>
      <c r="E2146" s="258" t="s">
        <v>144</v>
      </c>
      <c r="V2146" s="2">
        <v>1</v>
      </c>
    </row>
    <row r="2147" spans="1:22" s="2" customFormat="1" ht="12.75">
      <c r="A2147" s="170" t="s">
        <v>1487</v>
      </c>
      <c r="B2147" s="243"/>
      <c r="C2147" s="72"/>
      <c r="D2147" s="72" t="s">
        <v>144</v>
      </c>
      <c r="E2147" s="258" t="s">
        <v>144</v>
      </c>
      <c r="V2147" s="2">
        <v>1</v>
      </c>
    </row>
    <row r="2148" spans="1:22" s="2" customFormat="1" ht="12.75">
      <c r="A2148" s="170"/>
      <c r="B2148" s="243"/>
      <c r="C2148" s="72"/>
      <c r="D2148" s="72"/>
      <c r="E2148" s="258"/>
    </row>
    <row r="2149" spans="1:22" s="2" customFormat="1" ht="12.75">
      <c r="A2149" s="170" t="s">
        <v>1184</v>
      </c>
      <c r="B2149" s="243"/>
      <c r="C2149" s="72"/>
      <c r="D2149" s="72" t="s">
        <v>144</v>
      </c>
      <c r="E2149" s="258" t="s">
        <v>144</v>
      </c>
      <c r="V2149" s="2">
        <v>1</v>
      </c>
    </row>
    <row r="2150" spans="1:22" s="2" customFormat="1" ht="12.75">
      <c r="A2150" s="170" t="s">
        <v>1478</v>
      </c>
      <c r="B2150" s="243"/>
      <c r="C2150" s="72"/>
      <c r="D2150" s="72" t="s">
        <v>144</v>
      </c>
      <c r="E2150" s="258" t="s">
        <v>144</v>
      </c>
      <c r="V2150" s="2">
        <v>1</v>
      </c>
    </row>
    <row r="2151" spans="1:22" s="2" customFormat="1" ht="12.75">
      <c r="A2151" s="170" t="s">
        <v>1488</v>
      </c>
      <c r="B2151" s="243"/>
      <c r="C2151" s="72"/>
      <c r="D2151" s="72" t="s">
        <v>144</v>
      </c>
      <c r="E2151" s="258" t="s">
        <v>144</v>
      </c>
      <c r="V2151" s="2">
        <v>1</v>
      </c>
    </row>
    <row r="2152" spans="1:22" s="2" customFormat="1" ht="12.75">
      <c r="A2152" s="170" t="s">
        <v>1489</v>
      </c>
      <c r="B2152" s="243"/>
      <c r="C2152" s="72"/>
      <c r="D2152" s="72" t="s">
        <v>144</v>
      </c>
      <c r="E2152" s="258" t="s">
        <v>144</v>
      </c>
      <c r="V2152" s="2">
        <v>1</v>
      </c>
    </row>
    <row r="2153" spans="1:22" s="2" customFormat="1" ht="12.75">
      <c r="A2153" s="170" t="s">
        <v>1184</v>
      </c>
      <c r="B2153" s="243"/>
      <c r="C2153" s="72"/>
      <c r="D2153" s="72" t="s">
        <v>144</v>
      </c>
      <c r="E2153" s="258" t="s">
        <v>144</v>
      </c>
      <c r="V2153" s="2">
        <v>1</v>
      </c>
    </row>
    <row r="2154" spans="1:22" s="2" customFormat="1" ht="12.75">
      <c r="A2154" s="170"/>
      <c r="B2154" s="243"/>
      <c r="C2154" s="72"/>
      <c r="D2154" s="72" t="s">
        <v>144</v>
      </c>
      <c r="E2154" s="258" t="s">
        <v>144</v>
      </c>
      <c r="V2154" s="2">
        <v>1</v>
      </c>
    </row>
    <row r="2155" spans="1:22" s="2" customFormat="1" ht="12.75">
      <c r="A2155" s="420">
        <v>6.2</v>
      </c>
      <c r="B2155" s="243"/>
      <c r="C2155" s="72"/>
      <c r="D2155" s="72" t="s">
        <v>144</v>
      </c>
      <c r="E2155" s="258" t="s">
        <v>144</v>
      </c>
      <c r="V2155" s="2">
        <v>1</v>
      </c>
    </row>
    <row r="2156" spans="1:22" s="2" customFormat="1" ht="12.75">
      <c r="A2156" s="170" t="s">
        <v>1473</v>
      </c>
      <c r="B2156" s="243"/>
      <c r="C2156" s="72"/>
      <c r="D2156" s="72" t="s">
        <v>144</v>
      </c>
      <c r="E2156" s="258" t="s">
        <v>144</v>
      </c>
      <c r="V2156" s="2">
        <v>1</v>
      </c>
    </row>
    <row r="2157" spans="1:22" s="2" customFormat="1" ht="26.25">
      <c r="A2157" s="170" t="s">
        <v>1490</v>
      </c>
      <c r="B2157" s="243"/>
      <c r="C2157" s="72"/>
      <c r="D2157" s="72" t="s">
        <v>144</v>
      </c>
      <c r="E2157" s="258" t="s">
        <v>144</v>
      </c>
      <c r="V2157" s="2">
        <v>1</v>
      </c>
    </row>
    <row r="2158" spans="1:22" s="2" customFormat="1" ht="13.5" thickBot="1">
      <c r="A2158" s="260"/>
      <c r="B2158" s="204"/>
      <c r="C2158" s="262"/>
      <c r="D2158" s="262" t="s">
        <v>144</v>
      </c>
      <c r="E2158" s="263" t="s">
        <v>144</v>
      </c>
      <c r="V2158" s="2">
        <v>1</v>
      </c>
    </row>
    <row r="2159" spans="1:22" s="2" customFormat="1" ht="12.75">
      <c r="A2159" s="184"/>
      <c r="B2159" s="205"/>
      <c r="C2159" s="72"/>
      <c r="D2159" s="72" t="s">
        <v>144</v>
      </c>
      <c r="E2159" s="211" t="s">
        <v>144</v>
      </c>
      <c r="V2159" s="2">
        <v>1</v>
      </c>
    </row>
    <row r="2160" spans="1:22" s="2" customFormat="1" ht="12.75">
      <c r="A2160" s="184"/>
      <c r="B2160" s="205"/>
      <c r="C2160" s="72"/>
      <c r="D2160" s="72" t="s">
        <v>144</v>
      </c>
      <c r="E2160" s="211" t="s">
        <v>144</v>
      </c>
      <c r="V2160" s="2">
        <v>1</v>
      </c>
    </row>
    <row r="2161" spans="1:22" s="2" customFormat="1" ht="12.75">
      <c r="A2161" s="184"/>
      <c r="B2161" s="205"/>
      <c r="C2161" s="72"/>
      <c r="D2161" s="72" t="s">
        <v>144</v>
      </c>
      <c r="E2161" s="211" t="s">
        <v>144</v>
      </c>
      <c r="V2161" s="2">
        <v>1</v>
      </c>
    </row>
    <row r="2162" spans="1:22" s="2" customFormat="1" ht="12.75">
      <c r="A2162" s="184"/>
      <c r="B2162" s="205"/>
      <c r="C2162" s="72"/>
      <c r="D2162" s="72" t="s">
        <v>144</v>
      </c>
      <c r="E2162" s="211" t="s">
        <v>144</v>
      </c>
      <c r="V2162" s="2">
        <v>1</v>
      </c>
    </row>
    <row r="2163" spans="1:22" s="2" customFormat="1" ht="12.75">
      <c r="A2163" s="184"/>
      <c r="B2163" s="205"/>
      <c r="C2163" s="72"/>
      <c r="D2163" s="72" t="s">
        <v>144</v>
      </c>
      <c r="E2163" s="211" t="s">
        <v>144</v>
      </c>
      <c r="V2163" s="2">
        <v>1</v>
      </c>
    </row>
    <row r="2164" spans="1:22" s="2" customFormat="1" ht="12.75">
      <c r="A2164" s="184"/>
      <c r="B2164" s="205"/>
      <c r="C2164" s="72"/>
      <c r="D2164" s="72" t="s">
        <v>144</v>
      </c>
      <c r="E2164" s="211" t="s">
        <v>144</v>
      </c>
      <c r="V2164" s="2">
        <v>1</v>
      </c>
    </row>
    <row r="2165" spans="1:22" s="2" customFormat="1" ht="12.75">
      <c r="A2165" s="184"/>
      <c r="B2165" s="205"/>
      <c r="C2165" s="72"/>
      <c r="D2165" s="72" t="s">
        <v>144</v>
      </c>
      <c r="E2165" s="211" t="s">
        <v>144</v>
      </c>
      <c r="V2165" s="2">
        <v>1</v>
      </c>
    </row>
    <row r="2166" spans="1:22" s="2" customFormat="1" ht="12.75">
      <c r="A2166" s="184"/>
      <c r="B2166" s="205"/>
      <c r="C2166" s="72"/>
      <c r="D2166" s="72" t="s">
        <v>144</v>
      </c>
      <c r="E2166" s="211" t="s">
        <v>144</v>
      </c>
      <c r="V2166" s="2">
        <v>1</v>
      </c>
    </row>
    <row r="2167" spans="1:22" s="2" customFormat="1" ht="12.75">
      <c r="A2167" s="184"/>
      <c r="B2167" s="205"/>
      <c r="C2167" s="72"/>
      <c r="D2167" s="72" t="s">
        <v>144</v>
      </c>
      <c r="E2167" s="211" t="s">
        <v>144</v>
      </c>
      <c r="V2167" s="2">
        <v>1</v>
      </c>
    </row>
    <row r="2168" spans="1:22" s="2" customFormat="1" ht="12.75">
      <c r="A2168" s="184"/>
      <c r="B2168" s="205"/>
      <c r="C2168" s="72"/>
      <c r="D2168" s="72" t="s">
        <v>144</v>
      </c>
      <c r="E2168" s="211" t="s">
        <v>144</v>
      </c>
      <c r="V2168" s="2">
        <v>1</v>
      </c>
    </row>
    <row r="2169" spans="1:22" s="2" customFormat="1" ht="12.75">
      <c r="A2169" s="184"/>
      <c r="B2169" s="205"/>
      <c r="C2169" s="72"/>
      <c r="D2169" s="72" t="s">
        <v>144</v>
      </c>
      <c r="E2169" s="211" t="s">
        <v>144</v>
      </c>
      <c r="V2169" s="2">
        <v>1</v>
      </c>
    </row>
    <row r="2170" spans="1:22" s="2" customFormat="1" ht="12.75">
      <c r="A2170" s="184"/>
      <c r="B2170" s="205"/>
      <c r="C2170" s="72"/>
      <c r="D2170" s="72" t="s">
        <v>144</v>
      </c>
      <c r="E2170" s="211" t="s">
        <v>144</v>
      </c>
      <c r="V2170" s="2">
        <v>1</v>
      </c>
    </row>
    <row r="2171" spans="1:22" s="2" customFormat="1" ht="12.75">
      <c r="A2171" s="184"/>
      <c r="B2171" s="205"/>
      <c r="C2171" s="72"/>
      <c r="D2171" s="72" t="s">
        <v>144</v>
      </c>
      <c r="E2171" s="211" t="s">
        <v>144</v>
      </c>
      <c r="V2171" s="2">
        <v>1</v>
      </c>
    </row>
    <row r="2172" spans="1:22" s="2" customFormat="1" ht="12.75">
      <c r="A2172" s="184"/>
      <c r="B2172" s="205"/>
      <c r="C2172" s="72"/>
      <c r="D2172" s="72" t="s">
        <v>144</v>
      </c>
      <c r="E2172" s="211" t="s">
        <v>144</v>
      </c>
      <c r="V2172" s="2">
        <v>1</v>
      </c>
    </row>
    <row r="2173" spans="1:22" s="2" customFormat="1" ht="12.75">
      <c r="A2173" s="184"/>
      <c r="B2173" s="205"/>
      <c r="C2173" s="72"/>
      <c r="D2173" s="72" t="s">
        <v>144</v>
      </c>
      <c r="E2173" s="211" t="s">
        <v>144</v>
      </c>
      <c r="V2173" s="2">
        <v>1</v>
      </c>
    </row>
    <row r="2174" spans="1:22" s="2" customFormat="1" ht="12.75">
      <c r="A2174" s="184"/>
      <c r="B2174" s="205"/>
      <c r="C2174" s="72"/>
      <c r="D2174" s="72" t="s">
        <v>144</v>
      </c>
      <c r="E2174" s="211" t="s">
        <v>144</v>
      </c>
      <c r="V2174" s="2">
        <v>1</v>
      </c>
    </row>
    <row r="2175" spans="1:22" s="2" customFormat="1" ht="12.75">
      <c r="A2175" s="184"/>
      <c r="B2175" s="205"/>
      <c r="C2175" s="72"/>
      <c r="D2175" s="72" t="s">
        <v>144</v>
      </c>
      <c r="E2175" s="211" t="s">
        <v>144</v>
      </c>
      <c r="V2175" s="2">
        <v>1</v>
      </c>
    </row>
    <row r="2176" spans="1:22" s="2" customFormat="1" ht="12.75">
      <c r="A2176" s="184"/>
      <c r="B2176" s="205"/>
      <c r="C2176" s="72"/>
      <c r="D2176" s="72" t="s">
        <v>144</v>
      </c>
      <c r="E2176" s="211" t="s">
        <v>144</v>
      </c>
      <c r="V2176" s="2">
        <v>1</v>
      </c>
    </row>
    <row r="2177" spans="1:22" s="2" customFormat="1" ht="12.75">
      <c r="A2177" s="184"/>
      <c r="B2177" s="205"/>
      <c r="C2177" s="72"/>
      <c r="D2177" s="72" t="s">
        <v>144</v>
      </c>
      <c r="E2177" s="211" t="s">
        <v>144</v>
      </c>
      <c r="V2177" s="2">
        <v>1</v>
      </c>
    </row>
    <row r="2178" spans="1:22" s="2" customFormat="1" ht="12.75">
      <c r="A2178" s="184"/>
      <c r="B2178" s="205"/>
      <c r="C2178" s="72"/>
      <c r="D2178" s="72" t="s">
        <v>144</v>
      </c>
      <c r="E2178" s="211" t="s">
        <v>144</v>
      </c>
      <c r="V2178" s="2">
        <v>1</v>
      </c>
    </row>
    <row r="2179" spans="1:22" s="2" customFormat="1" ht="12.75">
      <c r="A2179" s="184"/>
      <c r="B2179" s="205"/>
      <c r="C2179" s="72"/>
      <c r="D2179" s="72" t="s">
        <v>144</v>
      </c>
      <c r="E2179" s="211" t="s">
        <v>144</v>
      </c>
      <c r="V2179" s="2">
        <v>1</v>
      </c>
    </row>
    <row r="2180" spans="1:22" s="2" customFormat="1" ht="12.75">
      <c r="A2180" s="184"/>
      <c r="B2180" s="205"/>
      <c r="C2180" s="72"/>
      <c r="D2180" s="72" t="s">
        <v>144</v>
      </c>
      <c r="E2180" s="211" t="s">
        <v>144</v>
      </c>
      <c r="V2180" s="2">
        <v>1</v>
      </c>
    </row>
    <row r="2181" spans="1:22" s="2" customFormat="1" ht="12.75">
      <c r="A2181" s="184"/>
      <c r="B2181" s="205"/>
      <c r="C2181" s="72"/>
      <c r="D2181" s="72" t="s">
        <v>144</v>
      </c>
      <c r="E2181" s="211" t="s">
        <v>144</v>
      </c>
      <c r="V2181" s="2">
        <v>1</v>
      </c>
    </row>
    <row r="2182" spans="1:22" s="2" customFormat="1" ht="12.75">
      <c r="A2182" s="184"/>
      <c r="B2182" s="205"/>
      <c r="C2182" s="72"/>
      <c r="D2182" s="72" t="s">
        <v>144</v>
      </c>
      <c r="E2182" s="211" t="s">
        <v>144</v>
      </c>
      <c r="V2182" s="2">
        <v>1</v>
      </c>
    </row>
    <row r="2183" spans="1:22" s="2" customFormat="1" ht="12.75">
      <c r="A2183" s="184"/>
      <c r="B2183" s="205"/>
      <c r="C2183" s="72"/>
      <c r="D2183" s="72" t="s">
        <v>144</v>
      </c>
      <c r="E2183" s="211" t="s">
        <v>144</v>
      </c>
      <c r="V2183" s="2">
        <v>1</v>
      </c>
    </row>
    <row r="2184" spans="1:22" s="2" customFormat="1" ht="12.75">
      <c r="A2184" s="184"/>
      <c r="B2184" s="205"/>
      <c r="C2184" s="72"/>
      <c r="D2184" s="72" t="s">
        <v>144</v>
      </c>
      <c r="E2184" s="211" t="s">
        <v>144</v>
      </c>
      <c r="V2184" s="2">
        <v>1</v>
      </c>
    </row>
    <row r="2185" spans="1:22" s="2" customFormat="1" ht="12.75">
      <c r="A2185" s="184"/>
      <c r="B2185" s="205"/>
      <c r="C2185" s="72"/>
      <c r="D2185" s="72" t="s">
        <v>144</v>
      </c>
      <c r="E2185" s="211" t="s">
        <v>144</v>
      </c>
      <c r="V2185" s="2">
        <v>1</v>
      </c>
    </row>
    <row r="2186" spans="1:22" s="2" customFormat="1" ht="12.75">
      <c r="A2186" s="184"/>
      <c r="B2186" s="205"/>
      <c r="C2186" s="72"/>
      <c r="D2186" s="72" t="s">
        <v>144</v>
      </c>
      <c r="E2186" s="211" t="s">
        <v>144</v>
      </c>
      <c r="V2186" s="2">
        <v>1</v>
      </c>
    </row>
    <row r="2187" spans="1:22" s="2" customFormat="1" ht="12.75">
      <c r="A2187" s="184"/>
      <c r="B2187" s="205"/>
      <c r="C2187" s="72"/>
      <c r="D2187" s="72" t="s">
        <v>144</v>
      </c>
      <c r="E2187" s="211" t="s">
        <v>144</v>
      </c>
      <c r="V2187" s="2">
        <v>1</v>
      </c>
    </row>
    <row r="2188" spans="1:22" s="2" customFormat="1" ht="12.75">
      <c r="A2188" s="184"/>
      <c r="B2188" s="205"/>
      <c r="C2188" s="72"/>
      <c r="D2188" s="72" t="s">
        <v>144</v>
      </c>
      <c r="E2188" s="211" t="s">
        <v>144</v>
      </c>
      <c r="V2188" s="2">
        <v>1</v>
      </c>
    </row>
    <row r="2189" spans="1:22" s="2" customFormat="1" ht="12.75">
      <c r="A2189" s="184"/>
      <c r="B2189" s="205"/>
      <c r="C2189" s="72"/>
      <c r="D2189" s="72" t="s">
        <v>144</v>
      </c>
      <c r="E2189" s="211" t="s">
        <v>144</v>
      </c>
      <c r="V2189" s="2">
        <v>1</v>
      </c>
    </row>
    <row r="2190" spans="1:22" s="2" customFormat="1" ht="12.75">
      <c r="A2190" s="184"/>
      <c r="B2190" s="205"/>
      <c r="C2190" s="72"/>
      <c r="D2190" s="72" t="s">
        <v>144</v>
      </c>
      <c r="E2190" s="211" t="s">
        <v>144</v>
      </c>
      <c r="V2190" s="2">
        <v>1</v>
      </c>
    </row>
    <row r="2191" spans="1:22" s="2" customFormat="1" ht="12.75">
      <c r="A2191" s="184"/>
      <c r="B2191" s="205"/>
      <c r="C2191" s="72"/>
      <c r="D2191" s="72" t="s">
        <v>144</v>
      </c>
      <c r="E2191" s="211" t="s">
        <v>144</v>
      </c>
      <c r="V2191" s="2">
        <v>1</v>
      </c>
    </row>
    <row r="2192" spans="1:22" s="2" customFormat="1" ht="12.75">
      <c r="A2192" s="184"/>
      <c r="B2192" s="205"/>
      <c r="C2192" s="72"/>
      <c r="D2192" s="72" t="s">
        <v>144</v>
      </c>
      <c r="E2192" s="211" t="s">
        <v>144</v>
      </c>
      <c r="V2192" s="2">
        <v>1</v>
      </c>
    </row>
    <row r="2193" spans="1:22" s="2" customFormat="1" ht="12.75">
      <c r="A2193" s="184"/>
      <c r="B2193" s="205"/>
      <c r="C2193" s="72"/>
      <c r="D2193" s="72" t="s">
        <v>144</v>
      </c>
      <c r="E2193" s="211" t="s">
        <v>144</v>
      </c>
      <c r="V2193" s="2">
        <v>1</v>
      </c>
    </row>
    <row r="2194" spans="1:22" s="2" customFormat="1" ht="12.75">
      <c r="A2194" s="184"/>
      <c r="B2194" s="205"/>
      <c r="C2194" s="72"/>
      <c r="D2194" s="72" t="s">
        <v>144</v>
      </c>
      <c r="E2194" s="211" t="s">
        <v>144</v>
      </c>
      <c r="V2194" s="2">
        <v>1</v>
      </c>
    </row>
    <row r="2195" spans="1:22" s="2" customFormat="1" ht="12.75">
      <c r="A2195" s="184"/>
      <c r="B2195" s="205"/>
      <c r="C2195" s="72"/>
      <c r="D2195" s="72" t="s">
        <v>144</v>
      </c>
      <c r="E2195" s="211" t="s">
        <v>144</v>
      </c>
      <c r="V2195" s="2">
        <v>1</v>
      </c>
    </row>
    <row r="2196" spans="1:22" s="2" customFormat="1" ht="12.75">
      <c r="A2196" s="184"/>
      <c r="B2196" s="205"/>
      <c r="C2196" s="72"/>
      <c r="D2196" s="72" t="s">
        <v>144</v>
      </c>
      <c r="E2196" s="211" t="s">
        <v>144</v>
      </c>
      <c r="V2196" s="2">
        <v>1</v>
      </c>
    </row>
    <row r="2197" spans="1:22" s="2" customFormat="1" ht="12.75">
      <c r="A2197" s="184"/>
      <c r="B2197" s="205"/>
      <c r="C2197" s="72"/>
      <c r="D2197" s="72" t="s">
        <v>144</v>
      </c>
      <c r="E2197" s="211" t="s">
        <v>144</v>
      </c>
      <c r="V2197" s="2">
        <v>1</v>
      </c>
    </row>
    <row r="2198" spans="1:22" s="2" customFormat="1" ht="12.75">
      <c r="A2198" s="184"/>
      <c r="B2198" s="205"/>
      <c r="C2198" s="72"/>
      <c r="D2198" s="72" t="s">
        <v>144</v>
      </c>
      <c r="E2198" s="211" t="s">
        <v>144</v>
      </c>
      <c r="V2198" s="2">
        <v>1</v>
      </c>
    </row>
    <row r="2199" spans="1:22" s="2" customFormat="1" ht="12.75">
      <c r="A2199" s="184"/>
      <c r="B2199" s="205"/>
      <c r="C2199" s="72"/>
      <c r="D2199" s="72" t="s">
        <v>144</v>
      </c>
      <c r="E2199" s="211" t="s">
        <v>144</v>
      </c>
      <c r="V2199" s="2">
        <v>1</v>
      </c>
    </row>
    <row r="2200" spans="1:22" s="2" customFormat="1" ht="12.75">
      <c r="A2200" s="184"/>
      <c r="B2200" s="205"/>
      <c r="C2200" s="72"/>
      <c r="D2200" s="72" t="s">
        <v>144</v>
      </c>
      <c r="E2200" s="211" t="s">
        <v>144</v>
      </c>
      <c r="V2200" s="2">
        <v>1</v>
      </c>
    </row>
    <row r="2201" spans="1:22" s="2" customFormat="1" ht="12.75">
      <c r="A2201" s="184"/>
      <c r="B2201" s="205"/>
      <c r="C2201" s="72"/>
      <c r="D2201" s="72" t="s">
        <v>144</v>
      </c>
      <c r="E2201" s="211" t="s">
        <v>144</v>
      </c>
      <c r="V2201" s="2">
        <v>1</v>
      </c>
    </row>
    <row r="2202" spans="1:22" s="2" customFormat="1" ht="12.75">
      <c r="A2202" s="184"/>
      <c r="B2202" s="205"/>
      <c r="C2202" s="72"/>
      <c r="D2202" s="72" t="s">
        <v>144</v>
      </c>
      <c r="E2202" s="211" t="s">
        <v>144</v>
      </c>
      <c r="V2202" s="2">
        <v>1</v>
      </c>
    </row>
    <row r="2203" spans="1:22" s="2" customFormat="1" ht="12.75">
      <c r="A2203" s="184"/>
      <c r="B2203" s="205"/>
      <c r="C2203" s="72"/>
      <c r="D2203" s="72" t="s">
        <v>144</v>
      </c>
      <c r="E2203" s="211" t="s">
        <v>144</v>
      </c>
      <c r="V2203" s="2">
        <v>1</v>
      </c>
    </row>
    <row r="2204" spans="1:22" s="2" customFormat="1" ht="12.75">
      <c r="A2204" s="184"/>
      <c r="B2204" s="205"/>
      <c r="C2204" s="72"/>
      <c r="D2204" s="72" t="s">
        <v>144</v>
      </c>
      <c r="E2204" s="211" t="s">
        <v>144</v>
      </c>
      <c r="V2204" s="2">
        <v>1</v>
      </c>
    </row>
    <row r="2205" spans="1:22" s="2" customFormat="1" ht="12.75">
      <c r="A2205" s="184"/>
      <c r="B2205" s="205"/>
      <c r="C2205" s="72"/>
      <c r="D2205" s="72" t="s">
        <v>144</v>
      </c>
      <c r="E2205" s="211" t="s">
        <v>144</v>
      </c>
      <c r="V2205" s="2">
        <v>1</v>
      </c>
    </row>
    <row r="2206" spans="1:22" s="2" customFormat="1" ht="12.75">
      <c r="A2206" s="184"/>
      <c r="B2206" s="205"/>
      <c r="C2206" s="72"/>
      <c r="D2206" s="72" t="s">
        <v>144</v>
      </c>
      <c r="E2206" s="211" t="s">
        <v>144</v>
      </c>
      <c r="V2206" s="2">
        <v>1</v>
      </c>
    </row>
    <row r="2207" spans="1:22" s="2" customFormat="1" ht="12.75">
      <c r="A2207" s="184"/>
      <c r="B2207" s="205"/>
      <c r="C2207" s="72"/>
      <c r="D2207" s="72" t="s">
        <v>144</v>
      </c>
      <c r="E2207" s="211" t="s">
        <v>144</v>
      </c>
      <c r="V2207" s="2">
        <v>1</v>
      </c>
    </row>
    <row r="2208" spans="1:22" s="2" customFormat="1" ht="12.75">
      <c r="A2208" s="184"/>
      <c r="B2208" s="205"/>
      <c r="C2208" s="72"/>
      <c r="D2208" s="72" t="s">
        <v>144</v>
      </c>
      <c r="E2208" s="211" t="s">
        <v>144</v>
      </c>
      <c r="V2208" s="2">
        <v>1</v>
      </c>
    </row>
    <row r="2209" spans="1:22" s="2" customFormat="1" ht="12.75">
      <c r="A2209" s="184"/>
      <c r="B2209" s="205"/>
      <c r="C2209" s="72"/>
      <c r="D2209" s="72" t="s">
        <v>144</v>
      </c>
      <c r="E2209" s="211" t="s">
        <v>144</v>
      </c>
      <c r="V2209" s="2">
        <v>1</v>
      </c>
    </row>
    <row r="2210" spans="1:22" s="2" customFormat="1" ht="12.75">
      <c r="A2210" s="184"/>
      <c r="B2210" s="205"/>
      <c r="C2210" s="72"/>
      <c r="D2210" s="72" t="s">
        <v>144</v>
      </c>
      <c r="E2210" s="211" t="s">
        <v>144</v>
      </c>
      <c r="V2210" s="2">
        <v>1</v>
      </c>
    </row>
    <row r="2211" spans="1:22" s="2" customFormat="1" ht="12.75">
      <c r="A2211" s="184"/>
      <c r="B2211" s="205"/>
      <c r="C2211" s="72"/>
      <c r="D2211" s="72" t="s">
        <v>144</v>
      </c>
      <c r="E2211" s="211" t="s">
        <v>144</v>
      </c>
      <c r="V2211" s="2">
        <v>1</v>
      </c>
    </row>
    <row r="2212" spans="1:22" s="2" customFormat="1" ht="12.75">
      <c r="A2212" s="184"/>
      <c r="B2212" s="205"/>
      <c r="C2212" s="72"/>
      <c r="D2212" s="72" t="s">
        <v>144</v>
      </c>
      <c r="E2212" s="211" t="s">
        <v>144</v>
      </c>
      <c r="V2212" s="2">
        <v>1</v>
      </c>
    </row>
    <row r="2213" spans="1:22" s="2" customFormat="1" ht="12.75">
      <c r="A2213" s="184"/>
      <c r="B2213" s="205"/>
      <c r="C2213" s="72"/>
      <c r="D2213" s="72" t="s">
        <v>144</v>
      </c>
      <c r="E2213" s="211" t="s">
        <v>144</v>
      </c>
      <c r="V2213" s="2">
        <v>1</v>
      </c>
    </row>
    <row r="2214" spans="1:22" s="2" customFormat="1" ht="12.75">
      <c r="A2214" s="184"/>
      <c r="B2214" s="205"/>
      <c r="C2214" s="72"/>
      <c r="D2214" s="72" t="s">
        <v>144</v>
      </c>
      <c r="E2214" s="211" t="s">
        <v>144</v>
      </c>
      <c r="V2214" s="2">
        <v>1</v>
      </c>
    </row>
    <row r="2215" spans="1:22" s="2" customFormat="1" ht="12.75">
      <c r="A2215" s="184"/>
      <c r="B2215" s="205"/>
      <c r="C2215" s="72"/>
      <c r="D2215" s="72" t="s">
        <v>144</v>
      </c>
      <c r="E2215" s="211" t="s">
        <v>144</v>
      </c>
      <c r="V2215" s="2">
        <v>1</v>
      </c>
    </row>
    <row r="2216" spans="1:22" s="2" customFormat="1" ht="12.75">
      <c r="A2216" s="184"/>
      <c r="B2216" s="205"/>
      <c r="C2216" s="72"/>
      <c r="D2216" s="72" t="s">
        <v>144</v>
      </c>
      <c r="E2216" s="211" t="s">
        <v>144</v>
      </c>
      <c r="V2216" s="2">
        <v>1</v>
      </c>
    </row>
    <row r="2217" spans="1:22" s="2" customFormat="1" ht="12.75">
      <c r="A2217" s="184"/>
      <c r="B2217" s="205"/>
      <c r="C2217" s="72"/>
      <c r="D2217" s="72" t="s">
        <v>144</v>
      </c>
      <c r="E2217" s="211" t="s">
        <v>144</v>
      </c>
      <c r="V2217" s="2">
        <v>1</v>
      </c>
    </row>
    <row r="2218" spans="1:22" s="2" customFormat="1" ht="12.75">
      <c r="A2218" s="184"/>
      <c r="B2218" s="205"/>
      <c r="C2218" s="72"/>
      <c r="D2218" s="72" t="s">
        <v>144</v>
      </c>
      <c r="E2218" s="211" t="s">
        <v>144</v>
      </c>
      <c r="V2218" s="2">
        <v>1</v>
      </c>
    </row>
    <row r="2219" spans="1:22" s="2" customFormat="1" ht="12.75">
      <c r="A2219" s="184"/>
      <c r="B2219" s="205"/>
      <c r="C2219" s="72"/>
      <c r="D2219" s="72" t="s">
        <v>144</v>
      </c>
      <c r="E2219" s="211" t="s">
        <v>144</v>
      </c>
      <c r="V2219" s="2">
        <v>1</v>
      </c>
    </row>
    <row r="2220" spans="1:22" s="2" customFormat="1" ht="12.75">
      <c r="A2220" s="184"/>
      <c r="B2220" s="205"/>
      <c r="C2220" s="72"/>
      <c r="D2220" s="72" t="s">
        <v>144</v>
      </c>
      <c r="E2220" s="211" t="s">
        <v>144</v>
      </c>
      <c r="V2220" s="2">
        <v>1</v>
      </c>
    </row>
    <row r="2221" spans="1:22" s="2" customFormat="1" ht="12.75">
      <c r="A2221" s="184"/>
      <c r="B2221" s="205"/>
      <c r="C2221" s="72"/>
      <c r="D2221" s="72" t="s">
        <v>144</v>
      </c>
      <c r="E2221" s="211" t="s">
        <v>144</v>
      </c>
      <c r="V2221" s="2">
        <v>1</v>
      </c>
    </row>
    <row r="2222" spans="1:22" s="2" customFormat="1" ht="12.75">
      <c r="A2222" s="184"/>
      <c r="B2222" s="205"/>
      <c r="C2222" s="72"/>
      <c r="D2222" s="72" t="s">
        <v>144</v>
      </c>
      <c r="E2222" s="211" t="s">
        <v>144</v>
      </c>
      <c r="V2222" s="2">
        <v>1</v>
      </c>
    </row>
    <row r="2223" spans="1:22" s="2" customFormat="1" ht="12.75">
      <c r="A2223" s="184"/>
      <c r="B2223" s="205"/>
      <c r="C2223" s="72"/>
      <c r="D2223" s="72" t="s">
        <v>144</v>
      </c>
      <c r="E2223" s="211" t="s">
        <v>144</v>
      </c>
      <c r="V2223" s="2">
        <v>1</v>
      </c>
    </row>
    <row r="2224" spans="1:22" s="2" customFormat="1" ht="12.75">
      <c r="A2224" s="184"/>
      <c r="B2224" s="205"/>
      <c r="C2224" s="72"/>
      <c r="D2224" s="72" t="s">
        <v>144</v>
      </c>
      <c r="E2224" s="211" t="s">
        <v>144</v>
      </c>
      <c r="V2224" s="2">
        <v>1</v>
      </c>
    </row>
    <row r="2225" spans="1:22" s="2" customFormat="1" ht="12.75">
      <c r="A2225" s="184"/>
      <c r="B2225" s="205"/>
      <c r="C2225" s="72"/>
      <c r="D2225" s="72" t="s">
        <v>144</v>
      </c>
      <c r="E2225" s="211" t="s">
        <v>144</v>
      </c>
      <c r="V2225" s="2">
        <v>1</v>
      </c>
    </row>
    <row r="2226" spans="1:22" s="2" customFormat="1" ht="12.75">
      <c r="A2226" s="184"/>
      <c r="B2226" s="205"/>
      <c r="C2226" s="72"/>
      <c r="D2226" s="72" t="s">
        <v>144</v>
      </c>
      <c r="E2226" s="211" t="s">
        <v>144</v>
      </c>
      <c r="V2226" s="2">
        <v>1</v>
      </c>
    </row>
    <row r="2227" spans="1:22" s="2" customFormat="1" ht="12.75">
      <c r="A2227" s="184"/>
      <c r="B2227" s="205"/>
      <c r="C2227" s="72"/>
      <c r="D2227" s="72" t="s">
        <v>144</v>
      </c>
      <c r="E2227" s="211" t="s">
        <v>144</v>
      </c>
      <c r="V2227" s="2">
        <v>1</v>
      </c>
    </row>
    <row r="2228" spans="1:22" s="2" customFormat="1" ht="12.75">
      <c r="A2228" s="184"/>
      <c r="B2228" s="205"/>
      <c r="C2228" s="72"/>
      <c r="D2228" s="72" t="s">
        <v>144</v>
      </c>
      <c r="E2228" s="211" t="s">
        <v>144</v>
      </c>
      <c r="V2228" s="2">
        <v>1</v>
      </c>
    </row>
    <row r="2229" spans="1:22" s="2" customFormat="1" ht="12.75">
      <c r="A2229" s="184"/>
      <c r="B2229" s="205"/>
      <c r="C2229" s="72"/>
      <c r="D2229" s="72" t="s">
        <v>144</v>
      </c>
      <c r="E2229" s="211" t="s">
        <v>144</v>
      </c>
      <c r="V2229" s="2">
        <v>1</v>
      </c>
    </row>
    <row r="2230" spans="1:22" s="2" customFormat="1" ht="12.75">
      <c r="A2230" s="184"/>
      <c r="B2230" s="205"/>
      <c r="C2230" s="72"/>
      <c r="D2230" s="72" t="s">
        <v>144</v>
      </c>
      <c r="E2230" s="211" t="s">
        <v>144</v>
      </c>
      <c r="V2230" s="2">
        <v>1</v>
      </c>
    </row>
    <row r="2231" spans="1:22" s="2" customFormat="1" ht="12.75">
      <c r="A2231" s="184"/>
      <c r="B2231" s="205"/>
      <c r="C2231" s="72"/>
      <c r="D2231" s="72" t="s">
        <v>144</v>
      </c>
      <c r="E2231" s="211" t="s">
        <v>144</v>
      </c>
      <c r="V2231" s="2">
        <v>1</v>
      </c>
    </row>
    <row r="2232" spans="1:22" s="2" customFormat="1" ht="12.75">
      <c r="A2232" s="184"/>
      <c r="B2232" s="205"/>
      <c r="C2232" s="72"/>
      <c r="D2232" s="72" t="s">
        <v>144</v>
      </c>
      <c r="E2232" s="211" t="s">
        <v>144</v>
      </c>
      <c r="V2232" s="2">
        <v>1</v>
      </c>
    </row>
    <row r="2233" spans="1:22" s="2" customFormat="1" ht="12.75">
      <c r="A2233" s="184"/>
      <c r="B2233" s="205"/>
      <c r="C2233" s="72"/>
      <c r="D2233" s="72" t="s">
        <v>144</v>
      </c>
      <c r="E2233" s="211" t="s">
        <v>144</v>
      </c>
      <c r="V2233" s="2">
        <v>1</v>
      </c>
    </row>
    <row r="2234" spans="1:22" s="2" customFormat="1" ht="12.75">
      <c r="A2234" s="184"/>
      <c r="B2234" s="205"/>
      <c r="C2234" s="72"/>
      <c r="D2234" s="72" t="s">
        <v>144</v>
      </c>
      <c r="E2234" s="211" t="s">
        <v>144</v>
      </c>
      <c r="V2234" s="2">
        <v>1</v>
      </c>
    </row>
    <row r="2235" spans="1:22" s="2" customFormat="1" ht="12.75">
      <c r="A2235" s="184"/>
      <c r="B2235" s="205"/>
      <c r="C2235" s="72"/>
      <c r="D2235" s="72" t="s">
        <v>144</v>
      </c>
      <c r="E2235" s="211" t="s">
        <v>144</v>
      </c>
      <c r="V2235" s="2">
        <v>1</v>
      </c>
    </row>
    <row r="2236" spans="1:22" s="2" customFormat="1" ht="12.75">
      <c r="A2236" s="184"/>
      <c r="B2236" s="205"/>
      <c r="C2236" s="72"/>
      <c r="D2236" s="72" t="s">
        <v>144</v>
      </c>
      <c r="E2236" s="211" t="s">
        <v>144</v>
      </c>
      <c r="V2236" s="2">
        <v>1</v>
      </c>
    </row>
    <row r="2237" spans="1:22" s="2" customFormat="1" ht="12.75">
      <c r="A2237" s="184"/>
      <c r="B2237" s="205"/>
      <c r="C2237" s="72"/>
      <c r="D2237" s="72" t="s">
        <v>144</v>
      </c>
      <c r="E2237" s="211" t="s">
        <v>144</v>
      </c>
      <c r="V2237" s="2">
        <v>1</v>
      </c>
    </row>
    <row r="2238" spans="1:22" s="2" customFormat="1" ht="12.75">
      <c r="A2238" s="184"/>
      <c r="B2238" s="205"/>
      <c r="C2238" s="72"/>
      <c r="D2238" s="72" t="s">
        <v>144</v>
      </c>
      <c r="E2238" s="211" t="s">
        <v>144</v>
      </c>
      <c r="V2238" s="2">
        <v>1</v>
      </c>
    </row>
    <row r="2239" spans="1:22" s="2" customFormat="1" ht="12.75">
      <c r="A2239" s="184"/>
      <c r="B2239" s="205"/>
      <c r="C2239" s="72"/>
      <c r="D2239" s="72" t="s">
        <v>144</v>
      </c>
      <c r="E2239" s="211" t="s">
        <v>144</v>
      </c>
      <c r="V2239" s="2">
        <v>1</v>
      </c>
    </row>
    <row r="2240" spans="1:22" s="2" customFormat="1" ht="12.75">
      <c r="A2240" s="184"/>
      <c r="B2240" s="205"/>
      <c r="C2240" s="72"/>
      <c r="D2240" s="72" t="s">
        <v>144</v>
      </c>
      <c r="E2240" s="211" t="s">
        <v>144</v>
      </c>
      <c r="V2240" s="2">
        <v>1</v>
      </c>
    </row>
    <row r="2241" spans="1:22" s="2" customFormat="1" ht="12.75">
      <c r="A2241" s="184"/>
      <c r="B2241" s="205"/>
      <c r="C2241" s="72"/>
      <c r="D2241" s="72" t="s">
        <v>144</v>
      </c>
      <c r="E2241" s="211" t="s">
        <v>144</v>
      </c>
      <c r="V2241" s="2">
        <v>1</v>
      </c>
    </row>
    <row r="2242" spans="1:22" s="2" customFormat="1" ht="12.75">
      <c r="A2242" s="184"/>
      <c r="B2242" s="205"/>
      <c r="C2242" s="72"/>
      <c r="D2242" s="72" t="s">
        <v>144</v>
      </c>
      <c r="E2242" s="211" t="s">
        <v>144</v>
      </c>
      <c r="V2242" s="2">
        <v>1</v>
      </c>
    </row>
    <row r="2243" spans="1:22" s="2" customFormat="1" ht="12.75">
      <c r="A2243" s="184"/>
      <c r="B2243" s="205"/>
      <c r="C2243" s="72"/>
      <c r="D2243" s="72" t="s">
        <v>144</v>
      </c>
      <c r="E2243" s="211" t="s">
        <v>144</v>
      </c>
      <c r="V2243" s="2">
        <v>1</v>
      </c>
    </row>
    <row r="2244" spans="1:22" s="2" customFormat="1" ht="12.75">
      <c r="A2244" s="184"/>
      <c r="B2244" s="205"/>
      <c r="C2244" s="72"/>
      <c r="D2244" s="72" t="s">
        <v>144</v>
      </c>
      <c r="E2244" s="211" t="s">
        <v>144</v>
      </c>
      <c r="V2244" s="2">
        <v>1</v>
      </c>
    </row>
    <row r="2245" spans="1:22" s="2" customFormat="1" ht="12.75">
      <c r="A2245" s="184"/>
      <c r="B2245" s="205"/>
      <c r="C2245" s="72"/>
      <c r="D2245" s="72" t="s">
        <v>144</v>
      </c>
      <c r="E2245" s="211" t="s">
        <v>144</v>
      </c>
      <c r="V2245" s="2">
        <v>1</v>
      </c>
    </row>
    <row r="2246" spans="1:22" s="2" customFormat="1" ht="12.75">
      <c r="A2246" s="184"/>
      <c r="B2246" s="205"/>
      <c r="C2246" s="72"/>
      <c r="D2246" s="72" t="s">
        <v>144</v>
      </c>
      <c r="E2246" s="211" t="s">
        <v>144</v>
      </c>
      <c r="V2246" s="2">
        <v>1</v>
      </c>
    </row>
    <row r="2247" spans="1:22" s="2" customFormat="1" ht="12.75">
      <c r="A2247" s="184"/>
      <c r="B2247" s="205"/>
      <c r="C2247" s="72"/>
      <c r="D2247" s="72" t="s">
        <v>144</v>
      </c>
      <c r="E2247" s="211" t="s">
        <v>144</v>
      </c>
      <c r="V2247" s="2">
        <v>1</v>
      </c>
    </row>
    <row r="2248" spans="1:22" s="2" customFormat="1" ht="12.75">
      <c r="A2248" s="184"/>
      <c r="B2248" s="205"/>
      <c r="C2248" s="72"/>
      <c r="D2248" s="72" t="s">
        <v>144</v>
      </c>
      <c r="E2248" s="211" t="s">
        <v>144</v>
      </c>
      <c r="V2248" s="2">
        <v>1</v>
      </c>
    </row>
    <row r="2249" spans="1:22" s="2" customFormat="1" ht="12.75">
      <c r="A2249" s="184"/>
      <c r="B2249" s="205"/>
      <c r="C2249" s="72"/>
      <c r="D2249" s="72" t="s">
        <v>144</v>
      </c>
      <c r="E2249" s="211" t="s">
        <v>144</v>
      </c>
      <c r="V2249" s="2">
        <v>1</v>
      </c>
    </row>
    <row r="2250" spans="1:22" s="2" customFormat="1" ht="12.75">
      <c r="A2250" s="184"/>
      <c r="B2250" s="205"/>
      <c r="C2250" s="72"/>
      <c r="D2250" s="72" t="s">
        <v>144</v>
      </c>
      <c r="E2250" s="211" t="s">
        <v>144</v>
      </c>
      <c r="V2250" s="2">
        <v>1</v>
      </c>
    </row>
    <row r="2251" spans="1:22" s="2" customFormat="1" ht="12.75">
      <c r="A2251" s="184"/>
      <c r="B2251" s="205"/>
      <c r="C2251" s="72"/>
      <c r="D2251" s="72" t="s">
        <v>144</v>
      </c>
      <c r="E2251" s="211" t="s">
        <v>144</v>
      </c>
      <c r="V2251" s="2">
        <v>1</v>
      </c>
    </row>
    <row r="2252" spans="1:22" s="2" customFormat="1" ht="12.75">
      <c r="A2252" s="184"/>
      <c r="B2252" s="205"/>
      <c r="C2252" s="72"/>
      <c r="D2252" s="72" t="s">
        <v>144</v>
      </c>
      <c r="E2252" s="211" t="s">
        <v>144</v>
      </c>
      <c r="V2252" s="2">
        <v>1</v>
      </c>
    </row>
    <row r="2253" spans="1:22" s="2" customFormat="1" ht="12.75">
      <c r="A2253" s="184"/>
      <c r="B2253" s="205"/>
      <c r="C2253" s="72"/>
      <c r="D2253" s="72" t="s">
        <v>144</v>
      </c>
      <c r="E2253" s="211" t="s">
        <v>144</v>
      </c>
      <c r="V2253" s="2">
        <v>1</v>
      </c>
    </row>
    <row r="2254" spans="1:22" s="2" customFormat="1" ht="12.75">
      <c r="A2254" s="184"/>
      <c r="B2254" s="205"/>
      <c r="C2254" s="72"/>
      <c r="D2254" s="72" t="s">
        <v>144</v>
      </c>
      <c r="E2254" s="211" t="s">
        <v>144</v>
      </c>
      <c r="V2254" s="2">
        <v>1</v>
      </c>
    </row>
    <row r="2255" spans="1:22" s="2" customFormat="1" ht="12.75">
      <c r="A2255" s="184"/>
      <c r="B2255" s="205"/>
      <c r="C2255" s="72"/>
      <c r="D2255" s="72" t="s">
        <v>144</v>
      </c>
      <c r="E2255" s="211" t="s">
        <v>144</v>
      </c>
      <c r="V2255" s="2">
        <v>1</v>
      </c>
    </row>
    <row r="2256" spans="1:22" s="2" customFormat="1" ht="12.75">
      <c r="A2256" s="184"/>
      <c r="B2256" s="205"/>
      <c r="C2256" s="72"/>
      <c r="D2256" s="72" t="s">
        <v>144</v>
      </c>
      <c r="E2256" s="211" t="s">
        <v>144</v>
      </c>
      <c r="V2256" s="2">
        <v>1</v>
      </c>
    </row>
    <row r="2257" spans="1:22" s="2" customFormat="1" ht="12.75">
      <c r="A2257" s="184"/>
      <c r="B2257" s="205"/>
      <c r="C2257" s="72"/>
      <c r="D2257" s="72" t="s">
        <v>144</v>
      </c>
      <c r="E2257" s="211" t="s">
        <v>144</v>
      </c>
      <c r="V2257" s="2">
        <v>1</v>
      </c>
    </row>
    <row r="2258" spans="1:22" s="2" customFormat="1" ht="12.75">
      <c r="A2258" s="184"/>
      <c r="B2258" s="205"/>
      <c r="C2258" s="72"/>
      <c r="D2258" s="72" t="s">
        <v>144</v>
      </c>
      <c r="E2258" s="211" t="s">
        <v>144</v>
      </c>
      <c r="V2258" s="2">
        <v>1</v>
      </c>
    </row>
    <row r="2259" spans="1:22" s="2" customFormat="1" ht="12.75">
      <c r="A2259" s="184"/>
      <c r="B2259" s="205"/>
      <c r="C2259" s="72"/>
      <c r="D2259" s="72" t="s">
        <v>144</v>
      </c>
      <c r="E2259" s="211" t="s">
        <v>144</v>
      </c>
      <c r="V2259" s="2">
        <v>1</v>
      </c>
    </row>
    <row r="2260" spans="1:22" s="2" customFormat="1" ht="12.75">
      <c r="A2260" s="184"/>
      <c r="B2260" s="205"/>
      <c r="C2260" s="72"/>
      <c r="D2260" s="72" t="s">
        <v>144</v>
      </c>
      <c r="E2260" s="211" t="s">
        <v>144</v>
      </c>
      <c r="V2260" s="2">
        <v>1</v>
      </c>
    </row>
    <row r="2261" spans="1:22" s="2" customFormat="1" ht="12.75">
      <c r="A2261" s="184"/>
      <c r="B2261" s="205"/>
      <c r="C2261" s="72"/>
      <c r="D2261" s="72" t="s">
        <v>144</v>
      </c>
      <c r="E2261" s="211" t="s">
        <v>144</v>
      </c>
      <c r="V2261" s="2">
        <v>1</v>
      </c>
    </row>
    <row r="2262" spans="1:22" s="2" customFormat="1" ht="12.75">
      <c r="A2262" s="184"/>
      <c r="B2262" s="205"/>
      <c r="C2262" s="72"/>
      <c r="D2262" s="72" t="s">
        <v>144</v>
      </c>
      <c r="E2262" s="211" t="s">
        <v>144</v>
      </c>
      <c r="V2262" s="2">
        <v>1</v>
      </c>
    </row>
    <row r="2263" spans="1:22" s="2" customFormat="1" ht="12.75">
      <c r="A2263" s="184"/>
      <c r="B2263" s="205"/>
      <c r="C2263" s="72"/>
      <c r="D2263" s="72" t="s">
        <v>144</v>
      </c>
      <c r="E2263" s="211" t="s">
        <v>144</v>
      </c>
      <c r="V2263" s="2">
        <v>1</v>
      </c>
    </row>
    <row r="2264" spans="1:22" s="2" customFormat="1" ht="12.75">
      <c r="A2264" s="184"/>
      <c r="B2264" s="205"/>
      <c r="C2264" s="72"/>
      <c r="D2264" s="72" t="s">
        <v>144</v>
      </c>
      <c r="E2264" s="211" t="s">
        <v>144</v>
      </c>
      <c r="V2264" s="2">
        <v>1</v>
      </c>
    </row>
    <row r="2265" spans="1:22" s="2" customFormat="1" ht="12.75">
      <c r="A2265" s="184"/>
      <c r="B2265" s="205"/>
      <c r="C2265" s="72"/>
      <c r="D2265" s="72" t="s">
        <v>144</v>
      </c>
      <c r="E2265" s="211" t="s">
        <v>144</v>
      </c>
      <c r="V2265" s="2">
        <v>1</v>
      </c>
    </row>
    <row r="2266" spans="1:22" s="2" customFormat="1" ht="12.75">
      <c r="A2266" s="184"/>
      <c r="B2266" s="205"/>
      <c r="C2266" s="72"/>
      <c r="D2266" s="72" t="s">
        <v>144</v>
      </c>
      <c r="E2266" s="211" t="s">
        <v>144</v>
      </c>
      <c r="V2266" s="2">
        <v>1</v>
      </c>
    </row>
    <row r="2267" spans="1:22" s="2" customFormat="1" ht="12.75">
      <c r="A2267" s="184"/>
      <c r="B2267" s="205"/>
      <c r="C2267" s="72"/>
      <c r="D2267" s="72" t="s">
        <v>144</v>
      </c>
      <c r="E2267" s="211" t="s">
        <v>144</v>
      </c>
      <c r="V2267" s="2">
        <v>1</v>
      </c>
    </row>
    <row r="2268" spans="1:22" s="2" customFormat="1" ht="12.75">
      <c r="A2268" s="184"/>
      <c r="B2268" s="205"/>
      <c r="C2268" s="72"/>
      <c r="D2268" s="72" t="s">
        <v>144</v>
      </c>
      <c r="E2268" s="211" t="s">
        <v>144</v>
      </c>
      <c r="V2268" s="2">
        <v>1</v>
      </c>
    </row>
    <row r="2269" spans="1:22" s="2" customFormat="1" ht="12.75">
      <c r="A2269" s="184"/>
      <c r="B2269" s="205"/>
      <c r="C2269" s="72"/>
      <c r="D2269" s="72" t="s">
        <v>144</v>
      </c>
      <c r="E2269" s="211" t="s">
        <v>144</v>
      </c>
      <c r="V2269" s="2">
        <v>1</v>
      </c>
    </row>
    <row r="2270" spans="1:22" s="2" customFormat="1" ht="12.75">
      <c r="A2270" s="184"/>
      <c r="B2270" s="205"/>
      <c r="C2270" s="72"/>
      <c r="D2270" s="72" t="s">
        <v>144</v>
      </c>
      <c r="E2270" s="211" t="s">
        <v>144</v>
      </c>
      <c r="V2270" s="2">
        <v>1</v>
      </c>
    </row>
    <row r="2271" spans="1:22" s="2" customFormat="1" ht="12.75">
      <c r="A2271" s="184"/>
      <c r="B2271" s="205"/>
      <c r="C2271" s="72"/>
      <c r="D2271" s="72" t="s">
        <v>144</v>
      </c>
      <c r="E2271" s="211" t="s">
        <v>144</v>
      </c>
      <c r="V2271" s="2">
        <v>1</v>
      </c>
    </row>
    <row r="2272" spans="1:22" s="2" customFormat="1" ht="12.75">
      <c r="A2272" s="184"/>
      <c r="B2272" s="205"/>
      <c r="C2272" s="72"/>
      <c r="D2272" s="72" t="s">
        <v>144</v>
      </c>
      <c r="E2272" s="211" t="s">
        <v>144</v>
      </c>
      <c r="V2272" s="2">
        <v>1</v>
      </c>
    </row>
    <row r="2273" spans="1:22" s="2" customFormat="1" ht="12.75">
      <c r="A2273" s="184"/>
      <c r="B2273" s="205"/>
      <c r="C2273" s="72"/>
      <c r="D2273" s="72" t="s">
        <v>144</v>
      </c>
      <c r="E2273" s="211" t="s">
        <v>144</v>
      </c>
      <c r="V2273" s="2">
        <v>1</v>
      </c>
    </row>
    <row r="2274" spans="1:22" s="2" customFormat="1" ht="12.75">
      <c r="A2274" s="184"/>
      <c r="B2274" s="205"/>
      <c r="C2274" s="72"/>
      <c r="D2274" s="72" t="s">
        <v>144</v>
      </c>
      <c r="E2274" s="211" t="s">
        <v>144</v>
      </c>
      <c r="V2274" s="2">
        <v>1</v>
      </c>
    </row>
    <row r="2275" spans="1:22" s="2" customFormat="1" ht="12.75">
      <c r="A2275" s="184"/>
      <c r="B2275" s="205"/>
      <c r="C2275" s="72"/>
      <c r="D2275" s="72" t="s">
        <v>144</v>
      </c>
      <c r="E2275" s="211" t="s">
        <v>144</v>
      </c>
      <c r="V2275" s="2">
        <v>1</v>
      </c>
    </row>
    <row r="2276" spans="1:22" s="2" customFormat="1" ht="12.75">
      <c r="A2276" s="184"/>
      <c r="B2276" s="205"/>
      <c r="C2276" s="72"/>
      <c r="D2276" s="72" t="s">
        <v>144</v>
      </c>
      <c r="E2276" s="211" t="s">
        <v>144</v>
      </c>
      <c r="V2276" s="2">
        <v>1</v>
      </c>
    </row>
    <row r="2277" spans="1:22" s="2" customFormat="1" ht="12.75">
      <c r="A2277" s="184"/>
      <c r="B2277" s="205"/>
      <c r="C2277" s="72"/>
      <c r="D2277" s="72" t="s">
        <v>144</v>
      </c>
      <c r="E2277" s="211" t="s">
        <v>144</v>
      </c>
      <c r="V2277" s="2">
        <v>1</v>
      </c>
    </row>
    <row r="2278" spans="1:22" s="2" customFormat="1" ht="12.75">
      <c r="A2278" s="184"/>
      <c r="B2278" s="205"/>
      <c r="C2278" s="72"/>
      <c r="D2278" s="72" t="s">
        <v>144</v>
      </c>
      <c r="E2278" s="211" t="s">
        <v>144</v>
      </c>
      <c r="V2278" s="2">
        <v>1</v>
      </c>
    </row>
    <row r="2279" spans="1:22" s="2" customFormat="1" ht="12.75">
      <c r="A2279" s="184"/>
      <c r="B2279" s="205"/>
      <c r="C2279" s="72"/>
      <c r="D2279" s="72" t="s">
        <v>144</v>
      </c>
      <c r="E2279" s="211" t="s">
        <v>144</v>
      </c>
      <c r="V2279" s="2">
        <v>1</v>
      </c>
    </row>
    <row r="2280" spans="1:22" s="2" customFormat="1" ht="12.75">
      <c r="A2280" s="184"/>
      <c r="B2280" s="205"/>
      <c r="C2280" s="72"/>
      <c r="D2280" s="72" t="s">
        <v>144</v>
      </c>
      <c r="E2280" s="211" t="s">
        <v>144</v>
      </c>
      <c r="V2280" s="2">
        <v>1</v>
      </c>
    </row>
    <row r="2281" spans="1:22" s="2" customFormat="1" ht="12.75">
      <c r="A2281" s="184"/>
      <c r="B2281" s="205"/>
      <c r="C2281" s="72"/>
      <c r="D2281" s="72" t="s">
        <v>144</v>
      </c>
      <c r="E2281" s="211" t="s">
        <v>144</v>
      </c>
      <c r="V2281" s="2">
        <v>1</v>
      </c>
    </row>
    <row r="2282" spans="1:22" s="2" customFormat="1" ht="12.75">
      <c r="A2282" s="184"/>
      <c r="B2282" s="205"/>
      <c r="C2282" s="72"/>
      <c r="D2282" s="72" t="s">
        <v>144</v>
      </c>
      <c r="E2282" s="211" t="s">
        <v>144</v>
      </c>
      <c r="V2282" s="2">
        <v>1</v>
      </c>
    </row>
    <row r="2283" spans="1:22" s="2" customFormat="1" ht="12.75">
      <c r="A2283" s="184"/>
      <c r="B2283" s="205"/>
      <c r="C2283" s="72"/>
      <c r="D2283" s="72" t="s">
        <v>144</v>
      </c>
      <c r="E2283" s="211" t="s">
        <v>144</v>
      </c>
      <c r="V2283" s="2">
        <v>1</v>
      </c>
    </row>
    <row r="2284" spans="1:22" s="2" customFormat="1" ht="12.75">
      <c r="A2284" s="184"/>
      <c r="B2284" s="205"/>
      <c r="C2284" s="72"/>
      <c r="D2284" s="72" t="s">
        <v>144</v>
      </c>
      <c r="E2284" s="211" t="s">
        <v>144</v>
      </c>
      <c r="V2284" s="2">
        <v>1</v>
      </c>
    </row>
    <row r="2285" spans="1:22" s="2" customFormat="1" ht="12.75">
      <c r="A2285" s="184"/>
      <c r="B2285" s="205"/>
      <c r="C2285" s="72"/>
      <c r="D2285" s="72" t="s">
        <v>144</v>
      </c>
      <c r="E2285" s="211" t="s">
        <v>144</v>
      </c>
      <c r="V2285" s="2">
        <v>1</v>
      </c>
    </row>
    <row r="2286" spans="1:22" s="2" customFormat="1" ht="12.75">
      <c r="A2286" s="184"/>
      <c r="B2286" s="205"/>
      <c r="C2286" s="72"/>
      <c r="D2286" s="72" t="s">
        <v>144</v>
      </c>
      <c r="E2286" s="211" t="s">
        <v>144</v>
      </c>
      <c r="V2286" s="2">
        <v>1</v>
      </c>
    </row>
    <row r="2287" spans="1:22" s="2" customFormat="1" ht="12.75">
      <c r="A2287" s="184"/>
      <c r="B2287" s="205"/>
      <c r="C2287" s="72"/>
      <c r="D2287" s="72" t="s">
        <v>144</v>
      </c>
      <c r="E2287" s="211" t="s">
        <v>144</v>
      </c>
      <c r="V2287" s="2">
        <v>1</v>
      </c>
    </row>
    <row r="2288" spans="1:22" s="2" customFormat="1" ht="12.75">
      <c r="A2288" s="184"/>
      <c r="B2288" s="205"/>
      <c r="C2288" s="72"/>
      <c r="D2288" s="72" t="s">
        <v>144</v>
      </c>
      <c r="E2288" s="211" t="s">
        <v>144</v>
      </c>
      <c r="V2288" s="2">
        <v>1</v>
      </c>
    </row>
    <row r="2289" spans="1:22" s="2" customFormat="1" ht="12.75">
      <c r="A2289" s="184"/>
      <c r="B2289" s="205"/>
      <c r="C2289" s="72"/>
      <c r="D2289" s="72" t="s">
        <v>144</v>
      </c>
      <c r="E2289" s="211" t="s">
        <v>144</v>
      </c>
      <c r="V2289" s="2">
        <v>1</v>
      </c>
    </row>
    <row r="2290" spans="1:22" s="2" customFormat="1" ht="12.75">
      <c r="A2290" s="184"/>
      <c r="B2290" s="205"/>
      <c r="C2290" s="72"/>
      <c r="D2290" s="72" t="s">
        <v>144</v>
      </c>
      <c r="E2290" s="211" t="s">
        <v>144</v>
      </c>
      <c r="V2290" s="2">
        <v>1</v>
      </c>
    </row>
    <row r="2291" spans="1:22" s="2" customFormat="1" ht="12.75">
      <c r="A2291" s="184"/>
      <c r="B2291" s="205"/>
      <c r="C2291" s="72"/>
      <c r="D2291" s="72" t="s">
        <v>144</v>
      </c>
      <c r="E2291" s="211" t="s">
        <v>144</v>
      </c>
      <c r="V2291" s="2">
        <v>1</v>
      </c>
    </row>
    <row r="2292" spans="1:22" s="2" customFormat="1" ht="12.75">
      <c r="A2292" s="184"/>
      <c r="B2292" s="205"/>
      <c r="C2292" s="72"/>
      <c r="D2292" s="72" t="s">
        <v>144</v>
      </c>
      <c r="E2292" s="211" t="s">
        <v>144</v>
      </c>
      <c r="V2292" s="2">
        <v>1</v>
      </c>
    </row>
    <row r="2293" spans="1:22" s="2" customFormat="1" ht="12.75">
      <c r="A2293" s="184"/>
      <c r="B2293" s="205"/>
      <c r="C2293" s="72"/>
      <c r="D2293" s="72" t="s">
        <v>144</v>
      </c>
      <c r="E2293" s="211" t="s">
        <v>144</v>
      </c>
      <c r="V2293" s="2">
        <v>1</v>
      </c>
    </row>
    <row r="2294" spans="1:22" s="2" customFormat="1" ht="12.75">
      <c r="A2294" s="184"/>
      <c r="B2294" s="205"/>
      <c r="C2294" s="72"/>
      <c r="D2294" s="72" t="s">
        <v>144</v>
      </c>
      <c r="E2294" s="211" t="s">
        <v>144</v>
      </c>
      <c r="V2294" s="2">
        <v>1</v>
      </c>
    </row>
    <row r="2295" spans="1:22" s="2" customFormat="1" ht="12.75">
      <c r="A2295" s="184"/>
      <c r="B2295" s="205"/>
      <c r="C2295" s="72"/>
      <c r="D2295" s="72" t="s">
        <v>144</v>
      </c>
      <c r="E2295" s="211" t="s">
        <v>144</v>
      </c>
      <c r="V2295" s="2">
        <v>1</v>
      </c>
    </row>
    <row r="2296" spans="1:22" s="2" customFormat="1" ht="12.75">
      <c r="A2296" s="184"/>
      <c r="B2296" s="205"/>
      <c r="C2296" s="72"/>
      <c r="D2296" s="72" t="s">
        <v>144</v>
      </c>
      <c r="E2296" s="211" t="s">
        <v>144</v>
      </c>
      <c r="V2296" s="2">
        <v>1</v>
      </c>
    </row>
    <row r="2297" spans="1:22" s="2" customFormat="1" ht="12.75">
      <c r="A2297" s="184"/>
      <c r="B2297" s="205"/>
      <c r="C2297" s="72"/>
      <c r="D2297" s="72" t="s">
        <v>144</v>
      </c>
      <c r="E2297" s="211" t="s">
        <v>144</v>
      </c>
      <c r="V2297" s="2">
        <v>1</v>
      </c>
    </row>
    <row r="2298" spans="1:22" s="2" customFormat="1" ht="12.75">
      <c r="A2298" s="184"/>
      <c r="B2298" s="205"/>
      <c r="C2298" s="72"/>
      <c r="D2298" s="72" t="s">
        <v>144</v>
      </c>
      <c r="E2298" s="211" t="s">
        <v>144</v>
      </c>
      <c r="V2298" s="2">
        <v>1</v>
      </c>
    </row>
    <row r="2299" spans="1:22" s="2" customFormat="1" ht="12.75">
      <c r="A2299" s="184"/>
      <c r="B2299" s="205"/>
      <c r="C2299" s="72"/>
      <c r="D2299" s="72" t="s">
        <v>144</v>
      </c>
      <c r="E2299" s="211" t="s">
        <v>144</v>
      </c>
      <c r="V2299" s="2">
        <v>1</v>
      </c>
    </row>
    <row r="2300" spans="1:22" s="2" customFormat="1" ht="12.75">
      <c r="A2300" s="184"/>
      <c r="B2300" s="205"/>
      <c r="C2300" s="72"/>
      <c r="D2300" s="72" t="s">
        <v>144</v>
      </c>
      <c r="E2300" s="211" t="s">
        <v>144</v>
      </c>
      <c r="V2300" s="2">
        <v>1</v>
      </c>
    </row>
    <row r="2301" spans="1:22" s="2" customFormat="1" ht="12.75">
      <c r="A2301" s="184"/>
      <c r="B2301" s="205"/>
      <c r="C2301" s="72"/>
      <c r="D2301" s="72" t="s">
        <v>144</v>
      </c>
      <c r="E2301" s="211" t="s">
        <v>144</v>
      </c>
      <c r="V2301" s="2">
        <v>1</v>
      </c>
    </row>
    <row r="2302" spans="1:22" s="2" customFormat="1" ht="12.75">
      <c r="A2302" s="184"/>
      <c r="B2302" s="205"/>
      <c r="C2302" s="72"/>
      <c r="D2302" s="72" t="s">
        <v>144</v>
      </c>
      <c r="E2302" s="211" t="s">
        <v>144</v>
      </c>
      <c r="V2302" s="2">
        <v>1</v>
      </c>
    </row>
    <row r="2303" spans="1:22" s="2" customFormat="1" ht="12.75">
      <c r="A2303" s="184"/>
      <c r="B2303" s="205"/>
      <c r="C2303" s="72"/>
      <c r="D2303" s="72" t="s">
        <v>144</v>
      </c>
      <c r="E2303" s="211" t="s">
        <v>144</v>
      </c>
      <c r="V2303" s="2">
        <v>1</v>
      </c>
    </row>
    <row r="2304" spans="1:22" s="2" customFormat="1" ht="12.75">
      <c r="A2304" s="183"/>
      <c r="B2304" s="205"/>
      <c r="C2304" s="72"/>
      <c r="D2304" s="72" t="s">
        <v>144</v>
      </c>
      <c r="E2304" s="211" t="s">
        <v>144</v>
      </c>
      <c r="V2304" s="2">
        <v>1</v>
      </c>
    </row>
    <row r="2305" spans="1:22" s="2" customFormat="1" ht="12.75">
      <c r="A2305" s="183"/>
      <c r="B2305" s="205"/>
      <c r="C2305" s="72"/>
      <c r="D2305" s="72" t="s">
        <v>144</v>
      </c>
      <c r="E2305" s="211" t="s">
        <v>144</v>
      </c>
      <c r="V2305" s="2">
        <v>1</v>
      </c>
    </row>
    <row r="2306" spans="1:22" s="2" customFormat="1" ht="12.75">
      <c r="A2306" s="184"/>
      <c r="B2306" s="205"/>
      <c r="C2306" s="72"/>
      <c r="D2306" s="72" t="s">
        <v>144</v>
      </c>
      <c r="E2306" s="211" t="s">
        <v>144</v>
      </c>
      <c r="V2306" s="2">
        <v>1</v>
      </c>
    </row>
    <row r="2307" spans="1:22" s="2" customFormat="1" ht="12.75">
      <c r="A2307" s="183"/>
      <c r="B2307" s="205"/>
      <c r="C2307" s="72"/>
      <c r="D2307" s="72" t="s">
        <v>144</v>
      </c>
      <c r="E2307" s="211" t="s">
        <v>144</v>
      </c>
      <c r="V2307" s="2">
        <v>1</v>
      </c>
    </row>
    <row r="2308" spans="1:22" s="2" customFormat="1" ht="12.75">
      <c r="A2308" s="183"/>
      <c r="B2308" s="205"/>
      <c r="C2308" s="72"/>
      <c r="D2308" s="72" t="s">
        <v>144</v>
      </c>
      <c r="E2308" s="211" t="s">
        <v>144</v>
      </c>
      <c r="V2308" s="2">
        <v>1</v>
      </c>
    </row>
    <row r="2309" spans="1:22" s="2" customFormat="1" ht="12.75">
      <c r="A2309" s="183"/>
      <c r="B2309" s="205"/>
      <c r="C2309" s="72"/>
      <c r="D2309" s="72" t="s">
        <v>144</v>
      </c>
      <c r="E2309" s="211" t="s">
        <v>144</v>
      </c>
      <c r="V2309" s="2">
        <v>1</v>
      </c>
    </row>
    <row r="2310" spans="1:22" s="2" customFormat="1" ht="12.75">
      <c r="A2310" s="183"/>
      <c r="B2310" s="205"/>
      <c r="C2310" s="72"/>
      <c r="D2310" s="72" t="s">
        <v>144</v>
      </c>
      <c r="E2310" s="211" t="s">
        <v>144</v>
      </c>
      <c r="V2310" s="2">
        <v>1</v>
      </c>
    </row>
    <row r="2311" spans="1:22" s="2" customFormat="1" ht="12.75">
      <c r="A2311" s="183"/>
      <c r="B2311" s="205"/>
      <c r="C2311" s="72"/>
      <c r="D2311" s="72" t="s">
        <v>144</v>
      </c>
      <c r="E2311" s="211" t="s">
        <v>144</v>
      </c>
      <c r="V2311" s="2">
        <v>1</v>
      </c>
    </row>
    <row r="2312" spans="1:22" s="2" customFormat="1" ht="12.75">
      <c r="A2312" s="183"/>
      <c r="B2312" s="205"/>
      <c r="C2312" s="72"/>
      <c r="D2312" s="72" t="s">
        <v>144</v>
      </c>
      <c r="E2312" s="211" t="s">
        <v>144</v>
      </c>
      <c r="V2312" s="2">
        <v>1</v>
      </c>
    </row>
    <row r="2313" spans="1:22" s="2" customFormat="1" ht="12.75">
      <c r="A2313" s="184"/>
      <c r="B2313" s="205"/>
      <c r="C2313" s="72"/>
      <c r="D2313" s="72" t="s">
        <v>144</v>
      </c>
      <c r="E2313" s="211" t="s">
        <v>144</v>
      </c>
      <c r="V2313" s="2">
        <v>1</v>
      </c>
    </row>
    <row r="2314" spans="1:22" s="2" customFormat="1" ht="12.75">
      <c r="A2314" s="184"/>
      <c r="B2314" s="205"/>
      <c r="C2314" s="72"/>
      <c r="D2314" s="72" t="s">
        <v>144</v>
      </c>
      <c r="E2314" s="211" t="s">
        <v>144</v>
      </c>
      <c r="V2314" s="2">
        <v>1</v>
      </c>
    </row>
    <row r="2315" spans="1:22" s="2" customFormat="1" ht="12.75">
      <c r="A2315" s="184"/>
      <c r="B2315" s="205"/>
      <c r="C2315" s="72"/>
      <c r="D2315" s="72" t="s">
        <v>144</v>
      </c>
      <c r="E2315" s="211" t="s">
        <v>144</v>
      </c>
      <c r="V2315" s="2">
        <v>1</v>
      </c>
    </row>
    <row r="2316" spans="1:22" s="2" customFormat="1" ht="12.75">
      <c r="A2316" s="183"/>
      <c r="B2316" s="205"/>
      <c r="C2316" s="72"/>
      <c r="D2316" s="72" t="s">
        <v>144</v>
      </c>
      <c r="E2316" s="211" t="s">
        <v>144</v>
      </c>
      <c r="V2316" s="2">
        <v>1</v>
      </c>
    </row>
    <row r="2317" spans="1:22" s="2" customFormat="1" ht="12.75">
      <c r="A2317" s="183"/>
      <c r="B2317" s="205"/>
      <c r="C2317" s="72"/>
      <c r="D2317" s="72" t="s">
        <v>144</v>
      </c>
      <c r="E2317" s="211" t="s">
        <v>144</v>
      </c>
      <c r="V2317" s="2">
        <v>1</v>
      </c>
    </row>
    <row r="2318" spans="1:22" s="2" customFormat="1" ht="12.75">
      <c r="A2318" s="184"/>
      <c r="B2318" s="205"/>
      <c r="C2318" s="72"/>
      <c r="D2318" s="72" t="s">
        <v>144</v>
      </c>
      <c r="E2318" s="211" t="s">
        <v>144</v>
      </c>
      <c r="V2318" s="2">
        <v>1</v>
      </c>
    </row>
    <row r="2319" spans="1:22" s="2" customFormat="1" ht="12.75">
      <c r="A2319" s="183"/>
      <c r="B2319" s="205"/>
      <c r="C2319" s="72"/>
      <c r="D2319" s="72" t="s">
        <v>144</v>
      </c>
      <c r="E2319" s="211" t="s">
        <v>144</v>
      </c>
      <c r="V2319" s="2">
        <v>1</v>
      </c>
    </row>
    <row r="2320" spans="1:22" s="2" customFormat="1" ht="12.75">
      <c r="A2320" s="183"/>
      <c r="B2320" s="205"/>
      <c r="C2320" s="72"/>
      <c r="D2320" s="72" t="s">
        <v>144</v>
      </c>
      <c r="E2320" s="211" t="s">
        <v>144</v>
      </c>
      <c r="V2320" s="2">
        <v>1</v>
      </c>
    </row>
    <row r="2321" spans="1:22" s="2" customFormat="1" ht="12.75">
      <c r="A2321" s="183"/>
      <c r="B2321" s="205"/>
      <c r="C2321" s="72"/>
      <c r="D2321" s="72" t="s">
        <v>144</v>
      </c>
      <c r="E2321" s="211" t="s">
        <v>144</v>
      </c>
      <c r="V2321" s="2">
        <v>1</v>
      </c>
    </row>
    <row r="2322" spans="1:22" s="2" customFormat="1" ht="12.75">
      <c r="A2322" s="183"/>
      <c r="B2322" s="205"/>
      <c r="C2322" s="72"/>
      <c r="D2322" s="72" t="s">
        <v>144</v>
      </c>
      <c r="E2322" s="211" t="s">
        <v>144</v>
      </c>
      <c r="V2322" s="2">
        <v>1</v>
      </c>
    </row>
    <row r="2323" spans="1:22" s="2" customFormat="1" ht="12.75">
      <c r="A2323" s="183"/>
      <c r="B2323" s="205"/>
      <c r="C2323" s="72"/>
      <c r="D2323" s="72" t="s">
        <v>144</v>
      </c>
      <c r="E2323" s="211" t="s">
        <v>144</v>
      </c>
      <c r="V2323" s="2">
        <v>1</v>
      </c>
    </row>
    <row r="2324" spans="1:22" s="2" customFormat="1" ht="12.75">
      <c r="A2324" s="183"/>
      <c r="B2324" s="205"/>
      <c r="C2324" s="72"/>
      <c r="D2324" s="72" t="s">
        <v>144</v>
      </c>
      <c r="E2324" s="211" t="s">
        <v>144</v>
      </c>
      <c r="V2324" s="2">
        <v>1</v>
      </c>
    </row>
    <row r="2325" spans="1:22" s="2" customFormat="1" ht="12.75">
      <c r="A2325" s="183"/>
      <c r="B2325" s="206"/>
      <c r="D2325" s="72" t="s">
        <v>144</v>
      </c>
      <c r="E2325" s="211" t="s">
        <v>144</v>
      </c>
      <c r="V2325" s="2">
        <v>1</v>
      </c>
    </row>
    <row r="2326" spans="1:22" s="2" customFormat="1" ht="12.75">
      <c r="A2326" s="183"/>
      <c r="B2326" s="206"/>
      <c r="D2326" s="72" t="s">
        <v>144</v>
      </c>
      <c r="E2326" s="211" t="s">
        <v>144</v>
      </c>
      <c r="V2326" s="2">
        <v>1</v>
      </c>
    </row>
    <row r="2327" spans="1:22" s="2" customFormat="1" ht="12.75">
      <c r="A2327" s="183"/>
      <c r="B2327" s="206"/>
      <c r="D2327" s="72" t="s">
        <v>144</v>
      </c>
      <c r="E2327" s="211" t="s">
        <v>144</v>
      </c>
      <c r="V2327" s="2">
        <v>1</v>
      </c>
    </row>
    <row r="2328" spans="1:22" s="2" customFormat="1" ht="12.75">
      <c r="A2328" s="183"/>
      <c r="B2328" s="206"/>
      <c r="D2328" s="72" t="s">
        <v>144</v>
      </c>
      <c r="E2328" s="211" t="s">
        <v>144</v>
      </c>
      <c r="V2328" s="2">
        <v>1</v>
      </c>
    </row>
    <row r="2329" spans="1:22" s="2" customFormat="1" ht="12.75">
      <c r="A2329" s="183"/>
      <c r="B2329" s="206"/>
      <c r="D2329" s="72" t="s">
        <v>144</v>
      </c>
      <c r="E2329" s="211" t="s">
        <v>144</v>
      </c>
      <c r="V2329" s="2">
        <v>1</v>
      </c>
    </row>
    <row r="2330" spans="1:22" s="2" customFormat="1" ht="12.75">
      <c r="A2330" s="183"/>
      <c r="B2330" s="206"/>
      <c r="D2330" s="72" t="s">
        <v>144</v>
      </c>
      <c r="E2330" s="211" t="s">
        <v>144</v>
      </c>
      <c r="V2330" s="2">
        <v>1</v>
      </c>
    </row>
    <row r="2331" spans="1:22" s="2" customFormat="1" ht="12.75">
      <c r="A2331" s="183"/>
      <c r="B2331" s="206"/>
      <c r="D2331" s="72" t="s">
        <v>144</v>
      </c>
      <c r="E2331" s="211" t="s">
        <v>144</v>
      </c>
      <c r="V2331" s="2">
        <v>1</v>
      </c>
    </row>
    <row r="2332" spans="1:22" s="2" customFormat="1" ht="12.75">
      <c r="A2332" s="183"/>
      <c r="B2332" s="206"/>
      <c r="D2332" s="72" t="s">
        <v>144</v>
      </c>
      <c r="E2332" s="211" t="s">
        <v>144</v>
      </c>
      <c r="V2332" s="2">
        <v>1</v>
      </c>
    </row>
    <row r="2333" spans="1:22" s="2" customFormat="1" ht="12.75">
      <c r="A2333" s="183"/>
      <c r="B2333" s="206"/>
      <c r="D2333" s="72" t="s">
        <v>144</v>
      </c>
      <c r="E2333" s="211"/>
    </row>
    <row r="2334" spans="1:22" s="2" customFormat="1" ht="12.75">
      <c r="A2334" s="183"/>
      <c r="B2334" s="206"/>
      <c r="D2334" s="72" t="s">
        <v>144</v>
      </c>
      <c r="E2334" s="211"/>
    </row>
    <row r="2335" spans="1:22" s="2" customFormat="1" ht="12.75">
      <c r="A2335" s="183"/>
      <c r="B2335" s="206"/>
      <c r="D2335" s="72" t="s">
        <v>144</v>
      </c>
      <c r="E2335" s="211"/>
    </row>
    <row r="2336" spans="1:22" s="2" customFormat="1" ht="12.75">
      <c r="A2336" s="183"/>
      <c r="B2336" s="206"/>
      <c r="D2336" s="72" t="s">
        <v>144</v>
      </c>
      <c r="E2336" s="211"/>
    </row>
    <row r="2337" spans="1:5" s="2" customFormat="1" ht="12.75">
      <c r="A2337" s="183"/>
      <c r="B2337" s="206"/>
      <c r="D2337" s="72" t="s">
        <v>144</v>
      </c>
      <c r="E2337" s="211"/>
    </row>
    <row r="2338" spans="1:5" s="2" customFormat="1" ht="12.75">
      <c r="A2338" s="183"/>
      <c r="B2338" s="206"/>
      <c r="D2338" s="72" t="s">
        <v>144</v>
      </c>
      <c r="E2338" s="211"/>
    </row>
    <row r="2339" spans="1:5" s="2" customFormat="1" ht="12.75">
      <c r="A2339" s="183"/>
      <c r="B2339" s="206"/>
      <c r="D2339" s="72" t="s">
        <v>144</v>
      </c>
      <c r="E2339" s="211"/>
    </row>
    <row r="2340" spans="1:5" s="2" customFormat="1" ht="12.75">
      <c r="A2340" s="183"/>
      <c r="B2340" s="206"/>
      <c r="D2340" s="72" t="s">
        <v>144</v>
      </c>
      <c r="E2340" s="211"/>
    </row>
    <row r="2341" spans="1:5" s="2" customFormat="1" ht="12.75">
      <c r="A2341" s="183"/>
      <c r="B2341" s="206"/>
      <c r="D2341" s="72" t="s">
        <v>144</v>
      </c>
      <c r="E2341" s="211"/>
    </row>
    <row r="2342" spans="1:5" s="2" customFormat="1" ht="12.75">
      <c r="A2342" s="183"/>
      <c r="B2342" s="206"/>
      <c r="D2342" s="72" t="s">
        <v>144</v>
      </c>
      <c r="E2342" s="211"/>
    </row>
    <row r="2343" spans="1:5" s="2" customFormat="1" ht="12.75">
      <c r="A2343" s="183"/>
      <c r="B2343" s="206"/>
      <c r="D2343" s="72" t="s">
        <v>144</v>
      </c>
      <c r="E2343" s="211"/>
    </row>
    <row r="2344" spans="1:5" s="2" customFormat="1" ht="12.75">
      <c r="A2344" s="183"/>
      <c r="B2344" s="206"/>
      <c r="D2344" s="72" t="s">
        <v>144</v>
      </c>
      <c r="E2344" s="211"/>
    </row>
    <row r="2345" spans="1:5" s="2" customFormat="1" ht="12.75">
      <c r="A2345" s="183"/>
      <c r="B2345" s="206"/>
      <c r="D2345" s="72" t="s">
        <v>144</v>
      </c>
      <c r="E2345" s="211"/>
    </row>
    <row r="2346" spans="1:5" s="2" customFormat="1" ht="12.75">
      <c r="A2346" s="183"/>
      <c r="B2346" s="206"/>
      <c r="D2346" s="72" t="s">
        <v>144</v>
      </c>
      <c r="E2346" s="211"/>
    </row>
    <row r="2347" spans="1:5" s="2" customFormat="1" ht="12.75">
      <c r="A2347" s="183"/>
      <c r="B2347" s="206"/>
      <c r="D2347" s="72" t="s">
        <v>144</v>
      </c>
      <c r="E2347" s="211"/>
    </row>
    <row r="2348" spans="1:5" s="2" customFormat="1" ht="12.75">
      <c r="A2348" s="183"/>
      <c r="B2348" s="206"/>
      <c r="D2348" s="72" t="s">
        <v>144</v>
      </c>
      <c r="E2348" s="211"/>
    </row>
    <row r="2349" spans="1:5" s="2" customFormat="1" ht="12.75">
      <c r="A2349" s="183"/>
      <c r="B2349" s="206"/>
      <c r="D2349" s="72" t="s">
        <v>144</v>
      </c>
      <c r="E2349" s="211"/>
    </row>
    <row r="2350" spans="1:5" ht="12.75">
      <c r="A2350" s="183"/>
      <c r="B2350" s="206"/>
      <c r="C2350" s="2"/>
      <c r="D2350" s="72" t="s">
        <v>144</v>
      </c>
      <c r="E2350" s="211"/>
    </row>
    <row r="2351" spans="1:5" ht="12.75">
      <c r="A2351" s="183"/>
      <c r="B2351" s="206"/>
      <c r="C2351" s="2"/>
      <c r="D2351" s="72" t="s">
        <v>144</v>
      </c>
      <c r="E2351" s="211"/>
    </row>
    <row r="2352" spans="1:5" ht="12.75">
      <c r="A2352" s="183"/>
      <c r="B2352" s="206"/>
      <c r="C2352" s="2"/>
      <c r="D2352" s="72" t="s">
        <v>144</v>
      </c>
      <c r="E2352" s="211"/>
    </row>
    <row r="2353" spans="1:5" ht="12.75">
      <c r="A2353" s="183"/>
      <c r="B2353" s="206"/>
      <c r="C2353" s="2"/>
      <c r="D2353" s="72" t="s">
        <v>144</v>
      </c>
      <c r="E2353" s="211"/>
    </row>
    <row r="2354" spans="1:5" ht="12.75">
      <c r="A2354" s="183"/>
      <c r="B2354" s="206"/>
      <c r="C2354" s="2"/>
      <c r="D2354" s="72" t="s">
        <v>144</v>
      </c>
      <c r="E2354" s="211"/>
    </row>
    <row r="2355" spans="1:5" ht="12.75">
      <c r="A2355" s="183"/>
      <c r="B2355" s="206"/>
      <c r="C2355" s="2"/>
      <c r="D2355" s="72" t="s">
        <v>144</v>
      </c>
      <c r="E2355" s="211"/>
    </row>
    <row r="2356" spans="1:5" ht="12.75">
      <c r="A2356" s="183"/>
      <c r="B2356" s="206"/>
      <c r="C2356" s="2"/>
      <c r="D2356" s="72" t="s">
        <v>144</v>
      </c>
      <c r="E2356" s="211"/>
    </row>
    <row r="2357" spans="1:5" ht="12.75">
      <c r="A2357" s="183"/>
      <c r="B2357" s="206"/>
      <c r="C2357" s="2"/>
      <c r="D2357" s="72" t="s">
        <v>144</v>
      </c>
      <c r="E2357" s="211"/>
    </row>
    <row r="2358" spans="1:5" ht="12.75">
      <c r="A2358" s="183"/>
      <c r="B2358" s="206"/>
      <c r="C2358" s="2"/>
      <c r="D2358" s="72" t="s">
        <v>144</v>
      </c>
      <c r="E2358" s="211"/>
    </row>
    <row r="2359" spans="1:5" ht="12.75">
      <c r="A2359" s="183"/>
      <c r="B2359" s="206"/>
      <c r="C2359" s="2"/>
      <c r="D2359" s="72" t="s">
        <v>144</v>
      </c>
      <c r="E2359" s="211"/>
    </row>
    <row r="2360" spans="1:5" ht="12.75">
      <c r="A2360" s="183"/>
      <c r="B2360" s="206"/>
      <c r="C2360" s="2"/>
      <c r="D2360" s="72" t="s">
        <v>144</v>
      </c>
      <c r="E2360" s="211"/>
    </row>
    <row r="2361" spans="1:5" ht="12.75">
      <c r="A2361" s="183"/>
      <c r="B2361" s="206"/>
      <c r="C2361" s="2"/>
      <c r="D2361" s="72" t="s">
        <v>144</v>
      </c>
      <c r="E2361" s="211"/>
    </row>
    <row r="2362" spans="1:5" ht="12.75">
      <c r="A2362" s="183"/>
      <c r="B2362" s="206"/>
      <c r="C2362" s="2"/>
      <c r="D2362" s="72" t="s">
        <v>144</v>
      </c>
      <c r="E2362" s="211"/>
    </row>
    <row r="2363" spans="1:5" ht="12.75">
      <c r="A2363" s="183"/>
      <c r="B2363" s="206"/>
      <c r="C2363" s="2"/>
      <c r="D2363" s="72" t="s">
        <v>144</v>
      </c>
      <c r="E2363" s="211"/>
    </row>
    <row r="2364" spans="1:5" ht="12.75">
      <c r="A2364" s="183"/>
      <c r="B2364" s="206"/>
      <c r="C2364" s="2"/>
      <c r="D2364" s="72" t="s">
        <v>144</v>
      </c>
      <c r="E2364" s="211"/>
    </row>
    <row r="2365" spans="1:5" ht="12.75">
      <c r="A2365" s="183"/>
      <c r="B2365" s="206"/>
      <c r="C2365" s="2"/>
      <c r="D2365" s="72" t="s">
        <v>144</v>
      </c>
      <c r="E2365" s="211"/>
    </row>
    <row r="2366" spans="1:5" ht="12.75">
      <c r="A2366" s="183"/>
      <c r="B2366" s="206"/>
      <c r="C2366" s="2"/>
      <c r="D2366" s="72" t="s">
        <v>144</v>
      </c>
      <c r="E2366" s="211"/>
    </row>
    <row r="2367" spans="1:5" ht="12.75">
      <c r="A2367" s="183"/>
      <c r="B2367" s="206"/>
      <c r="C2367" s="2"/>
      <c r="D2367" s="72" t="s">
        <v>144</v>
      </c>
      <c r="E2367" s="211"/>
    </row>
    <row r="2368" spans="1:5" ht="12.75">
      <c r="A2368" s="183"/>
      <c r="B2368" s="206"/>
      <c r="C2368" s="2"/>
      <c r="D2368" s="72" t="s">
        <v>144</v>
      </c>
      <c r="E2368" s="211"/>
    </row>
    <row r="2369" spans="1:5" ht="12.75">
      <c r="A2369" s="183"/>
      <c r="B2369" s="206"/>
      <c r="C2369" s="2"/>
      <c r="D2369" s="72" t="s">
        <v>144</v>
      </c>
      <c r="E2369" s="211"/>
    </row>
    <row r="2370" spans="1:5" ht="12.75">
      <c r="A2370" s="183"/>
      <c r="B2370" s="206"/>
      <c r="C2370" s="2"/>
      <c r="D2370" s="72" t="s">
        <v>144</v>
      </c>
      <c r="E2370" s="211"/>
    </row>
    <row r="2371" spans="1:5" ht="12.75">
      <c r="A2371" s="183"/>
      <c r="B2371" s="206"/>
      <c r="C2371" s="2"/>
      <c r="D2371" s="72" t="s">
        <v>144</v>
      </c>
      <c r="E2371" s="211"/>
    </row>
    <row r="2372" spans="1:5" ht="12.75">
      <c r="A2372" s="183"/>
      <c r="B2372" s="206"/>
      <c r="C2372" s="2"/>
      <c r="D2372" s="72" t="s">
        <v>144</v>
      </c>
      <c r="E2372" s="211"/>
    </row>
    <row r="2373" spans="1:5" ht="12.75">
      <c r="A2373" s="183"/>
      <c r="B2373" s="206"/>
      <c r="C2373" s="2"/>
      <c r="D2373" s="72" t="s">
        <v>144</v>
      </c>
      <c r="E2373" s="211"/>
    </row>
    <row r="2374" spans="1:5" ht="12.75">
      <c r="A2374" s="183"/>
      <c r="B2374" s="206"/>
      <c r="C2374" s="2"/>
      <c r="D2374" s="72" t="s">
        <v>144</v>
      </c>
      <c r="E2374" s="211"/>
    </row>
    <row r="2375" spans="1:5" ht="12.75">
      <c r="A2375" s="183"/>
      <c r="B2375" s="206"/>
      <c r="C2375" s="2"/>
      <c r="D2375" s="72" t="s">
        <v>144</v>
      </c>
      <c r="E2375" s="211"/>
    </row>
    <row r="2376" spans="1:5" ht="12.75">
      <c r="A2376" s="183"/>
      <c r="B2376" s="206"/>
      <c r="C2376" s="2"/>
      <c r="D2376" s="72" t="s">
        <v>144</v>
      </c>
      <c r="E2376" s="211"/>
    </row>
    <row r="2377" spans="1:5" ht="12.75">
      <c r="A2377" s="183"/>
      <c r="B2377" s="206"/>
      <c r="C2377" s="2"/>
      <c r="D2377" s="72" t="s">
        <v>144</v>
      </c>
      <c r="E2377" s="211"/>
    </row>
    <row r="2378" spans="1:5" ht="12.75">
      <c r="A2378" s="183"/>
      <c r="B2378" s="206"/>
      <c r="C2378" s="2"/>
      <c r="D2378" s="72" t="s">
        <v>144</v>
      </c>
      <c r="E2378" s="211"/>
    </row>
    <row r="2379" spans="1:5" ht="12.75">
      <c r="A2379" s="183"/>
      <c r="B2379" s="206"/>
      <c r="C2379" s="2"/>
      <c r="D2379" s="72" t="s">
        <v>144</v>
      </c>
      <c r="E2379" s="211"/>
    </row>
    <row r="2380" spans="1:5" ht="12.75">
      <c r="A2380" s="183"/>
      <c r="B2380" s="206"/>
      <c r="C2380" s="2"/>
      <c r="D2380" s="72" t="s">
        <v>144</v>
      </c>
      <c r="E2380" s="211"/>
    </row>
    <row r="2381" spans="1:5" ht="12.75">
      <c r="A2381" s="183"/>
      <c r="B2381" s="206"/>
      <c r="C2381" s="2"/>
      <c r="D2381" s="72" t="s">
        <v>144</v>
      </c>
      <c r="E2381" s="211"/>
    </row>
    <row r="2382" spans="1:5" ht="12.75">
      <c r="A2382" s="183"/>
      <c r="B2382" s="206"/>
      <c r="C2382" s="2"/>
      <c r="D2382" s="72" t="s">
        <v>144</v>
      </c>
      <c r="E2382" s="211"/>
    </row>
    <row r="2383" spans="1:5" ht="12.75">
      <c r="A2383" s="183"/>
      <c r="B2383" s="206"/>
      <c r="C2383" s="2"/>
      <c r="D2383" s="72" t="s">
        <v>144</v>
      </c>
      <c r="E2383" s="211"/>
    </row>
    <row r="2384" spans="1:5" ht="12.75">
      <c r="A2384" s="183"/>
      <c r="B2384" s="206"/>
      <c r="C2384" s="2"/>
      <c r="D2384" s="72" t="s">
        <v>144</v>
      </c>
      <c r="E2384" s="211"/>
    </row>
    <row r="2385" spans="1:5" ht="12.75">
      <c r="A2385" s="183"/>
      <c r="B2385" s="206"/>
      <c r="C2385" s="2"/>
      <c r="D2385" s="72" t="s">
        <v>144</v>
      </c>
      <c r="E2385" s="211"/>
    </row>
    <row r="2386" spans="1:5" ht="12.75">
      <c r="A2386" s="183"/>
      <c r="B2386" s="206"/>
      <c r="C2386" s="2"/>
      <c r="D2386" s="72" t="s">
        <v>144</v>
      </c>
      <c r="E2386" s="211"/>
    </row>
    <row r="2387" spans="1:5" ht="12.75">
      <c r="A2387" s="183"/>
      <c r="B2387" s="206"/>
      <c r="C2387" s="2"/>
      <c r="D2387" s="72" t="s">
        <v>144</v>
      </c>
      <c r="E2387" s="211"/>
    </row>
    <row r="2388" spans="1:5" ht="12.75">
      <c r="A2388" s="183"/>
      <c r="B2388" s="206"/>
      <c r="C2388" s="2"/>
      <c r="D2388" s="72" t="s">
        <v>144</v>
      </c>
      <c r="E2388" s="211"/>
    </row>
    <row r="2389" spans="1:5" ht="12.75">
      <c r="A2389" s="183"/>
      <c r="B2389" s="206"/>
      <c r="C2389" s="2"/>
      <c r="D2389" s="72" t="s">
        <v>144</v>
      </c>
      <c r="E2389" s="211"/>
    </row>
    <row r="2390" spans="1:5" ht="12.75">
      <c r="A2390" s="183"/>
      <c r="B2390" s="206"/>
      <c r="C2390" s="2"/>
      <c r="D2390" s="72" t="s">
        <v>144</v>
      </c>
      <c r="E2390" s="211"/>
    </row>
    <row r="2391" spans="1:5" ht="12.75">
      <c r="A2391" s="183"/>
      <c r="B2391" s="206"/>
      <c r="C2391" s="2"/>
      <c r="D2391" s="72" t="s">
        <v>144</v>
      </c>
      <c r="E2391" s="211"/>
    </row>
    <row r="2392" spans="1:5" ht="12.75">
      <c r="A2392" s="183"/>
      <c r="B2392" s="206"/>
      <c r="C2392" s="2"/>
      <c r="D2392" s="72" t="s">
        <v>144</v>
      </c>
      <c r="E2392" s="211"/>
    </row>
    <row r="2393" spans="1:5" ht="12.75">
      <c r="A2393" s="183"/>
      <c r="B2393" s="206"/>
      <c r="C2393" s="2"/>
      <c r="D2393" s="72" t="s">
        <v>144</v>
      </c>
      <c r="E2393" s="211"/>
    </row>
    <row r="2394" spans="1:5" ht="12.75">
      <c r="A2394" s="183"/>
      <c r="B2394" s="206"/>
      <c r="C2394" s="2"/>
      <c r="D2394" s="72" t="s">
        <v>144</v>
      </c>
      <c r="E2394" s="211"/>
    </row>
    <row r="2395" spans="1:5" ht="12.75">
      <c r="A2395" s="183"/>
      <c r="B2395" s="206"/>
      <c r="C2395" s="2"/>
      <c r="D2395" s="72" t="s">
        <v>144</v>
      </c>
      <c r="E2395" s="211"/>
    </row>
    <row r="2396" spans="1:5" ht="12.75">
      <c r="A2396" s="183"/>
      <c r="B2396" s="206"/>
      <c r="C2396" s="2"/>
      <c r="D2396" s="72" t="s">
        <v>144</v>
      </c>
      <c r="E2396" s="211"/>
    </row>
    <row r="2397" spans="1:5" ht="12.75">
      <c r="A2397" s="183"/>
      <c r="B2397" s="206"/>
      <c r="C2397" s="2"/>
      <c r="D2397" s="72" t="s">
        <v>144</v>
      </c>
      <c r="E2397" s="211"/>
    </row>
    <row r="2398" spans="1:5" ht="12.75">
      <c r="A2398" s="183"/>
      <c r="B2398" s="206"/>
      <c r="C2398" s="2"/>
      <c r="D2398" s="72" t="s">
        <v>144</v>
      </c>
      <c r="E2398" s="211"/>
    </row>
    <row r="2399" spans="1:5" ht="12.75">
      <c r="A2399" s="183"/>
      <c r="B2399" s="206"/>
      <c r="C2399" s="2"/>
      <c r="D2399" s="72" t="s">
        <v>144</v>
      </c>
      <c r="E2399" s="211"/>
    </row>
    <row r="2400" spans="1:5" ht="12.75">
      <c r="A2400" s="183"/>
      <c r="B2400" s="206"/>
      <c r="C2400" s="2"/>
      <c r="D2400" s="72" t="s">
        <v>144</v>
      </c>
      <c r="E2400" s="211"/>
    </row>
    <row r="2401" spans="1:5" ht="12.75">
      <c r="A2401" s="183"/>
      <c r="B2401" s="206"/>
      <c r="C2401" s="2"/>
      <c r="D2401" s="72" t="s">
        <v>144</v>
      </c>
      <c r="E2401" s="211"/>
    </row>
    <row r="2402" spans="1:5" ht="12.75">
      <c r="A2402" s="183"/>
      <c r="B2402" s="206"/>
      <c r="C2402" s="2"/>
      <c r="D2402" s="72" t="s">
        <v>144</v>
      </c>
      <c r="E2402" s="211"/>
    </row>
    <row r="2403" spans="1:5" ht="12.75">
      <c r="A2403" s="183"/>
      <c r="B2403" s="206"/>
      <c r="C2403" s="2"/>
      <c r="D2403" s="72" t="s">
        <v>144</v>
      </c>
      <c r="E2403" s="211"/>
    </row>
    <row r="2404" spans="1:5" ht="12.75">
      <c r="A2404" s="183"/>
      <c r="B2404" s="206"/>
      <c r="C2404" s="2"/>
      <c r="D2404" s="72" t="s">
        <v>144</v>
      </c>
      <c r="E2404" s="211"/>
    </row>
    <row r="2405" spans="1:5" ht="12.75">
      <c r="A2405" s="183"/>
      <c r="B2405" s="206"/>
      <c r="C2405" s="2"/>
      <c r="D2405" s="72" t="s">
        <v>144</v>
      </c>
      <c r="E2405" s="211"/>
    </row>
    <row r="2406" spans="1:5" ht="12.75">
      <c r="A2406" s="183"/>
      <c r="B2406" s="206"/>
      <c r="C2406" s="2"/>
      <c r="D2406" s="72" t="s">
        <v>144</v>
      </c>
      <c r="E2406" s="211"/>
    </row>
    <row r="2407" spans="1:5" ht="12.75">
      <c r="A2407" s="183"/>
      <c r="B2407" s="206"/>
      <c r="C2407" s="2"/>
      <c r="D2407" s="72" t="s">
        <v>144</v>
      </c>
      <c r="E2407" s="211"/>
    </row>
    <row r="2408" spans="1:5" ht="12.75">
      <c r="A2408" s="183"/>
      <c r="B2408" s="206"/>
      <c r="C2408" s="2"/>
      <c r="D2408" s="72" t="s">
        <v>144</v>
      </c>
      <c r="E2408" s="211"/>
    </row>
    <row r="2409" spans="1:5" ht="12.75">
      <c r="A2409" s="183"/>
      <c r="B2409" s="206"/>
      <c r="C2409" s="2"/>
      <c r="D2409" s="72" t="s">
        <v>144</v>
      </c>
      <c r="E2409" s="211"/>
    </row>
    <row r="2410" spans="1:5" ht="12.75">
      <c r="A2410" s="183"/>
      <c r="B2410" s="206"/>
      <c r="C2410" s="2"/>
      <c r="D2410" s="72" t="s">
        <v>144</v>
      </c>
      <c r="E2410" s="211"/>
    </row>
    <row r="2411" spans="1:5" ht="12.75">
      <c r="A2411" s="183"/>
      <c r="B2411" s="206"/>
      <c r="C2411" s="2"/>
      <c r="D2411" s="72" t="s">
        <v>144</v>
      </c>
      <c r="E2411" s="211"/>
    </row>
    <row r="2412" spans="1:5" ht="12.75">
      <c r="A2412" s="183"/>
      <c r="B2412" s="206"/>
      <c r="C2412" s="2"/>
      <c r="D2412" s="72" t="s">
        <v>144</v>
      </c>
      <c r="E2412" s="211"/>
    </row>
    <row r="2413" spans="1:5" ht="12.75">
      <c r="A2413" s="183"/>
      <c r="B2413" s="206"/>
      <c r="C2413" s="2"/>
      <c r="D2413" s="72" t="s">
        <v>144</v>
      </c>
      <c r="E2413" s="211"/>
    </row>
    <row r="2414" spans="1:5" ht="12.75">
      <c r="A2414" s="183"/>
      <c r="B2414" s="206"/>
      <c r="C2414" s="2"/>
      <c r="D2414" s="72" t="s">
        <v>144</v>
      </c>
      <c r="E2414" s="211"/>
    </row>
    <row r="2415" spans="1:5" ht="12.75">
      <c r="A2415" s="183"/>
      <c r="B2415" s="206"/>
      <c r="C2415" s="2"/>
      <c r="D2415" s="72" t="s">
        <v>144</v>
      </c>
      <c r="E2415" s="211"/>
    </row>
    <row r="2416" spans="1:5" ht="12.75">
      <c r="A2416" s="183"/>
      <c r="B2416" s="206"/>
      <c r="C2416" s="2"/>
      <c r="D2416" s="72" t="s">
        <v>144</v>
      </c>
      <c r="E2416" s="211"/>
    </row>
    <row r="2417" spans="1:5" ht="12.75">
      <c r="A2417" s="183"/>
      <c r="B2417" s="206"/>
      <c r="C2417" s="2"/>
      <c r="D2417" s="72" t="s">
        <v>144</v>
      </c>
      <c r="E2417" s="211"/>
    </row>
    <row r="2418" spans="1:5" ht="12.75">
      <c r="A2418" s="183"/>
      <c r="B2418" s="206"/>
      <c r="C2418" s="2"/>
      <c r="D2418" s="72" t="s">
        <v>144</v>
      </c>
      <c r="E2418" s="211"/>
    </row>
    <row r="2419" spans="1:5" ht="12.75">
      <c r="A2419" s="183"/>
      <c r="B2419" s="206"/>
      <c r="C2419" s="2"/>
      <c r="D2419" s="72" t="s">
        <v>144</v>
      </c>
      <c r="E2419" s="211"/>
    </row>
    <row r="2420" spans="1:5" ht="12.75">
      <c r="A2420" s="183"/>
      <c r="B2420" s="206"/>
      <c r="C2420" s="2"/>
      <c r="D2420" s="72" t="s">
        <v>144</v>
      </c>
      <c r="E2420" s="211"/>
    </row>
    <row r="2421" spans="1:5" ht="12.75">
      <c r="A2421" s="183"/>
      <c r="B2421" s="206"/>
      <c r="C2421" s="2"/>
      <c r="D2421" s="72" t="s">
        <v>144</v>
      </c>
      <c r="E2421" s="211"/>
    </row>
    <row r="2422" spans="1:5" ht="12.75">
      <c r="A2422" s="183"/>
      <c r="B2422" s="206"/>
      <c r="C2422" s="2"/>
      <c r="D2422" s="72" t="s">
        <v>144</v>
      </c>
      <c r="E2422" s="211"/>
    </row>
    <row r="2423" spans="1:5" ht="12.75">
      <c r="A2423" s="183"/>
      <c r="B2423" s="206"/>
      <c r="C2423" s="2"/>
      <c r="D2423" s="72" t="s">
        <v>144</v>
      </c>
      <c r="E2423" s="211"/>
    </row>
    <row r="2424" spans="1:5" ht="12.75">
      <c r="A2424" s="183"/>
      <c r="B2424" s="206"/>
      <c r="C2424" s="2"/>
      <c r="D2424" s="72" t="s">
        <v>144</v>
      </c>
      <c r="E2424" s="211"/>
    </row>
    <row r="2425" spans="1:5" ht="12.75">
      <c r="A2425" s="183"/>
      <c r="B2425" s="206"/>
      <c r="C2425" s="2"/>
      <c r="D2425" s="72" t="s">
        <v>144</v>
      </c>
      <c r="E2425" s="211"/>
    </row>
    <row r="2426" spans="1:5" ht="12.75">
      <c r="A2426" s="183"/>
      <c r="B2426" s="206"/>
      <c r="C2426" s="2"/>
      <c r="D2426" s="72" t="s">
        <v>144</v>
      </c>
      <c r="E2426" s="211"/>
    </row>
    <row r="2427" spans="1:5" ht="12.75">
      <c r="A2427" s="183"/>
      <c r="B2427" s="206"/>
      <c r="C2427" s="2"/>
      <c r="D2427" s="72" t="s">
        <v>144</v>
      </c>
      <c r="E2427" s="211"/>
    </row>
    <row r="2428" spans="1:5" ht="12.75">
      <c r="A2428" s="183"/>
      <c r="B2428" s="206"/>
      <c r="C2428" s="2"/>
      <c r="D2428" s="72" t="s">
        <v>144</v>
      </c>
      <c r="E2428" s="211"/>
    </row>
    <row r="2429" spans="1:5" ht="12.75">
      <c r="A2429" s="183"/>
      <c r="B2429" s="206"/>
      <c r="C2429" s="2"/>
      <c r="D2429" s="72" t="s">
        <v>144</v>
      </c>
      <c r="E2429" s="211"/>
    </row>
    <row r="2430" spans="1:5" ht="12.75">
      <c r="A2430" s="183"/>
      <c r="B2430" s="206"/>
      <c r="C2430" s="2"/>
      <c r="D2430" s="72" t="s">
        <v>144</v>
      </c>
      <c r="E2430" s="211"/>
    </row>
    <row r="2431" spans="1:5" ht="12.75">
      <c r="A2431" s="183"/>
      <c r="B2431" s="206"/>
      <c r="C2431" s="2"/>
      <c r="D2431" s="72" t="s">
        <v>144</v>
      </c>
      <c r="E2431" s="211"/>
    </row>
    <row r="2432" spans="1:5" ht="12.75">
      <c r="A2432" s="183"/>
      <c r="B2432" s="206"/>
      <c r="C2432" s="2"/>
      <c r="D2432" s="72" t="s">
        <v>144</v>
      </c>
      <c r="E2432" s="211"/>
    </row>
    <row r="2433" spans="1:5" ht="12.75">
      <c r="A2433" s="183"/>
      <c r="B2433" s="206"/>
      <c r="C2433" s="2"/>
      <c r="D2433" s="72" t="s">
        <v>144</v>
      </c>
      <c r="E2433" s="211"/>
    </row>
    <row r="2434" spans="1:5" ht="12.75">
      <c r="A2434" s="183"/>
      <c r="B2434" s="206"/>
      <c r="C2434" s="2"/>
      <c r="D2434" s="72" t="s">
        <v>144</v>
      </c>
      <c r="E2434" s="211"/>
    </row>
    <row r="2435" spans="1:5" ht="12.75">
      <c r="A2435" s="183"/>
      <c r="B2435" s="206"/>
      <c r="C2435" s="2"/>
      <c r="D2435" s="72" t="s">
        <v>144</v>
      </c>
      <c r="E2435" s="211"/>
    </row>
    <row r="2436" spans="1:5" ht="12.75">
      <c r="A2436" s="183"/>
      <c r="B2436" s="206"/>
      <c r="C2436" s="2"/>
      <c r="D2436" s="72" t="s">
        <v>144</v>
      </c>
      <c r="E2436" s="211"/>
    </row>
    <row r="2437" spans="1:5" ht="12.75">
      <c r="A2437" s="183"/>
      <c r="B2437" s="206"/>
      <c r="C2437" s="2"/>
      <c r="D2437" s="72" t="s">
        <v>144</v>
      </c>
      <c r="E2437" s="211"/>
    </row>
    <row r="2438" spans="1:5" ht="12.75">
      <c r="A2438" s="183"/>
      <c r="B2438" s="206"/>
      <c r="C2438" s="2"/>
      <c r="D2438" s="72" t="s">
        <v>144</v>
      </c>
      <c r="E2438" s="211"/>
    </row>
    <row r="2439" spans="1:5" ht="12.75">
      <c r="A2439" s="183"/>
      <c r="B2439" s="206"/>
      <c r="C2439" s="2"/>
      <c r="D2439" s="72" t="s">
        <v>144</v>
      </c>
      <c r="E2439" s="211"/>
    </row>
    <row r="2440" spans="1:5" ht="12.75">
      <c r="A2440" s="183"/>
      <c r="B2440" s="206"/>
      <c r="C2440" s="2"/>
      <c r="D2440" s="72" t="s">
        <v>144</v>
      </c>
      <c r="E2440" s="211"/>
    </row>
    <row r="2441" spans="1:5" ht="12.75">
      <c r="A2441" s="183"/>
      <c r="B2441" s="206"/>
      <c r="C2441" s="2"/>
      <c r="D2441" s="72" t="s">
        <v>144</v>
      </c>
      <c r="E2441" s="211"/>
    </row>
    <row r="2442" spans="1:5" ht="12.75">
      <c r="A2442" s="183"/>
      <c r="B2442" s="206"/>
      <c r="C2442" s="2"/>
      <c r="D2442" s="72" t="s">
        <v>144</v>
      </c>
      <c r="E2442" s="211"/>
    </row>
    <row r="2443" spans="1:5" ht="12.75">
      <c r="A2443" s="183"/>
      <c r="B2443" s="206"/>
      <c r="C2443" s="2"/>
      <c r="D2443" s="72" t="s">
        <v>144</v>
      </c>
      <c r="E2443" s="211"/>
    </row>
    <row r="2444" spans="1:5" ht="12.75">
      <c r="A2444" s="183"/>
      <c r="B2444" s="206"/>
      <c r="C2444" s="2"/>
      <c r="D2444" s="72" t="s">
        <v>144</v>
      </c>
      <c r="E2444" s="211"/>
    </row>
    <row r="2445" spans="1:5" ht="12.75">
      <c r="A2445" s="183"/>
      <c r="B2445" s="206"/>
      <c r="C2445" s="2"/>
      <c r="D2445" s="72" t="s">
        <v>144</v>
      </c>
      <c r="E2445" s="211"/>
    </row>
    <row r="2446" spans="1:5" ht="12.75">
      <c r="A2446" s="183"/>
      <c r="B2446" s="206"/>
      <c r="C2446" s="2"/>
      <c r="D2446" s="72" t="s">
        <v>144</v>
      </c>
      <c r="E2446" s="211"/>
    </row>
    <row r="2447" spans="1:5" ht="12.75">
      <c r="A2447" s="183"/>
      <c r="B2447" s="206"/>
      <c r="C2447" s="2"/>
      <c r="D2447" s="72" t="s">
        <v>144</v>
      </c>
      <c r="E2447" s="211"/>
    </row>
    <row r="2448" spans="1:5" ht="12.75">
      <c r="A2448" s="183"/>
      <c r="B2448" s="206"/>
      <c r="C2448" s="2"/>
      <c r="D2448" s="72" t="s">
        <v>144</v>
      </c>
      <c r="E2448" s="211"/>
    </row>
    <row r="2449" spans="1:5" ht="12.75">
      <c r="A2449" s="183"/>
      <c r="B2449" s="206"/>
      <c r="C2449" s="2"/>
      <c r="D2449" s="72" t="s">
        <v>144</v>
      </c>
      <c r="E2449" s="211"/>
    </row>
    <row r="2450" spans="1:5" ht="12.75">
      <c r="A2450" s="183"/>
      <c r="B2450" s="206"/>
      <c r="C2450" s="2"/>
      <c r="D2450" s="72" t="s">
        <v>144</v>
      </c>
      <c r="E2450" s="211"/>
    </row>
    <row r="2451" spans="1:5" ht="12.75">
      <c r="A2451" s="183"/>
      <c r="B2451" s="206"/>
      <c r="C2451" s="2"/>
      <c r="D2451" s="72" t="s">
        <v>144</v>
      </c>
      <c r="E2451" s="211"/>
    </row>
    <row r="2452" spans="1:5" ht="12.75">
      <c r="A2452" s="183"/>
      <c r="B2452" s="206"/>
      <c r="C2452" s="2"/>
      <c r="D2452" s="72" t="s">
        <v>144</v>
      </c>
      <c r="E2452" s="211"/>
    </row>
    <row r="2453" spans="1:5" ht="12.75">
      <c r="A2453" s="183"/>
      <c r="B2453" s="206"/>
      <c r="C2453" s="2"/>
      <c r="D2453" s="72" t="s">
        <v>144</v>
      </c>
      <c r="E2453" s="211"/>
    </row>
    <row r="2454" spans="1:5" ht="12.75">
      <c r="A2454" s="183"/>
      <c r="B2454" s="206"/>
      <c r="C2454" s="2"/>
      <c r="D2454" s="72" t="s">
        <v>144</v>
      </c>
      <c r="E2454" s="211"/>
    </row>
    <row r="2455" spans="1:5" ht="12.75">
      <c r="A2455" s="183"/>
      <c r="B2455" s="206"/>
      <c r="C2455" s="2"/>
      <c r="D2455" s="72" t="s">
        <v>144</v>
      </c>
      <c r="E2455" s="211"/>
    </row>
    <row r="2456" spans="1:5" ht="12.75">
      <c r="A2456" s="183"/>
      <c r="B2456" s="206"/>
      <c r="C2456" s="2"/>
      <c r="D2456" s="72" t="s">
        <v>144</v>
      </c>
      <c r="E2456" s="211"/>
    </row>
    <row r="2457" spans="1:5" ht="12.75">
      <c r="A2457" s="183"/>
      <c r="B2457" s="206"/>
      <c r="C2457" s="2"/>
      <c r="D2457" s="72" t="s">
        <v>144</v>
      </c>
      <c r="E2457" s="211"/>
    </row>
    <row r="2458" spans="1:5" ht="12.75">
      <c r="A2458" s="183"/>
      <c r="B2458" s="206"/>
      <c r="C2458" s="2"/>
      <c r="D2458" s="72" t="s">
        <v>144</v>
      </c>
      <c r="E2458" s="211"/>
    </row>
    <row r="2459" spans="1:5" ht="12.75">
      <c r="A2459" s="183"/>
      <c r="B2459" s="206"/>
      <c r="C2459" s="2"/>
      <c r="D2459" s="72" t="s">
        <v>144</v>
      </c>
      <c r="E2459" s="211"/>
    </row>
    <row r="2460" spans="1:5" ht="12.75">
      <c r="A2460" s="183"/>
      <c r="B2460" s="206"/>
      <c r="C2460" s="2"/>
      <c r="D2460" s="72" t="s">
        <v>144</v>
      </c>
      <c r="E2460" s="211"/>
    </row>
    <row r="2461" spans="1:5" ht="12.75">
      <c r="A2461" s="183"/>
      <c r="B2461" s="206"/>
      <c r="C2461" s="2"/>
      <c r="D2461" s="72" t="s">
        <v>144</v>
      </c>
      <c r="E2461" s="211"/>
    </row>
    <row r="2462" spans="1:5" ht="12.75">
      <c r="A2462" s="183"/>
      <c r="B2462" s="206"/>
      <c r="C2462" s="2"/>
      <c r="D2462" s="72" t="s">
        <v>144</v>
      </c>
      <c r="E2462" s="211"/>
    </row>
    <row r="2463" spans="1:5" ht="12.75">
      <c r="A2463" s="183"/>
      <c r="B2463" s="206"/>
      <c r="C2463" s="2"/>
      <c r="D2463" s="72" t="s">
        <v>144</v>
      </c>
      <c r="E2463" s="211"/>
    </row>
    <row r="2464" spans="1:5" ht="12.75">
      <c r="A2464" s="183"/>
      <c r="B2464" s="206"/>
      <c r="C2464" s="2"/>
      <c r="D2464" s="72" t="s">
        <v>144</v>
      </c>
      <c r="E2464" s="211"/>
    </row>
    <row r="2465" spans="1:5" ht="12.75">
      <c r="A2465" s="183"/>
      <c r="B2465" s="206"/>
      <c r="C2465" s="2"/>
      <c r="D2465" s="72" t="s">
        <v>144</v>
      </c>
      <c r="E2465" s="211"/>
    </row>
    <row r="2466" spans="1:5" ht="12.75">
      <c r="A2466" s="183"/>
      <c r="B2466" s="206"/>
      <c r="C2466" s="2"/>
      <c r="D2466" s="72" t="s">
        <v>144</v>
      </c>
      <c r="E2466" s="211"/>
    </row>
    <row r="2467" spans="1:5" ht="12.75">
      <c r="A2467" s="183"/>
      <c r="B2467" s="206"/>
      <c r="C2467" s="2"/>
      <c r="D2467" s="72" t="s">
        <v>144</v>
      </c>
      <c r="E2467" s="211"/>
    </row>
    <row r="2468" spans="1:5" ht="12.75">
      <c r="A2468" s="183"/>
      <c r="B2468" s="206"/>
      <c r="C2468" s="2"/>
      <c r="D2468" s="72" t="s">
        <v>144</v>
      </c>
      <c r="E2468" s="211"/>
    </row>
    <row r="2469" spans="1:5" ht="12.75">
      <c r="A2469" s="183"/>
      <c r="B2469" s="206"/>
      <c r="C2469" s="2"/>
      <c r="D2469" s="72" t="s">
        <v>144</v>
      </c>
      <c r="E2469" s="211"/>
    </row>
    <row r="2470" spans="1:5" ht="12.75">
      <c r="A2470" s="183"/>
      <c r="B2470" s="206"/>
      <c r="C2470" s="2"/>
      <c r="D2470" s="72" t="s">
        <v>144</v>
      </c>
      <c r="E2470" s="211"/>
    </row>
    <row r="2471" spans="1:5" ht="12.75">
      <c r="A2471" s="183"/>
      <c r="B2471" s="206"/>
      <c r="C2471" s="2"/>
      <c r="D2471" s="72" t="s">
        <v>144</v>
      </c>
      <c r="E2471" s="211"/>
    </row>
    <row r="2472" spans="1:5" ht="12.75">
      <c r="A2472" s="183"/>
      <c r="B2472" s="206"/>
      <c r="C2472" s="2"/>
      <c r="D2472" s="72" t="s">
        <v>144</v>
      </c>
      <c r="E2472" s="211"/>
    </row>
    <row r="2473" spans="1:5" ht="12.75">
      <c r="A2473" s="183"/>
      <c r="B2473" s="206"/>
      <c r="C2473" s="2"/>
      <c r="D2473" s="72" t="s">
        <v>144</v>
      </c>
      <c r="E2473" s="211"/>
    </row>
    <row r="2474" spans="1:5" ht="12.75">
      <c r="A2474" s="183"/>
      <c r="B2474" s="206"/>
      <c r="C2474" s="2"/>
      <c r="D2474" s="72" t="s">
        <v>144</v>
      </c>
      <c r="E2474" s="211"/>
    </row>
    <row r="2475" spans="1:5" ht="12.75">
      <c r="A2475" s="183"/>
      <c r="B2475" s="206"/>
      <c r="C2475" s="2"/>
      <c r="D2475" s="72" t="s">
        <v>144</v>
      </c>
      <c r="E2475" s="211"/>
    </row>
    <row r="2476" spans="1:5" ht="12.75">
      <c r="A2476" s="183"/>
      <c r="B2476" s="206"/>
      <c r="C2476" s="2"/>
      <c r="D2476" s="72" t="s">
        <v>144</v>
      </c>
      <c r="E2476" s="211"/>
    </row>
    <row r="2477" spans="1:5" ht="12.75">
      <c r="A2477" s="183"/>
      <c r="B2477" s="206"/>
      <c r="C2477" s="2"/>
      <c r="D2477" s="72" t="s">
        <v>144</v>
      </c>
      <c r="E2477" s="211"/>
    </row>
    <row r="2478" spans="1:5" ht="12.75">
      <c r="A2478" s="183"/>
      <c r="B2478" s="206"/>
      <c r="C2478" s="2"/>
      <c r="D2478" s="72" t="s">
        <v>144</v>
      </c>
      <c r="E2478" s="211"/>
    </row>
    <row r="2479" spans="1:5" ht="12.75">
      <c r="A2479" s="183"/>
      <c r="B2479" s="206"/>
      <c r="C2479" s="2"/>
      <c r="D2479" s="72" t="s">
        <v>144</v>
      </c>
      <c r="E2479" s="211"/>
    </row>
    <row r="2480" spans="1:5" ht="12.75">
      <c r="A2480" s="183"/>
      <c r="B2480" s="206"/>
      <c r="C2480" s="2"/>
      <c r="D2480" s="72" t="s">
        <v>144</v>
      </c>
      <c r="E2480" s="211"/>
    </row>
    <row r="2481" spans="1:5" ht="12.75">
      <c r="A2481" s="183"/>
      <c r="B2481" s="206"/>
      <c r="C2481" s="2"/>
      <c r="D2481" s="72" t="s">
        <v>144</v>
      </c>
      <c r="E2481" s="211"/>
    </row>
    <row r="2482" spans="1:5" ht="12.75">
      <c r="A2482" s="183"/>
      <c r="B2482" s="206"/>
      <c r="C2482" s="2"/>
      <c r="D2482" s="72" t="s">
        <v>144</v>
      </c>
      <c r="E2482" s="211"/>
    </row>
    <row r="2483" spans="1:5" ht="12.75">
      <c r="A2483" s="183"/>
      <c r="B2483" s="206"/>
      <c r="C2483" s="2"/>
      <c r="D2483" s="72" t="s">
        <v>144</v>
      </c>
      <c r="E2483" s="211"/>
    </row>
    <row r="2484" spans="1:5" ht="12.75">
      <c r="A2484" s="183"/>
      <c r="B2484" s="206"/>
      <c r="C2484" s="2"/>
      <c r="D2484" s="72" t="s">
        <v>144</v>
      </c>
      <c r="E2484" s="211"/>
    </row>
    <row r="2485" spans="1:5" ht="12.75">
      <c r="A2485" s="183"/>
      <c r="B2485" s="206"/>
      <c r="C2485" s="2"/>
      <c r="D2485" s="72" t="s">
        <v>144</v>
      </c>
      <c r="E2485" s="211"/>
    </row>
    <row r="2486" spans="1:5" ht="12.75">
      <c r="A2486" s="183"/>
      <c r="B2486" s="206"/>
      <c r="C2486" s="2"/>
      <c r="D2486" s="72" t="s">
        <v>144</v>
      </c>
      <c r="E2486" s="211"/>
    </row>
    <row r="2487" spans="1:5" ht="12.75">
      <c r="A2487" s="183"/>
      <c r="B2487" s="206"/>
      <c r="C2487" s="2"/>
      <c r="D2487" s="72" t="s">
        <v>144</v>
      </c>
      <c r="E2487" s="211"/>
    </row>
    <row r="2488" spans="1:5" ht="12.75">
      <c r="A2488" s="183"/>
      <c r="B2488" s="206"/>
      <c r="C2488" s="2"/>
      <c r="D2488" s="72" t="s">
        <v>144</v>
      </c>
      <c r="E2488" s="211"/>
    </row>
    <row r="2489" spans="1:5" ht="12.75">
      <c r="A2489" s="183"/>
      <c r="B2489" s="206"/>
      <c r="C2489" s="2"/>
      <c r="D2489" s="72" t="s">
        <v>144</v>
      </c>
      <c r="E2489" s="211"/>
    </row>
    <row r="2490" spans="1:5" ht="12.75">
      <c r="A2490" s="183"/>
      <c r="B2490" s="206"/>
      <c r="C2490" s="2"/>
      <c r="D2490" s="72" t="s">
        <v>144</v>
      </c>
      <c r="E2490" s="211"/>
    </row>
    <row r="2491" spans="1:5" ht="12.75">
      <c r="A2491" s="183"/>
      <c r="B2491" s="206"/>
      <c r="C2491" s="2"/>
      <c r="D2491" s="72" t="s">
        <v>144</v>
      </c>
      <c r="E2491" s="211"/>
    </row>
    <row r="2492" spans="1:5" ht="12.75">
      <c r="A2492" s="183"/>
      <c r="B2492" s="206"/>
      <c r="C2492" s="2"/>
      <c r="D2492" s="72" t="s">
        <v>144</v>
      </c>
      <c r="E2492" s="211"/>
    </row>
    <row r="2493" spans="1:5" ht="12.75">
      <c r="A2493" s="183"/>
      <c r="B2493" s="206"/>
      <c r="C2493" s="2"/>
      <c r="D2493" s="72" t="s">
        <v>144</v>
      </c>
      <c r="E2493" s="211"/>
    </row>
    <row r="2494" spans="1:5" ht="12.75">
      <c r="A2494" s="183"/>
      <c r="B2494" s="206"/>
      <c r="C2494" s="2"/>
      <c r="D2494" s="72" t="s">
        <v>144</v>
      </c>
      <c r="E2494" s="211"/>
    </row>
    <row r="2495" spans="1:5" ht="12.75">
      <c r="A2495" s="183"/>
      <c r="B2495" s="206"/>
      <c r="C2495" s="2"/>
      <c r="D2495" s="72" t="s">
        <v>144</v>
      </c>
      <c r="E2495" s="211"/>
    </row>
    <row r="2496" spans="1:5" ht="12.75">
      <c r="A2496" s="183"/>
      <c r="B2496" s="206"/>
      <c r="C2496" s="2"/>
      <c r="D2496" s="72" t="s">
        <v>144</v>
      </c>
      <c r="E2496" s="211"/>
    </row>
    <row r="2497" spans="1:5" ht="12.75">
      <c r="A2497" s="183"/>
      <c r="B2497" s="206"/>
      <c r="C2497" s="2"/>
      <c r="D2497" s="72" t="s">
        <v>144</v>
      </c>
      <c r="E2497" s="211"/>
    </row>
    <row r="2498" spans="1:5" ht="12.75">
      <c r="A2498" s="183"/>
      <c r="B2498" s="206"/>
      <c r="C2498" s="2"/>
      <c r="D2498" s="72" t="s">
        <v>144</v>
      </c>
      <c r="E2498" s="211"/>
    </row>
    <row r="2499" spans="1:5" ht="12.75">
      <c r="A2499" s="183"/>
      <c r="B2499" s="206"/>
      <c r="C2499" s="2"/>
      <c r="D2499" s="72" t="s">
        <v>144</v>
      </c>
      <c r="E2499" s="211"/>
    </row>
    <row r="2500" spans="1:5" ht="12.75">
      <c r="A2500" s="183"/>
      <c r="B2500" s="206"/>
      <c r="C2500" s="2"/>
      <c r="D2500" s="72" t="s">
        <v>144</v>
      </c>
      <c r="E2500" s="211"/>
    </row>
    <row r="2501" spans="1:5" ht="12.75">
      <c r="A2501" s="183"/>
      <c r="B2501" s="206"/>
      <c r="C2501" s="2"/>
      <c r="D2501" s="72" t="s">
        <v>144</v>
      </c>
      <c r="E2501" s="211"/>
    </row>
    <row r="2502" spans="1:5" ht="12.75">
      <c r="A2502" s="183"/>
      <c r="B2502" s="206"/>
      <c r="C2502" s="2"/>
      <c r="D2502" s="72" t="s">
        <v>144</v>
      </c>
      <c r="E2502" s="211"/>
    </row>
    <row r="2503" spans="1:5" ht="12.75">
      <c r="A2503" s="183"/>
      <c r="B2503" s="206"/>
      <c r="C2503" s="2"/>
      <c r="D2503" s="72" t="s">
        <v>144</v>
      </c>
      <c r="E2503" s="211"/>
    </row>
    <row r="2504" spans="1:5" ht="12.75">
      <c r="A2504" s="183"/>
      <c r="B2504" s="206"/>
      <c r="C2504" s="2"/>
      <c r="D2504" s="72" t="s">
        <v>144</v>
      </c>
      <c r="E2504" s="211"/>
    </row>
    <row r="2505" spans="1:5" ht="12.75">
      <c r="A2505" s="183"/>
      <c r="B2505" s="206"/>
      <c r="C2505" s="2"/>
      <c r="D2505" s="72" t="s">
        <v>144</v>
      </c>
      <c r="E2505" s="211"/>
    </row>
    <row r="2506" spans="1:5" ht="12.75">
      <c r="A2506" s="183"/>
      <c r="B2506" s="206"/>
      <c r="C2506" s="2"/>
      <c r="D2506" s="72" t="s">
        <v>144</v>
      </c>
      <c r="E2506" s="211"/>
    </row>
    <row r="2507" spans="1:5" ht="12.75">
      <c r="A2507" s="183"/>
      <c r="B2507" s="206"/>
      <c r="C2507" s="2"/>
      <c r="D2507" s="72" t="s">
        <v>144</v>
      </c>
      <c r="E2507" s="211"/>
    </row>
    <row r="2508" spans="1:5" ht="12.75">
      <c r="A2508" s="183"/>
      <c r="B2508" s="206"/>
      <c r="C2508" s="2"/>
      <c r="D2508" s="72" t="s">
        <v>144</v>
      </c>
      <c r="E2508" s="211"/>
    </row>
    <row r="2509" spans="1:5" ht="12.75">
      <c r="A2509" s="183"/>
      <c r="B2509" s="206"/>
      <c r="C2509" s="2"/>
      <c r="D2509" s="72" t="s">
        <v>144</v>
      </c>
      <c r="E2509" s="211"/>
    </row>
    <row r="2510" spans="1:5" ht="12.75">
      <c r="A2510" s="183"/>
      <c r="B2510" s="206"/>
      <c r="C2510" s="2"/>
      <c r="D2510" s="72" t="s">
        <v>144</v>
      </c>
      <c r="E2510" s="211"/>
    </row>
    <row r="2511" spans="1:5" ht="12.75">
      <c r="A2511" s="183"/>
      <c r="B2511" s="206"/>
      <c r="C2511" s="2"/>
      <c r="D2511" s="72" t="s">
        <v>144</v>
      </c>
      <c r="E2511" s="211"/>
    </row>
    <row r="2512" spans="1:5" ht="12.75">
      <c r="A2512" s="183"/>
      <c r="B2512" s="206"/>
      <c r="C2512" s="2"/>
      <c r="D2512" s="72" t="s">
        <v>144</v>
      </c>
      <c r="E2512" s="211"/>
    </row>
    <row r="2513" spans="1:5" ht="12.75">
      <c r="A2513" s="183"/>
      <c r="B2513" s="206"/>
      <c r="C2513" s="2"/>
      <c r="D2513" s="72" t="s">
        <v>144</v>
      </c>
      <c r="E2513" s="211"/>
    </row>
    <row r="2514" spans="1:5" ht="12.75">
      <c r="A2514" s="183"/>
      <c r="B2514" s="206"/>
      <c r="C2514" s="2"/>
      <c r="D2514" s="72" t="s">
        <v>144</v>
      </c>
      <c r="E2514" s="211"/>
    </row>
    <row r="2515" spans="1:5" ht="12.75">
      <c r="A2515" s="183"/>
      <c r="B2515" s="206"/>
      <c r="C2515" s="2"/>
      <c r="D2515" s="72" t="s">
        <v>144</v>
      </c>
      <c r="E2515" s="211"/>
    </row>
    <row r="2516" spans="1:5" ht="12.75">
      <c r="A2516" s="183"/>
      <c r="B2516" s="206"/>
      <c r="C2516" s="2"/>
      <c r="D2516" s="72" t="s">
        <v>144</v>
      </c>
      <c r="E2516" s="211"/>
    </row>
    <row r="2517" spans="1:5" ht="12.75">
      <c r="A2517" s="183"/>
      <c r="B2517" s="206"/>
      <c r="C2517" s="2"/>
      <c r="D2517" s="2" t="s">
        <v>144</v>
      </c>
      <c r="E2517" s="212"/>
    </row>
    <row r="2518" spans="1:5" ht="12.75">
      <c r="A2518" s="183"/>
      <c r="B2518" s="206"/>
      <c r="C2518" s="2"/>
      <c r="D2518" s="2" t="s">
        <v>144</v>
      </c>
      <c r="E2518" s="212"/>
    </row>
    <row r="2519" spans="1:5" ht="12.75">
      <c r="A2519" s="183"/>
      <c r="B2519" s="206"/>
      <c r="C2519" s="2"/>
      <c r="D2519" s="2" t="s">
        <v>144</v>
      </c>
      <c r="E2519" s="212"/>
    </row>
    <row r="2520" spans="1:5" ht="12.75">
      <c r="A2520" s="183"/>
      <c r="B2520" s="206"/>
      <c r="C2520" s="2"/>
      <c r="D2520" s="2" t="s">
        <v>144</v>
      </c>
      <c r="E2520" s="212"/>
    </row>
    <row r="2521" spans="1:5" ht="12.75">
      <c r="A2521" s="183"/>
      <c r="B2521" s="206"/>
      <c r="C2521" s="2"/>
      <c r="D2521" s="2" t="s">
        <v>144</v>
      </c>
      <c r="E2521" s="212"/>
    </row>
    <row r="2522" spans="1:5" ht="12.75">
      <c r="A2522" s="183"/>
      <c r="B2522" s="206"/>
      <c r="C2522" s="2"/>
      <c r="D2522" s="2" t="s">
        <v>144</v>
      </c>
      <c r="E2522" s="212"/>
    </row>
    <row r="2523" spans="1:5" ht="12.75">
      <c r="A2523" s="183"/>
      <c r="B2523" s="206"/>
      <c r="C2523" s="2"/>
      <c r="D2523" s="2" t="s">
        <v>144</v>
      </c>
      <c r="E2523" s="212"/>
    </row>
    <row r="2524" spans="1:5" ht="12.75">
      <c r="A2524" s="183"/>
      <c r="B2524" s="206"/>
      <c r="C2524" s="2"/>
      <c r="D2524" s="2" t="s">
        <v>144</v>
      </c>
      <c r="E2524" s="212"/>
    </row>
    <row r="2525" spans="1:5" ht="12.75">
      <c r="A2525" s="183"/>
      <c r="B2525" s="206"/>
      <c r="C2525" s="2"/>
      <c r="D2525" s="2"/>
      <c r="E2525" s="212"/>
    </row>
    <row r="2526" spans="1:5" ht="12.75">
      <c r="A2526" s="183"/>
      <c r="B2526" s="206"/>
      <c r="C2526" s="2"/>
      <c r="D2526" s="2"/>
      <c r="E2526" s="206"/>
    </row>
    <row r="2527" spans="1:5" ht="12.75">
      <c r="A2527" s="165"/>
      <c r="B2527" s="165"/>
      <c r="D2527" s="2"/>
      <c r="E2527" s="206"/>
    </row>
    <row r="2528" spans="1:5" ht="12.75">
      <c r="A2528" s="165"/>
      <c r="B2528" s="165"/>
      <c r="D2528" s="2"/>
      <c r="E2528" s="206"/>
    </row>
  </sheetData>
  <mergeCells count="4">
    <mergeCell ref="A15:E21"/>
    <mergeCell ref="A24:E24"/>
    <mergeCell ref="H27:J27"/>
    <mergeCell ref="B1486:L1486"/>
  </mergeCells>
  <conditionalFormatting sqref="H27:J28 J33 H29:I32">
    <cfRule type="colorScale" priority="3">
      <colorScale>
        <cfvo type="min"/>
        <cfvo type="max"/>
        <color rgb="FF63BE7B"/>
        <color rgb="FFFFEF9C"/>
      </colorScale>
    </cfRule>
  </conditionalFormatting>
  <conditionalFormatting sqref="J31:J32">
    <cfRule type="colorScale" priority="2">
      <colorScale>
        <cfvo type="min"/>
        <cfvo type="max"/>
        <color rgb="FF63BE7B"/>
        <color rgb="FFFFEF9C"/>
      </colorScale>
    </cfRule>
  </conditionalFormatting>
  <conditionalFormatting sqref="J29:J30">
    <cfRule type="colorScale" priority="1">
      <colorScale>
        <cfvo type="min"/>
        <cfvo type="max"/>
        <color rgb="FF63BE7B"/>
        <color rgb="FFFFEF9C"/>
      </colorScale>
    </cfRule>
  </conditionalFormatting>
  <pageMargins left="0.7" right="0.7" top="0.75" bottom="0.75" header="0.3" footer="0.3"/>
  <pageSetup paperSize="8"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2"/>
    <pageSetUpPr fitToPage="1"/>
  </sheetPr>
  <dimension ref="A1:AB2512"/>
  <sheetViews>
    <sheetView showGridLines="0" topLeftCell="A14" zoomScaleNormal="100" workbookViewId="0">
      <selection activeCell="E134" sqref="E134"/>
    </sheetView>
  </sheetViews>
  <sheetFormatPr defaultColWidth="8.796875" defaultRowHeight="9" customHeight="1"/>
  <cols>
    <col min="1" max="1" width="41.09765625" style="1" bestFit="1" customWidth="1"/>
    <col min="2" max="5" width="10.296875" style="1" customWidth="1"/>
    <col min="6" max="6" width="8.796875" style="1"/>
    <col min="7" max="27" width="8.796875" style="1" customWidth="1"/>
    <col min="28" max="16384" width="8.796875" style="1"/>
  </cols>
  <sheetData>
    <row r="1" spans="1:4" ht="12.75"/>
    <row r="2" spans="1:4" ht="12.75"/>
    <row r="3" spans="1:4" ht="12.75"/>
    <row r="4" spans="1:4" ht="12.75"/>
    <row r="5" spans="1:4" ht="12.75"/>
    <row r="6" spans="1:4" ht="15.75">
      <c r="A6"/>
    </row>
    <row r="7" spans="1:4" ht="12.75"/>
    <row r="8" spans="1:4" ht="12.75"/>
    <row r="9" spans="1:4" ht="12.75"/>
    <row r="10" spans="1:4" ht="12.75"/>
    <row r="11" spans="1:4" ht="12.75"/>
    <row r="12" spans="1:4" ht="12.75"/>
    <row r="13" spans="1:4" ht="12.75"/>
    <row r="14" spans="1:4" ht="12.75"/>
    <row r="15" spans="1:4" ht="15.75">
      <c r="D15"/>
    </row>
    <row r="16" spans="1:4" ht="12.75"/>
    <row r="17" spans="1:5" ht="12.75"/>
    <row r="18" spans="1:5" ht="12.75"/>
    <row r="19" spans="1:5" ht="12.75"/>
    <row r="20" spans="1:5" ht="12.75"/>
    <row r="21" spans="1:5" ht="12.75"/>
    <row r="22" spans="1:5" ht="12.75"/>
    <row r="23" spans="1:5" ht="12.75"/>
    <row r="24" spans="1:5" ht="12.75"/>
    <row r="25" spans="1:5" ht="12.75">
      <c r="A25" s="440" t="s">
        <v>284</v>
      </c>
      <c r="B25" s="440"/>
      <c r="C25" s="440"/>
      <c r="D25" s="440"/>
      <c r="E25" s="440"/>
    </row>
    <row r="26" spans="1:5" ht="12.75">
      <c r="A26" s="440"/>
      <c r="B26" s="440"/>
      <c r="C26" s="440"/>
      <c r="D26" s="440"/>
      <c r="E26" s="440"/>
    </row>
    <row r="27" spans="1:5" ht="12.75">
      <c r="A27" s="440"/>
      <c r="B27" s="440"/>
      <c r="C27" s="440"/>
      <c r="D27" s="440"/>
      <c r="E27" s="440"/>
    </row>
    <row r="28" spans="1:5" ht="12.75">
      <c r="A28" s="440"/>
      <c r="B28" s="440"/>
      <c r="C28" s="440"/>
      <c r="D28" s="440"/>
      <c r="E28" s="440"/>
    </row>
    <row r="29" spans="1:5" ht="12.75">
      <c r="A29" s="440"/>
      <c r="B29" s="440"/>
      <c r="C29" s="440"/>
      <c r="D29" s="440"/>
      <c r="E29" s="440"/>
    </row>
    <row r="30" spans="1:5" ht="12.75">
      <c r="A30" s="440"/>
      <c r="B30" s="440"/>
      <c r="C30" s="440"/>
      <c r="D30" s="440"/>
      <c r="E30" s="440"/>
    </row>
    <row r="31" spans="1:5" ht="12.75">
      <c r="A31" s="440"/>
      <c r="B31" s="440"/>
      <c r="C31" s="440"/>
      <c r="D31" s="440"/>
      <c r="E31" s="440"/>
    </row>
    <row r="32" spans="1:5" ht="12.75">
      <c r="A32" s="440"/>
      <c r="B32" s="440"/>
      <c r="C32" s="440"/>
      <c r="D32" s="440"/>
      <c r="E32" s="440"/>
    </row>
    <row r="33" spans="1:5" ht="12.75">
      <c r="A33" s="440"/>
      <c r="B33" s="440"/>
      <c r="C33" s="440"/>
      <c r="D33" s="440"/>
      <c r="E33" s="440"/>
    </row>
    <row r="34" spans="1:5" ht="12.75">
      <c r="A34" s="440"/>
      <c r="B34" s="440"/>
      <c r="C34" s="440"/>
      <c r="D34" s="440"/>
      <c r="E34" s="440"/>
    </row>
    <row r="35" spans="1:5" ht="12.75">
      <c r="A35" s="440"/>
      <c r="B35" s="440"/>
      <c r="C35" s="440"/>
      <c r="D35" s="440"/>
      <c r="E35" s="440"/>
    </row>
    <row r="36" spans="1:5" ht="12.75"/>
    <row r="37" spans="1:5" ht="12.75"/>
    <row r="38" spans="1:5" ht="12.75"/>
    <row r="39" spans="1:5" ht="12.75"/>
    <row r="40" spans="1:5" ht="13.5" thickBot="1"/>
    <row r="41" spans="1:5" ht="14.25">
      <c r="A41" s="437" t="s">
        <v>466</v>
      </c>
      <c r="B41" s="438"/>
      <c r="C41" s="438"/>
      <c r="D41" s="438"/>
      <c r="E41" s="439"/>
    </row>
    <row r="42" spans="1:5" ht="15.75" customHeight="1" thickBot="1">
      <c r="A42" s="14"/>
      <c r="B42" s="15"/>
      <c r="C42" s="15"/>
      <c r="D42" s="15"/>
      <c r="E42" s="16"/>
    </row>
    <row r="43" spans="1:5" ht="12.75">
      <c r="A43" s="3"/>
      <c r="B43" s="4"/>
      <c r="C43" s="4"/>
      <c r="D43" s="4"/>
      <c r="E43" s="5"/>
    </row>
    <row r="44" spans="1:5" ht="12.75">
      <c r="A44" s="74" t="s">
        <v>45</v>
      </c>
      <c r="B44" s="75"/>
      <c r="C44" s="75"/>
      <c r="D44" s="75"/>
      <c r="E44" s="76"/>
    </row>
    <row r="45" spans="1:5" ht="12.75">
      <c r="A45" s="77" t="s">
        <v>47</v>
      </c>
      <c r="B45" s="75"/>
      <c r="C45" s="75"/>
      <c r="D45" s="75"/>
      <c r="E45" s="76"/>
    </row>
    <row r="46" spans="1:5" ht="12.75">
      <c r="A46" s="77" t="s">
        <v>49</v>
      </c>
      <c r="B46" s="75"/>
      <c r="C46" s="75"/>
      <c r="D46" s="75"/>
      <c r="E46" s="76"/>
    </row>
    <row r="47" spans="1:5" ht="12.75">
      <c r="A47" s="77"/>
      <c r="B47" s="75"/>
      <c r="C47" s="75"/>
      <c r="D47" s="75"/>
      <c r="E47" s="76"/>
    </row>
    <row r="48" spans="1:5" ht="12.75">
      <c r="A48" s="77" t="s">
        <v>50</v>
      </c>
      <c r="B48" s="75"/>
      <c r="C48" s="75"/>
      <c r="D48" s="75"/>
      <c r="E48" s="76"/>
    </row>
    <row r="49" spans="1:5" ht="12.75">
      <c r="A49" s="77" t="s">
        <v>51</v>
      </c>
      <c r="B49" s="75"/>
      <c r="C49" s="75"/>
      <c r="D49" s="75"/>
      <c r="E49" s="76"/>
    </row>
    <row r="50" spans="1:5" ht="12.75">
      <c r="A50" s="77" t="s">
        <v>53</v>
      </c>
      <c r="B50" s="75"/>
      <c r="C50" s="75"/>
      <c r="D50" s="75"/>
      <c r="E50" s="76"/>
    </row>
    <row r="51" spans="1:5" ht="12.75">
      <c r="A51" s="77"/>
      <c r="B51" s="75"/>
      <c r="C51" s="75"/>
      <c r="D51" s="75"/>
      <c r="E51" s="76"/>
    </row>
    <row r="52" spans="1:5" ht="12.75">
      <c r="A52" s="77" t="s">
        <v>55</v>
      </c>
      <c r="B52" s="75"/>
      <c r="C52" s="75"/>
      <c r="D52" s="75"/>
      <c r="E52" s="76"/>
    </row>
    <row r="53" spans="1:5" ht="12.75">
      <c r="A53" s="77"/>
      <c r="B53" s="75"/>
      <c r="C53" s="75"/>
      <c r="D53" s="75"/>
      <c r="E53" s="76"/>
    </row>
    <row r="54" spans="1:5" ht="12.75">
      <c r="A54" s="77" t="s">
        <v>56</v>
      </c>
      <c r="B54" s="75"/>
      <c r="C54" s="75"/>
      <c r="D54" s="75"/>
      <c r="E54" s="76"/>
    </row>
    <row r="55" spans="1:5" ht="12.75">
      <c r="A55" s="77" t="s">
        <v>57</v>
      </c>
      <c r="B55" s="75"/>
      <c r="C55" s="75"/>
      <c r="D55" s="75"/>
      <c r="E55" s="76"/>
    </row>
    <row r="56" spans="1:5" ht="12.75">
      <c r="A56" s="77" t="s">
        <v>58</v>
      </c>
      <c r="B56" s="75"/>
      <c r="C56" s="75"/>
      <c r="D56" s="75"/>
      <c r="E56" s="76"/>
    </row>
    <row r="57" spans="1:5" ht="12.75">
      <c r="A57" s="77"/>
      <c r="B57" s="75"/>
      <c r="C57" s="75"/>
      <c r="D57" s="75"/>
      <c r="E57" s="76"/>
    </row>
    <row r="58" spans="1:5" ht="12.75">
      <c r="A58" s="74" t="s">
        <v>59</v>
      </c>
      <c r="B58" s="75"/>
      <c r="C58" s="75"/>
      <c r="D58" s="75"/>
      <c r="E58" s="76"/>
    </row>
    <row r="59" spans="1:5" ht="12.75">
      <c r="A59" s="77" t="s">
        <v>60</v>
      </c>
      <c r="B59" s="75"/>
      <c r="C59" s="75"/>
      <c r="D59" s="75"/>
      <c r="E59" s="76"/>
    </row>
    <row r="60" spans="1:5" ht="12.75">
      <c r="A60" s="77" t="s">
        <v>61</v>
      </c>
      <c r="B60" s="75"/>
      <c r="C60" s="75"/>
      <c r="D60" s="75"/>
      <c r="E60" s="76"/>
    </row>
    <row r="61" spans="1:5" ht="12.75">
      <c r="A61" s="77" t="s">
        <v>62</v>
      </c>
      <c r="B61" s="75"/>
      <c r="C61" s="75"/>
      <c r="D61" s="75"/>
      <c r="E61" s="76"/>
    </row>
    <row r="62" spans="1:5" ht="12.75">
      <c r="A62" s="77" t="s">
        <v>63</v>
      </c>
      <c r="B62" s="75"/>
      <c r="C62" s="75"/>
      <c r="D62" s="75"/>
      <c r="E62" s="76"/>
    </row>
    <row r="63" spans="1:5" ht="12.75">
      <c r="A63" s="77"/>
      <c r="B63" s="75"/>
      <c r="C63" s="75"/>
      <c r="D63" s="75"/>
      <c r="E63" s="76"/>
    </row>
    <row r="64" spans="1:5" ht="12.75">
      <c r="A64" s="77" t="s">
        <v>65</v>
      </c>
      <c r="B64" s="75"/>
      <c r="C64" s="75"/>
      <c r="D64" s="75"/>
      <c r="E64" s="76"/>
    </row>
    <row r="65" spans="1:5" ht="12.75">
      <c r="A65" s="77" t="s">
        <v>66</v>
      </c>
      <c r="B65" s="75"/>
      <c r="C65" s="75"/>
      <c r="D65" s="75"/>
      <c r="E65" s="76"/>
    </row>
    <row r="66" spans="1:5" ht="13.5" thickBot="1">
      <c r="A66" s="77" t="s">
        <v>67</v>
      </c>
      <c r="B66" s="75"/>
      <c r="C66" s="75"/>
      <c r="D66" s="75"/>
      <c r="E66" s="76"/>
    </row>
    <row r="67" spans="1:5" ht="12.75">
      <c r="A67" s="78"/>
      <c r="B67" s="79" t="s">
        <v>289</v>
      </c>
      <c r="C67" s="79" t="s">
        <v>261</v>
      </c>
      <c r="D67" s="79" t="s">
        <v>286</v>
      </c>
      <c r="E67" s="80" t="s">
        <v>459</v>
      </c>
    </row>
    <row r="68" spans="1:5" ht="12.75">
      <c r="A68" s="77"/>
      <c r="B68" s="81" t="s">
        <v>42</v>
      </c>
      <c r="C68" s="81" t="s">
        <v>42</v>
      </c>
      <c r="D68" s="81" t="s">
        <v>42</v>
      </c>
      <c r="E68" s="82"/>
    </row>
    <row r="69" spans="1:5" ht="12.75">
      <c r="A69" s="77"/>
      <c r="B69" s="81" t="s">
        <v>285</v>
      </c>
      <c r="C69" s="81" t="s">
        <v>262</v>
      </c>
      <c r="D69" s="81" t="s">
        <v>287</v>
      </c>
      <c r="E69" s="82"/>
    </row>
    <row r="70" spans="1:5" ht="13.5" thickBot="1">
      <c r="A70" s="83"/>
      <c r="B70" s="84" t="s">
        <v>288</v>
      </c>
      <c r="C70" s="85" t="s">
        <v>288</v>
      </c>
      <c r="D70" s="85" t="s">
        <v>288</v>
      </c>
      <c r="E70" s="86"/>
    </row>
    <row r="71" spans="1:5" ht="12.75">
      <c r="A71" s="6" t="s">
        <v>68</v>
      </c>
      <c r="B71" s="87"/>
      <c r="C71" s="87"/>
      <c r="D71" s="87"/>
      <c r="E71" s="88"/>
    </row>
    <row r="72" spans="1:5" ht="12.75">
      <c r="A72" s="52" t="s">
        <v>487</v>
      </c>
      <c r="B72" s="87"/>
      <c r="C72" s="87"/>
      <c r="D72" s="87"/>
      <c r="E72" s="88"/>
    </row>
    <row r="73" spans="1:5" ht="12.75">
      <c r="A73" s="7"/>
      <c r="B73" s="87"/>
      <c r="C73" s="87"/>
      <c r="D73" s="87"/>
      <c r="E73" s="88"/>
    </row>
    <row r="74" spans="1:5" ht="12.75">
      <c r="A74" s="77" t="s">
        <v>145</v>
      </c>
      <c r="B74" s="87"/>
      <c r="C74" s="87"/>
      <c r="D74" s="87" t="s">
        <v>144</v>
      </c>
      <c r="E74" s="88" t="str">
        <f>IF(AND(B74&lt;&gt;"",D74&lt;&gt;""),D74/B74-1,"")</f>
        <v/>
      </c>
    </row>
    <row r="75" spans="1:5" ht="12.75">
      <c r="A75" s="77" t="s">
        <v>488</v>
      </c>
      <c r="B75" s="87"/>
      <c r="C75" s="87"/>
      <c r="D75" s="87" t="s">
        <v>144</v>
      </c>
      <c r="E75" s="88" t="str">
        <f t="shared" ref="E75:E88" si="0">IF(AND(B75&lt;&gt;"",D75&lt;&gt;""),D75/B75-1,"")</f>
        <v/>
      </c>
    </row>
    <row r="76" spans="1:5" ht="12.75">
      <c r="A76" s="77" t="s">
        <v>489</v>
      </c>
      <c r="B76" s="87"/>
      <c r="C76" s="87"/>
      <c r="D76" s="87" t="s">
        <v>144</v>
      </c>
      <c r="E76" s="88" t="str">
        <f t="shared" si="0"/>
        <v/>
      </c>
    </row>
    <row r="77" spans="1:5" ht="12.75">
      <c r="A77" s="77" t="s">
        <v>490</v>
      </c>
      <c r="B77" s="87"/>
      <c r="C77" s="87"/>
      <c r="D77" s="87" t="s">
        <v>144</v>
      </c>
      <c r="E77" s="88" t="str">
        <f t="shared" si="0"/>
        <v/>
      </c>
    </row>
    <row r="78" spans="1:5" ht="12.75">
      <c r="A78" s="77"/>
      <c r="B78" s="87"/>
      <c r="C78" s="87"/>
      <c r="D78" s="87" t="s">
        <v>144</v>
      </c>
      <c r="E78" s="88" t="str">
        <f t="shared" si="0"/>
        <v/>
      </c>
    </row>
    <row r="79" spans="1:5" ht="12.75">
      <c r="A79" s="77" t="s">
        <v>596</v>
      </c>
      <c r="B79" s="87"/>
      <c r="C79" s="87"/>
      <c r="D79" s="87" t="s">
        <v>144</v>
      </c>
      <c r="E79" s="88" t="str">
        <f t="shared" si="0"/>
        <v/>
      </c>
    </row>
    <row r="80" spans="1:5" ht="12.75">
      <c r="A80" s="77" t="s">
        <v>597</v>
      </c>
      <c r="B80" s="87"/>
      <c r="C80" s="87"/>
      <c r="D80" s="87" t="s">
        <v>144</v>
      </c>
      <c r="E80" s="88" t="str">
        <f t="shared" si="0"/>
        <v/>
      </c>
    </row>
    <row r="81" spans="1:7" ht="12.75">
      <c r="A81" s="77" t="s">
        <v>67</v>
      </c>
      <c r="B81" s="87"/>
      <c r="C81" s="87"/>
      <c r="D81" s="87" t="s">
        <v>144</v>
      </c>
      <c r="E81" s="88" t="str">
        <f t="shared" si="0"/>
        <v/>
      </c>
    </row>
    <row r="82" spans="1:7" ht="12.75">
      <c r="A82" s="77"/>
      <c r="B82" s="87"/>
      <c r="C82" s="87"/>
      <c r="D82" s="87" t="s">
        <v>144</v>
      </c>
      <c r="E82" s="88" t="str">
        <f t="shared" si="0"/>
        <v/>
      </c>
    </row>
    <row r="83" spans="1:7" ht="12.75">
      <c r="A83" s="74" t="s">
        <v>69</v>
      </c>
      <c r="B83" s="87"/>
      <c r="C83" s="87"/>
      <c r="D83" s="87" t="s">
        <v>144</v>
      </c>
      <c r="E83" s="88" t="str">
        <f t="shared" si="0"/>
        <v/>
      </c>
    </row>
    <row r="84" spans="1:7" ht="12.75">
      <c r="A84" s="77" t="s">
        <v>492</v>
      </c>
      <c r="B84" s="89"/>
      <c r="C84" s="89"/>
      <c r="D84" s="87" t="s">
        <v>144</v>
      </c>
      <c r="E84" s="88" t="str">
        <f t="shared" si="0"/>
        <v/>
      </c>
    </row>
    <row r="85" spans="1:7" ht="12.75">
      <c r="A85" s="77" t="s">
        <v>208</v>
      </c>
      <c r="B85" s="89"/>
      <c r="C85" s="89"/>
      <c r="D85" s="89" t="s">
        <v>144</v>
      </c>
      <c r="E85" s="88" t="str">
        <f t="shared" si="0"/>
        <v/>
      </c>
    </row>
    <row r="86" spans="1:7" ht="12.75">
      <c r="A86" s="77" t="s">
        <v>209</v>
      </c>
      <c r="B86" s="89"/>
      <c r="C86" s="89"/>
      <c r="D86" s="89" t="s">
        <v>144</v>
      </c>
      <c r="E86" s="88" t="str">
        <f t="shared" si="0"/>
        <v/>
      </c>
    </row>
    <row r="87" spans="1:7" ht="12.75">
      <c r="A87" s="77"/>
      <c r="B87" s="89"/>
      <c r="C87" s="89"/>
      <c r="D87" s="89" t="s">
        <v>144</v>
      </c>
      <c r="E87" s="88" t="str">
        <f t="shared" si="0"/>
        <v/>
      </c>
    </row>
    <row r="88" spans="1:7" ht="12.75">
      <c r="A88" s="77" t="s">
        <v>146</v>
      </c>
      <c r="B88" s="89"/>
      <c r="C88" s="89"/>
      <c r="D88" s="89" t="s">
        <v>144</v>
      </c>
      <c r="E88" s="88" t="str">
        <f t="shared" si="0"/>
        <v/>
      </c>
    </row>
    <row r="89" spans="1:7" ht="12.75">
      <c r="A89" s="77" t="s">
        <v>493</v>
      </c>
      <c r="B89" s="89">
        <v>11.97</v>
      </c>
      <c r="C89" s="89"/>
      <c r="D89" s="90">
        <f>IF(B89&lt;&gt;"",IF(ISTEXT(B89),B89,IF(C89&lt;&gt;"",C89*1.0449,B89*1.0449)),"")</f>
        <v>12.507453</v>
      </c>
      <c r="E89" s="88">
        <f>IF(AND(B89&lt;&gt;"",D89&lt;&gt;""),IF(ISTEXT(D89),D89,D89/B89-1),"")</f>
        <v>4.489999999999994E-2</v>
      </c>
      <c r="G89" s="119" t="str">
        <f>IF(C89&lt;&gt;"",COUNT($C$89:C89),"")</f>
        <v/>
      </c>
    </row>
    <row r="90" spans="1:7" ht="12.75">
      <c r="A90" s="77"/>
      <c r="B90" s="89"/>
      <c r="C90" s="89"/>
      <c r="D90" s="90" t="str">
        <f t="shared" ref="D90:D144" si="1">IF(B90&lt;&gt;"",IF(ISTEXT(B90),B90,IF(C90&lt;&gt;"",C90*1.0449,B90*1.0449)),"")</f>
        <v/>
      </c>
      <c r="E90" s="88" t="str">
        <f t="shared" ref="E90:E144" si="2">IF(AND(B90&lt;&gt;"",D90&lt;&gt;""),IF(ISTEXT(D90),D90,D90/B90-1),"")</f>
        <v/>
      </c>
      <c r="G90" s="119" t="str">
        <f>IF(C90&lt;&gt;"",COUNT($C$89:C90),"")</f>
        <v/>
      </c>
    </row>
    <row r="91" spans="1:7" ht="12.75">
      <c r="A91" s="77" t="s">
        <v>494</v>
      </c>
      <c r="B91" s="89"/>
      <c r="C91" s="89"/>
      <c r="D91" s="90" t="str">
        <f t="shared" si="1"/>
        <v/>
      </c>
      <c r="E91" s="88" t="str">
        <f t="shared" si="2"/>
        <v/>
      </c>
      <c r="G91" s="119" t="str">
        <f>IF(C91&lt;&gt;"",COUNT($C$89:C91),"")</f>
        <v/>
      </c>
    </row>
    <row r="92" spans="1:7" ht="12.75">
      <c r="A92" s="77" t="s">
        <v>495</v>
      </c>
      <c r="B92" s="89"/>
      <c r="C92" s="89"/>
      <c r="D92" s="90" t="str">
        <f t="shared" si="1"/>
        <v/>
      </c>
      <c r="E92" s="88" t="str">
        <f t="shared" si="2"/>
        <v/>
      </c>
      <c r="G92" s="119" t="str">
        <f>IF(C92&lt;&gt;"",COUNT($C$89:C92),"")</f>
        <v/>
      </c>
    </row>
    <row r="93" spans="1:7" ht="12.75">
      <c r="A93" s="77" t="s">
        <v>496</v>
      </c>
      <c r="B93" s="89"/>
      <c r="C93" s="89"/>
      <c r="D93" s="90" t="str">
        <f t="shared" si="1"/>
        <v/>
      </c>
      <c r="E93" s="88" t="str">
        <f t="shared" si="2"/>
        <v/>
      </c>
      <c r="G93" s="119" t="str">
        <f>IF(C93&lt;&gt;"",COUNT($C$89:C93),"")</f>
        <v/>
      </c>
    </row>
    <row r="94" spans="1:7" ht="12.75">
      <c r="A94" s="77" t="s">
        <v>497</v>
      </c>
      <c r="B94" s="89"/>
      <c r="C94" s="89"/>
      <c r="D94" s="90" t="str">
        <f t="shared" si="1"/>
        <v/>
      </c>
      <c r="E94" s="88" t="str">
        <f t="shared" si="2"/>
        <v/>
      </c>
      <c r="G94" s="119" t="str">
        <f>IF(C94&lt;&gt;"",COUNT($C$89:C94),"")</f>
        <v/>
      </c>
    </row>
    <row r="95" spans="1:7" ht="12.75">
      <c r="A95" s="77"/>
      <c r="B95" s="90"/>
      <c r="C95" s="90"/>
      <c r="D95" s="90" t="str">
        <f t="shared" si="1"/>
        <v/>
      </c>
      <c r="E95" s="88" t="str">
        <f t="shared" si="2"/>
        <v/>
      </c>
      <c r="G95" s="119" t="str">
        <f>IF(C95&lt;&gt;"",COUNT($C$89:C95),"")</f>
        <v/>
      </c>
    </row>
    <row r="96" spans="1:7" ht="12.75">
      <c r="A96" s="77" t="s">
        <v>498</v>
      </c>
      <c r="B96" s="89">
        <v>56.85</v>
      </c>
      <c r="C96" s="89"/>
      <c r="D96" s="90">
        <f t="shared" si="1"/>
        <v>59.402564999999996</v>
      </c>
      <c r="E96" s="88">
        <f t="shared" si="2"/>
        <v>4.489999999999994E-2</v>
      </c>
      <c r="G96" s="119" t="str">
        <f>IF(C96&lt;&gt;"",COUNT($C$89:C96),"")</f>
        <v/>
      </c>
    </row>
    <row r="97" spans="1:28" ht="12.75">
      <c r="A97" s="77"/>
      <c r="B97" s="89"/>
      <c r="C97" s="89"/>
      <c r="D97" s="90" t="str">
        <f t="shared" si="1"/>
        <v/>
      </c>
      <c r="E97" s="88" t="str">
        <f t="shared" si="2"/>
        <v/>
      </c>
      <c r="G97" s="119" t="str">
        <f>IF(C97&lt;&gt;"",COUNT($C$89:C97),"")</f>
        <v/>
      </c>
      <c r="AB97" s="1">
        <v>1</v>
      </c>
    </row>
    <row r="98" spans="1:28" ht="12.75">
      <c r="A98" s="77" t="s">
        <v>499</v>
      </c>
      <c r="B98" s="89"/>
      <c r="C98" s="89"/>
      <c r="D98" s="90" t="str">
        <f t="shared" si="1"/>
        <v/>
      </c>
      <c r="E98" s="88" t="str">
        <f t="shared" si="2"/>
        <v/>
      </c>
      <c r="G98" s="119" t="str">
        <f>IF(C98&lt;&gt;"",COUNT($C$89:C98),"")</f>
        <v/>
      </c>
      <c r="AB98" s="1">
        <v>1</v>
      </c>
    </row>
    <row r="99" spans="1:28" ht="12.75">
      <c r="A99" s="77" t="s">
        <v>500</v>
      </c>
      <c r="B99" s="89"/>
      <c r="C99" s="89"/>
      <c r="D99" s="90" t="str">
        <f t="shared" si="1"/>
        <v/>
      </c>
      <c r="E99" s="88" t="str">
        <f t="shared" si="2"/>
        <v/>
      </c>
      <c r="G99" s="119" t="str">
        <f>IF(C99&lt;&gt;"",COUNT($C$89:C99),"")</f>
        <v/>
      </c>
    </row>
    <row r="100" spans="1:28" ht="12.75">
      <c r="A100" s="77"/>
      <c r="B100" s="89"/>
      <c r="C100" s="89"/>
      <c r="D100" s="90" t="str">
        <f t="shared" si="1"/>
        <v/>
      </c>
      <c r="E100" s="88" t="str">
        <f t="shared" si="2"/>
        <v/>
      </c>
      <c r="G100" s="119" t="str">
        <f>IF(C100&lt;&gt;"",COUNT($C$89:C100),"")</f>
        <v/>
      </c>
    </row>
    <row r="101" spans="1:28" ht="12.75">
      <c r="A101" s="74" t="s">
        <v>501</v>
      </c>
      <c r="B101" s="89"/>
      <c r="C101" s="89"/>
      <c r="D101" s="90" t="str">
        <f t="shared" si="1"/>
        <v/>
      </c>
      <c r="E101" s="88" t="str">
        <f t="shared" si="2"/>
        <v/>
      </c>
      <c r="G101" s="119" t="str">
        <f>IF(C101&lt;&gt;"",COUNT($C$89:C101),"")</f>
        <v/>
      </c>
    </row>
    <row r="102" spans="1:28" ht="12.75">
      <c r="A102" s="74"/>
      <c r="B102" s="89"/>
      <c r="C102" s="89"/>
      <c r="D102" s="90" t="str">
        <f t="shared" si="1"/>
        <v/>
      </c>
      <c r="E102" s="88" t="str">
        <f t="shared" si="2"/>
        <v/>
      </c>
      <c r="G102" s="119" t="str">
        <f>IF(C102&lt;&gt;"",COUNT($C$89:C102),"")</f>
        <v/>
      </c>
    </row>
    <row r="103" spans="1:28" ht="12.75">
      <c r="A103" s="77" t="s">
        <v>502</v>
      </c>
      <c r="B103" s="89"/>
      <c r="C103" s="89"/>
      <c r="D103" s="90" t="str">
        <f t="shared" si="1"/>
        <v/>
      </c>
      <c r="E103" s="88" t="str">
        <f t="shared" si="2"/>
        <v/>
      </c>
      <c r="G103" s="119" t="str">
        <f>IF(C103&lt;&gt;"",COUNT($C$89:C103),"")</f>
        <v/>
      </c>
    </row>
    <row r="104" spans="1:28" ht="12.75">
      <c r="A104" s="77" t="s">
        <v>503</v>
      </c>
      <c r="B104" s="89"/>
      <c r="C104" s="89"/>
      <c r="D104" s="90" t="str">
        <f t="shared" si="1"/>
        <v/>
      </c>
      <c r="E104" s="88" t="str">
        <f t="shared" si="2"/>
        <v/>
      </c>
      <c r="G104" s="119" t="str">
        <f>IF(C104&lt;&gt;"",COUNT($C$89:C104),"")</f>
        <v/>
      </c>
    </row>
    <row r="105" spans="1:28" ht="12.75">
      <c r="A105" s="77" t="s">
        <v>504</v>
      </c>
      <c r="B105" s="89"/>
      <c r="C105" s="89"/>
      <c r="D105" s="90" t="str">
        <f t="shared" si="1"/>
        <v/>
      </c>
      <c r="E105" s="88" t="str">
        <f t="shared" si="2"/>
        <v/>
      </c>
      <c r="G105" s="119" t="str">
        <f>IF(C105&lt;&gt;"",COUNT($C$89:C105),"")</f>
        <v/>
      </c>
    </row>
    <row r="106" spans="1:28" ht="12.75">
      <c r="A106" s="77" t="s">
        <v>505</v>
      </c>
      <c r="B106" s="89"/>
      <c r="C106" s="89"/>
      <c r="D106" s="90" t="str">
        <f t="shared" si="1"/>
        <v/>
      </c>
      <c r="E106" s="88" t="str">
        <f t="shared" si="2"/>
        <v/>
      </c>
      <c r="G106" s="119" t="str">
        <f>IF(C106&lt;&gt;"",COUNT($C$89:C106),"")</f>
        <v/>
      </c>
    </row>
    <row r="107" spans="1:28" ht="12.75">
      <c r="A107" s="77" t="s">
        <v>295</v>
      </c>
      <c r="B107" s="89"/>
      <c r="C107" s="89"/>
      <c r="D107" s="90" t="str">
        <f t="shared" si="1"/>
        <v/>
      </c>
      <c r="E107" s="88" t="str">
        <f t="shared" si="2"/>
        <v/>
      </c>
      <c r="G107" s="119" t="str">
        <f>IF(C107&lt;&gt;"",COUNT($C$89:C107),"")</f>
        <v/>
      </c>
    </row>
    <row r="108" spans="1:28" ht="12.75">
      <c r="A108" s="77" t="s">
        <v>507</v>
      </c>
      <c r="B108" s="89"/>
      <c r="C108" s="89"/>
      <c r="D108" s="90" t="str">
        <f t="shared" si="1"/>
        <v/>
      </c>
      <c r="E108" s="88" t="str">
        <f t="shared" si="2"/>
        <v/>
      </c>
      <c r="G108" s="119" t="str">
        <f>IF(C108&lt;&gt;"",COUNT($C$89:C108),"")</f>
        <v/>
      </c>
    </row>
    <row r="109" spans="1:28" ht="12.75">
      <c r="A109" s="77" t="s">
        <v>508</v>
      </c>
      <c r="B109" s="89"/>
      <c r="C109" s="89"/>
      <c r="D109" s="90" t="str">
        <f t="shared" si="1"/>
        <v/>
      </c>
      <c r="E109" s="88" t="str">
        <f t="shared" si="2"/>
        <v/>
      </c>
      <c r="G109" s="119" t="str">
        <f>IF(C109&lt;&gt;"",COUNT($C$89:C109),"")</f>
        <v/>
      </c>
    </row>
    <row r="110" spans="1:28" ht="12.75">
      <c r="A110" s="77" t="s">
        <v>509</v>
      </c>
      <c r="B110" s="89"/>
      <c r="C110" s="89"/>
      <c r="D110" s="90" t="str">
        <f t="shared" si="1"/>
        <v/>
      </c>
      <c r="E110" s="88" t="str">
        <f t="shared" si="2"/>
        <v/>
      </c>
      <c r="G110" s="119" t="str">
        <f>IF(C110&lt;&gt;"",COUNT($C$89:C110),"")</f>
        <v/>
      </c>
    </row>
    <row r="111" spans="1:28" ht="12.75">
      <c r="A111" s="77"/>
      <c r="B111" s="89"/>
      <c r="C111" s="89"/>
      <c r="D111" s="90" t="str">
        <f t="shared" si="1"/>
        <v/>
      </c>
      <c r="E111" s="88" t="str">
        <f t="shared" si="2"/>
        <v/>
      </c>
      <c r="G111" s="119" t="str">
        <f>IF(C111&lt;&gt;"",COUNT($C$89:C111),"")</f>
        <v/>
      </c>
    </row>
    <row r="112" spans="1:28" ht="12.75">
      <c r="A112" s="74" t="s">
        <v>510</v>
      </c>
      <c r="B112" s="89"/>
      <c r="C112" s="89"/>
      <c r="D112" s="90" t="str">
        <f t="shared" si="1"/>
        <v/>
      </c>
      <c r="E112" s="88" t="str">
        <f t="shared" si="2"/>
        <v/>
      </c>
      <c r="G112" s="119" t="str">
        <f>IF(C112&lt;&gt;"",COUNT($C$89:C112),"")</f>
        <v/>
      </c>
    </row>
    <row r="113" spans="1:7" ht="12.75">
      <c r="A113" s="74" t="s">
        <v>512</v>
      </c>
      <c r="B113" s="89"/>
      <c r="C113" s="89"/>
      <c r="D113" s="90" t="str">
        <f t="shared" si="1"/>
        <v/>
      </c>
      <c r="E113" s="88" t="str">
        <f t="shared" si="2"/>
        <v/>
      </c>
      <c r="G113" s="119" t="str">
        <f>IF(C113&lt;&gt;"",COUNT($C$89:C113),"")</f>
        <v/>
      </c>
    </row>
    <row r="114" spans="1:7" ht="12.75">
      <c r="A114" s="74" t="s">
        <v>511</v>
      </c>
      <c r="B114" s="89"/>
      <c r="C114" s="89"/>
      <c r="D114" s="90" t="str">
        <f t="shared" si="1"/>
        <v/>
      </c>
      <c r="E114" s="88" t="str">
        <f t="shared" si="2"/>
        <v/>
      </c>
      <c r="G114" s="119" t="str">
        <f>IF(C114&lt;&gt;"",COUNT($C$89:C114),"")</f>
        <v/>
      </c>
    </row>
    <row r="115" spans="1:7" ht="12.75">
      <c r="A115" s="77"/>
      <c r="B115" s="89"/>
      <c r="C115" s="89"/>
      <c r="D115" s="90" t="str">
        <f t="shared" si="1"/>
        <v/>
      </c>
      <c r="E115" s="88" t="str">
        <f t="shared" si="2"/>
        <v/>
      </c>
      <c r="G115" s="119" t="str">
        <f>IF(C115&lt;&gt;"",COUNT($C$89:C115),"")</f>
        <v/>
      </c>
    </row>
    <row r="116" spans="1:7" ht="34.5">
      <c r="A116" s="120" t="s">
        <v>296</v>
      </c>
      <c r="B116" s="121"/>
      <c r="C116" s="121"/>
      <c r="D116" s="90" t="str">
        <f t="shared" si="1"/>
        <v/>
      </c>
      <c r="E116" s="88" t="str">
        <f t="shared" si="2"/>
        <v/>
      </c>
      <c r="G116" s="119" t="str">
        <f>IF(C116&lt;&gt;"",COUNT($C$89:C116),"")</f>
        <v/>
      </c>
    </row>
    <row r="117" spans="1:7" ht="12.75">
      <c r="A117" s="77"/>
      <c r="B117" s="89"/>
      <c r="C117" s="89"/>
      <c r="D117" s="90" t="str">
        <f t="shared" si="1"/>
        <v/>
      </c>
      <c r="E117" s="88" t="str">
        <f t="shared" si="2"/>
        <v/>
      </c>
      <c r="G117" s="119" t="str">
        <f>IF(C117&lt;&gt;"",COUNT($C$89:C117),"")</f>
        <v/>
      </c>
    </row>
    <row r="118" spans="1:7" ht="12.75">
      <c r="A118" s="6" t="s">
        <v>71</v>
      </c>
      <c r="B118" s="89"/>
      <c r="C118" s="89"/>
      <c r="D118" s="90" t="str">
        <f t="shared" si="1"/>
        <v/>
      </c>
      <c r="E118" s="88" t="str">
        <f t="shared" si="2"/>
        <v/>
      </c>
      <c r="G118" s="119" t="str">
        <f>IF(C118&lt;&gt;"",COUNT($C$89:C118),"")</f>
        <v/>
      </c>
    </row>
    <row r="119" spans="1:7" ht="12.75">
      <c r="A119" s="52" t="s">
        <v>72</v>
      </c>
      <c r="B119" s="89"/>
      <c r="C119" s="89"/>
      <c r="D119" s="90" t="str">
        <f t="shared" si="1"/>
        <v/>
      </c>
      <c r="E119" s="88" t="str">
        <f t="shared" si="2"/>
        <v/>
      </c>
      <c r="G119" s="119" t="str">
        <f>IF(C119&lt;&gt;"",COUNT($C$89:C119),"")</f>
        <v/>
      </c>
    </row>
    <row r="120" spans="1:7" ht="12.75">
      <c r="A120" s="7"/>
      <c r="B120" s="89"/>
      <c r="C120" s="89"/>
      <c r="D120" s="90" t="str">
        <f t="shared" si="1"/>
        <v/>
      </c>
      <c r="E120" s="88" t="str">
        <f t="shared" si="2"/>
        <v/>
      </c>
      <c r="G120" s="119" t="str">
        <f>IF(C120&lt;&gt;"",COUNT($C$89:C120),"")</f>
        <v/>
      </c>
    </row>
    <row r="121" spans="1:7" ht="12.75">
      <c r="A121" s="77" t="s">
        <v>513</v>
      </c>
      <c r="B121" s="89"/>
      <c r="C121" s="89"/>
      <c r="D121" s="90" t="str">
        <f t="shared" si="1"/>
        <v/>
      </c>
      <c r="E121" s="88" t="str">
        <f t="shared" si="2"/>
        <v/>
      </c>
      <c r="G121" s="119" t="str">
        <f>IF(C121&lt;&gt;"",COUNT($C$89:C121),"")</f>
        <v/>
      </c>
    </row>
    <row r="122" spans="1:7" ht="12.75">
      <c r="A122" s="77" t="s">
        <v>514</v>
      </c>
      <c r="B122" s="89"/>
      <c r="C122" s="89"/>
      <c r="D122" s="90" t="str">
        <f t="shared" si="1"/>
        <v/>
      </c>
      <c r="E122" s="88" t="str">
        <f t="shared" si="2"/>
        <v/>
      </c>
      <c r="G122" s="119" t="str">
        <f>IF(C122&lt;&gt;"",COUNT($C$89:C122),"")</f>
        <v/>
      </c>
    </row>
    <row r="123" spans="1:7" ht="12.75">
      <c r="A123" s="77" t="s">
        <v>515</v>
      </c>
      <c r="B123" s="89"/>
      <c r="C123" s="89"/>
      <c r="D123" s="90" t="str">
        <f t="shared" si="1"/>
        <v/>
      </c>
      <c r="E123" s="88" t="str">
        <f t="shared" si="2"/>
        <v/>
      </c>
      <c r="G123" s="119" t="str">
        <f>IF(C123&lt;&gt;"",COUNT($C$89:C123),"")</f>
        <v/>
      </c>
    </row>
    <row r="124" spans="1:7" ht="12.75">
      <c r="A124" s="77"/>
      <c r="B124" s="89"/>
      <c r="C124" s="89"/>
      <c r="D124" s="90" t="str">
        <f t="shared" si="1"/>
        <v/>
      </c>
      <c r="E124" s="88" t="str">
        <f t="shared" si="2"/>
        <v/>
      </c>
      <c r="G124" s="119" t="str">
        <f>IF(C124&lt;&gt;"",COUNT($C$89:C124),"")</f>
        <v/>
      </c>
    </row>
    <row r="125" spans="1:7" ht="12.75">
      <c r="A125" s="74" t="s">
        <v>516</v>
      </c>
      <c r="B125" s="89"/>
      <c r="C125" s="89"/>
      <c r="D125" s="90" t="str">
        <f t="shared" si="1"/>
        <v/>
      </c>
      <c r="E125" s="88" t="str">
        <f t="shared" si="2"/>
        <v/>
      </c>
      <c r="G125" s="119" t="str">
        <f>IF(C125&lt;&gt;"",COUNT($C$89:C125),"")</f>
        <v/>
      </c>
    </row>
    <row r="126" spans="1:7" ht="12.75">
      <c r="A126" s="77" t="s">
        <v>517</v>
      </c>
      <c r="B126" s="89"/>
      <c r="C126" s="89"/>
      <c r="D126" s="90" t="str">
        <f t="shared" si="1"/>
        <v/>
      </c>
      <c r="E126" s="88" t="str">
        <f t="shared" si="2"/>
        <v/>
      </c>
      <c r="G126" s="119" t="str">
        <f>IF(C126&lt;&gt;"",COUNT($C$89:C126),"")</f>
        <v/>
      </c>
    </row>
    <row r="127" spans="1:7" ht="12.75">
      <c r="A127" s="77" t="s">
        <v>518</v>
      </c>
      <c r="B127" s="89"/>
      <c r="C127" s="89"/>
      <c r="D127" s="90" t="str">
        <f t="shared" si="1"/>
        <v/>
      </c>
      <c r="E127" s="88" t="str">
        <f t="shared" si="2"/>
        <v/>
      </c>
      <c r="G127" s="119" t="str">
        <f>IF(C127&lt;&gt;"",COUNT($C$89:C127),"")</f>
        <v/>
      </c>
    </row>
    <row r="128" spans="1:7" ht="12.75">
      <c r="A128" s="77" t="s">
        <v>519</v>
      </c>
      <c r="B128" s="89"/>
      <c r="C128" s="89"/>
      <c r="D128" s="90" t="str">
        <f t="shared" si="1"/>
        <v/>
      </c>
      <c r="E128" s="88" t="str">
        <f t="shared" si="2"/>
        <v/>
      </c>
      <c r="G128" s="119" t="str">
        <f>IF(C128&lt;&gt;"",COUNT($C$89:C128),"")</f>
        <v/>
      </c>
    </row>
    <row r="129" spans="1:28" ht="12.75">
      <c r="A129" s="77" t="s">
        <v>490</v>
      </c>
      <c r="B129" s="89"/>
      <c r="C129" s="89"/>
      <c r="D129" s="90" t="str">
        <f t="shared" si="1"/>
        <v/>
      </c>
      <c r="E129" s="88" t="str">
        <f t="shared" si="2"/>
        <v/>
      </c>
      <c r="G129" s="119" t="str">
        <f>IF(C129&lt;&gt;"",COUNT($C$89:C129),"")</f>
        <v/>
      </c>
    </row>
    <row r="130" spans="1:28" ht="12.75">
      <c r="A130" s="77"/>
      <c r="B130" s="89"/>
      <c r="C130" s="89"/>
      <c r="D130" s="90" t="str">
        <f t="shared" si="1"/>
        <v/>
      </c>
      <c r="E130" s="88" t="str">
        <f t="shared" si="2"/>
        <v/>
      </c>
      <c r="G130" s="119" t="str">
        <f>IF(C130&lt;&gt;"",COUNT($C$89:C130),"")</f>
        <v/>
      </c>
    </row>
    <row r="131" spans="1:28" ht="12.75">
      <c r="A131" s="77" t="s">
        <v>596</v>
      </c>
      <c r="B131" s="89"/>
      <c r="C131" s="89"/>
      <c r="D131" s="90" t="str">
        <f t="shared" si="1"/>
        <v/>
      </c>
      <c r="E131" s="88" t="str">
        <f t="shared" si="2"/>
        <v/>
      </c>
      <c r="G131" s="119" t="str">
        <f>IF(C131&lt;&gt;"",COUNT($C$89:C131),"")</f>
        <v/>
      </c>
    </row>
    <row r="132" spans="1:28" ht="12.75">
      <c r="A132" s="77" t="s">
        <v>597</v>
      </c>
      <c r="B132" s="89"/>
      <c r="C132" s="89"/>
      <c r="D132" s="90" t="str">
        <f t="shared" si="1"/>
        <v/>
      </c>
      <c r="E132" s="88" t="str">
        <f t="shared" si="2"/>
        <v/>
      </c>
      <c r="G132" s="119" t="str">
        <f>IF(C132&lt;&gt;"",COUNT($C$89:C132),"")</f>
        <v/>
      </c>
    </row>
    <row r="133" spans="1:28" ht="12.75">
      <c r="A133" s="77" t="s">
        <v>67</v>
      </c>
      <c r="B133" s="89"/>
      <c r="C133" s="89"/>
      <c r="D133" s="90" t="str">
        <f t="shared" si="1"/>
        <v/>
      </c>
      <c r="E133" s="88" t="str">
        <f t="shared" si="2"/>
        <v/>
      </c>
      <c r="G133" s="119" t="str">
        <f>IF(C133&lt;&gt;"",COUNT($C$89:C133),"")</f>
        <v/>
      </c>
    </row>
    <row r="134" spans="1:28" ht="12.75">
      <c r="A134" s="77"/>
      <c r="B134" s="89"/>
      <c r="C134" s="89"/>
      <c r="D134" s="90" t="str">
        <f t="shared" si="1"/>
        <v/>
      </c>
      <c r="E134" s="88" t="str">
        <f t="shared" si="2"/>
        <v/>
      </c>
      <c r="G134" s="119" t="str">
        <f>IF(C134&lt;&gt;"",COUNT($C$89:C134),"")</f>
        <v/>
      </c>
    </row>
    <row r="135" spans="1:28" ht="12.75">
      <c r="A135" s="74" t="s">
        <v>520</v>
      </c>
      <c r="B135" s="89"/>
      <c r="C135" s="89"/>
      <c r="D135" s="90" t="str">
        <f t="shared" si="1"/>
        <v/>
      </c>
      <c r="E135" s="88" t="str">
        <f t="shared" si="2"/>
        <v/>
      </c>
      <c r="G135" s="119" t="str">
        <f>IF(C135&lt;&gt;"",COUNT($C$89:C135),"")</f>
        <v/>
      </c>
    </row>
    <row r="136" spans="1:28" ht="12.75">
      <c r="A136" s="77" t="s">
        <v>210</v>
      </c>
      <c r="B136" s="89"/>
      <c r="C136" s="89"/>
      <c r="D136" s="90" t="str">
        <f t="shared" si="1"/>
        <v/>
      </c>
      <c r="E136" s="88" t="str">
        <f t="shared" si="2"/>
        <v/>
      </c>
      <c r="G136" s="119" t="str">
        <f>IF(C136&lt;&gt;"",COUNT($C$89:C136),"")</f>
        <v/>
      </c>
    </row>
    <row r="137" spans="1:28" ht="12.75">
      <c r="A137" s="77"/>
      <c r="B137" s="89"/>
      <c r="C137" s="89"/>
      <c r="D137" s="90" t="str">
        <f t="shared" si="1"/>
        <v/>
      </c>
      <c r="E137" s="88" t="str">
        <f t="shared" si="2"/>
        <v/>
      </c>
      <c r="G137" s="119" t="str">
        <f>IF(C137&lt;&gt;"",COUNT($C$89:C137),"")</f>
        <v/>
      </c>
    </row>
    <row r="138" spans="1:28" ht="12.75">
      <c r="A138" s="77" t="s">
        <v>74</v>
      </c>
      <c r="B138" s="89">
        <v>0.26</v>
      </c>
      <c r="C138" s="89"/>
      <c r="D138" s="90">
        <f t="shared" si="1"/>
        <v>0.27167399999999997</v>
      </c>
      <c r="E138" s="88">
        <f t="shared" si="2"/>
        <v>4.489999999999994E-2</v>
      </c>
      <c r="G138" s="119" t="str">
        <f>IF(C138&lt;&gt;"",COUNT($C$89:C138),"")</f>
        <v/>
      </c>
    </row>
    <row r="139" spans="1:28" ht="12.75">
      <c r="A139" s="77"/>
      <c r="B139" s="89"/>
      <c r="C139" s="89"/>
      <c r="D139" s="90" t="str">
        <f t="shared" si="1"/>
        <v/>
      </c>
      <c r="E139" s="88" t="str">
        <f t="shared" si="2"/>
        <v/>
      </c>
      <c r="G139" s="119" t="str">
        <f>IF(C139&lt;&gt;"",COUNT($C$89:C139),"")</f>
        <v/>
      </c>
    </row>
    <row r="140" spans="1:28" ht="12.75">
      <c r="A140" s="77" t="s">
        <v>75</v>
      </c>
      <c r="B140" s="89">
        <v>0.32</v>
      </c>
      <c r="C140" s="89"/>
      <c r="D140" s="90">
        <f t="shared" si="1"/>
        <v>0.334368</v>
      </c>
      <c r="E140" s="88">
        <f t="shared" si="2"/>
        <v>4.489999999999994E-2</v>
      </c>
      <c r="G140" s="119" t="str">
        <f>IF(C140&lt;&gt;"",COUNT($C$89:C140),"")</f>
        <v/>
      </c>
    </row>
    <row r="141" spans="1:28" ht="12.75">
      <c r="A141" s="77"/>
      <c r="B141" s="89"/>
      <c r="C141" s="89"/>
      <c r="D141" s="90" t="str">
        <f t="shared" si="1"/>
        <v/>
      </c>
      <c r="E141" s="88" t="str">
        <f t="shared" si="2"/>
        <v/>
      </c>
      <c r="G141" s="119" t="str">
        <f>IF(C141&lt;&gt;"",COUNT($C$89:C141),"")</f>
        <v/>
      </c>
    </row>
    <row r="142" spans="1:28" ht="12.75">
      <c r="A142" s="77" t="s">
        <v>76</v>
      </c>
      <c r="B142" s="89">
        <v>114.36</v>
      </c>
      <c r="C142" s="89"/>
      <c r="D142" s="90">
        <f t="shared" si="1"/>
        <v>119.49476399999999</v>
      </c>
      <c r="E142" s="88">
        <f t="shared" si="2"/>
        <v>4.489999999999994E-2</v>
      </c>
      <c r="G142" s="119" t="str">
        <f>IF(C142&lt;&gt;"",COUNT($C$89:C142),"")</f>
        <v/>
      </c>
    </row>
    <row r="143" spans="1:28" ht="12.75">
      <c r="A143" s="77"/>
      <c r="B143" s="89"/>
      <c r="C143" s="89"/>
      <c r="D143" s="90" t="str">
        <f t="shared" si="1"/>
        <v/>
      </c>
      <c r="E143" s="88" t="str">
        <f t="shared" si="2"/>
        <v/>
      </c>
      <c r="G143" s="119" t="str">
        <f>IF(C143&lt;&gt;"",COUNT($C$89:C143),"")</f>
        <v/>
      </c>
      <c r="AB143" s="1">
        <v>1</v>
      </c>
    </row>
    <row r="144" spans="1:28" ht="12.75">
      <c r="A144" s="6" t="s">
        <v>77</v>
      </c>
      <c r="B144" s="89"/>
      <c r="C144" s="89"/>
      <c r="D144" s="90" t="str">
        <f t="shared" si="1"/>
        <v/>
      </c>
      <c r="E144" s="88" t="str">
        <f t="shared" si="2"/>
        <v/>
      </c>
      <c r="G144" s="119" t="str">
        <f>IF(C144&lt;&gt;"",COUNT($C$89:C144),"")</f>
        <v/>
      </c>
    </row>
    <row r="145" spans="1:7" s="116" customFormat="1" ht="12.75">
      <c r="A145" s="52" t="s">
        <v>79</v>
      </c>
      <c r="B145" s="95"/>
      <c r="C145" s="95"/>
      <c r="D145" s="90" t="str">
        <f t="shared" ref="D145:D170" si="3">IF(B145&lt;&gt;"",IF(ISTEXT(B145),B145,IF(C145&lt;&gt;"",C145*1.0449,B145*1.0449)),"")</f>
        <v/>
      </c>
      <c r="E145" s="88" t="str">
        <f t="shared" ref="E145:E170" si="4">IF(AND(B145&lt;&gt;"",D145&lt;&gt;""),IF(ISTEXT(D145),D145,D145/B145-1),"")</f>
        <v/>
      </c>
      <c r="G145" s="119" t="str">
        <f>IF(C145&lt;&gt;"",COUNT($C$89:C145),"")</f>
        <v/>
      </c>
    </row>
    <row r="146" spans="1:7" ht="12.75">
      <c r="A146" s="7"/>
      <c r="B146" s="89"/>
      <c r="C146" s="89"/>
      <c r="D146" s="90" t="str">
        <f t="shared" si="3"/>
        <v/>
      </c>
      <c r="E146" s="88" t="str">
        <f t="shared" si="4"/>
        <v/>
      </c>
      <c r="G146" s="119" t="str">
        <f>IF(C146&lt;&gt;"",COUNT($C$89:C146),"")</f>
        <v/>
      </c>
    </row>
    <row r="147" spans="1:7" ht="12.75">
      <c r="A147" s="74" t="s">
        <v>211</v>
      </c>
      <c r="B147" s="89"/>
      <c r="C147" s="89"/>
      <c r="D147" s="90" t="str">
        <f t="shared" si="3"/>
        <v/>
      </c>
      <c r="E147" s="88" t="str">
        <f t="shared" si="4"/>
        <v/>
      </c>
      <c r="G147" s="119" t="str">
        <f>IF(C147&lt;&gt;"",COUNT($C$89:C147),"")</f>
        <v/>
      </c>
    </row>
    <row r="148" spans="1:7" ht="12.75">
      <c r="A148" s="77" t="s">
        <v>523</v>
      </c>
      <c r="B148" s="89"/>
      <c r="C148" s="89"/>
      <c r="D148" s="90" t="str">
        <f t="shared" si="3"/>
        <v/>
      </c>
      <c r="E148" s="88" t="str">
        <f t="shared" si="4"/>
        <v/>
      </c>
      <c r="G148" s="119" t="str">
        <f>IF(C148&lt;&gt;"",COUNT($C$89:C148),"")</f>
        <v/>
      </c>
    </row>
    <row r="149" spans="1:7" ht="12.75">
      <c r="A149" s="77" t="s">
        <v>524</v>
      </c>
      <c r="B149" s="89"/>
      <c r="C149" s="89"/>
      <c r="D149" s="90" t="str">
        <f t="shared" si="3"/>
        <v/>
      </c>
      <c r="E149" s="88" t="str">
        <f t="shared" si="4"/>
        <v/>
      </c>
      <c r="G149" s="119" t="str">
        <f>IF(C149&lt;&gt;"",COUNT($C$89:C149),"")</f>
        <v/>
      </c>
    </row>
    <row r="150" spans="1:7" ht="12.75">
      <c r="A150" s="77" t="s">
        <v>147</v>
      </c>
      <c r="B150" s="89"/>
      <c r="C150" s="89"/>
      <c r="D150" s="90" t="str">
        <f t="shared" si="3"/>
        <v/>
      </c>
      <c r="E150" s="88" t="str">
        <f t="shared" si="4"/>
        <v/>
      </c>
      <c r="G150" s="119" t="str">
        <f>IF(C150&lt;&gt;"",COUNT($C$89:C150),"")</f>
        <v/>
      </c>
    </row>
    <row r="151" spans="1:7" ht="12.75">
      <c r="A151" s="77"/>
      <c r="B151" s="89"/>
      <c r="C151" s="89"/>
      <c r="D151" s="90" t="str">
        <f t="shared" si="3"/>
        <v/>
      </c>
      <c r="E151" s="88" t="str">
        <f t="shared" si="4"/>
        <v/>
      </c>
      <c r="G151" s="119" t="str">
        <f>IF(C151&lt;&gt;"",COUNT($C$89:C151),"")</f>
        <v/>
      </c>
    </row>
    <row r="152" spans="1:7" ht="12.75">
      <c r="A152" s="74" t="s">
        <v>526</v>
      </c>
      <c r="B152" s="89"/>
      <c r="C152" s="89"/>
      <c r="D152" s="90" t="str">
        <f t="shared" si="3"/>
        <v/>
      </c>
      <c r="E152" s="88" t="str">
        <f t="shared" si="4"/>
        <v/>
      </c>
      <c r="G152" s="119" t="str">
        <f>IF(C152&lt;&gt;"",COUNT($C$89:C152),"")</f>
        <v/>
      </c>
    </row>
    <row r="153" spans="1:7" ht="12.75">
      <c r="A153" s="77" t="s">
        <v>525</v>
      </c>
      <c r="B153" s="89">
        <v>15032.99</v>
      </c>
      <c r="C153" s="89"/>
      <c r="D153" s="90">
        <f t="shared" si="3"/>
        <v>15707.971250999999</v>
      </c>
      <c r="E153" s="88">
        <f t="shared" si="4"/>
        <v>4.489999999999994E-2</v>
      </c>
      <c r="G153" s="119" t="str">
        <f>IF(C153&lt;&gt;"",COUNT($C$89:C153),"")</f>
        <v/>
      </c>
    </row>
    <row r="154" spans="1:7" ht="12.75">
      <c r="A154" s="77" t="s">
        <v>479</v>
      </c>
      <c r="B154" s="89"/>
      <c r="C154" s="89"/>
      <c r="D154" s="90" t="str">
        <f t="shared" si="3"/>
        <v/>
      </c>
      <c r="E154" s="88" t="str">
        <f t="shared" si="4"/>
        <v/>
      </c>
      <c r="G154" s="119" t="str">
        <f>IF(C154&lt;&gt;"",COUNT($C$89:C154),"")</f>
        <v/>
      </c>
    </row>
    <row r="155" spans="1:7" ht="12.75">
      <c r="A155" s="77" t="s">
        <v>528</v>
      </c>
      <c r="B155" s="89">
        <v>5.31</v>
      </c>
      <c r="C155" s="89"/>
      <c r="D155" s="90">
        <f t="shared" si="3"/>
        <v>5.5484189999999991</v>
      </c>
      <c r="E155" s="88">
        <f t="shared" si="4"/>
        <v>4.489999999999994E-2</v>
      </c>
      <c r="G155" s="119" t="str">
        <f>IF(C155&lt;&gt;"",COUNT($C$89:C155),"")</f>
        <v/>
      </c>
    </row>
    <row r="156" spans="1:7" ht="12.75">
      <c r="A156" s="77"/>
      <c r="B156" s="89"/>
      <c r="C156" s="89"/>
      <c r="D156" s="90" t="str">
        <f t="shared" si="3"/>
        <v/>
      </c>
      <c r="E156" s="88" t="str">
        <f t="shared" si="4"/>
        <v/>
      </c>
      <c r="G156" s="119" t="str">
        <f>IF(C156&lt;&gt;"",COUNT($C$89:C156),"")</f>
        <v/>
      </c>
    </row>
    <row r="157" spans="1:7" ht="12.75">
      <c r="A157" s="74" t="s">
        <v>527</v>
      </c>
      <c r="B157" s="89"/>
      <c r="C157" s="89"/>
      <c r="D157" s="90" t="str">
        <f t="shared" si="3"/>
        <v/>
      </c>
      <c r="E157" s="88" t="str">
        <f t="shared" si="4"/>
        <v/>
      </c>
      <c r="G157" s="119" t="str">
        <f>IF(C157&lt;&gt;"",COUNT($C$89:C157),"")</f>
        <v/>
      </c>
    </row>
    <row r="158" spans="1:7" ht="12.75">
      <c r="A158" s="77" t="s">
        <v>529</v>
      </c>
      <c r="B158" s="89">
        <v>9035.49</v>
      </c>
      <c r="C158" s="89"/>
      <c r="D158" s="90">
        <f t="shared" si="3"/>
        <v>9441.1835009999995</v>
      </c>
      <c r="E158" s="88">
        <f t="shared" si="4"/>
        <v>4.489999999999994E-2</v>
      </c>
      <c r="G158" s="119" t="str">
        <f>IF(C158&lt;&gt;"",COUNT($C$89:C158),"")</f>
        <v/>
      </c>
    </row>
    <row r="159" spans="1:7" ht="12.75">
      <c r="A159" s="77" t="s">
        <v>479</v>
      </c>
      <c r="B159" s="89"/>
      <c r="C159" s="89"/>
      <c r="D159" s="90" t="str">
        <f t="shared" si="3"/>
        <v/>
      </c>
      <c r="E159" s="88" t="str">
        <f t="shared" si="4"/>
        <v/>
      </c>
      <c r="G159" s="119" t="str">
        <f>IF(C159&lt;&gt;"",COUNT($C$89:C159),"")</f>
        <v/>
      </c>
    </row>
    <row r="160" spans="1:7" ht="12.75">
      <c r="A160" s="77" t="s">
        <v>528</v>
      </c>
      <c r="B160" s="89">
        <v>4.72</v>
      </c>
      <c r="C160" s="89"/>
      <c r="D160" s="90">
        <f t="shared" si="3"/>
        <v>4.9319279999999992</v>
      </c>
      <c r="E160" s="88">
        <f t="shared" si="4"/>
        <v>4.489999999999994E-2</v>
      </c>
      <c r="G160" s="119" t="str">
        <f>IF(C160&lt;&gt;"",COUNT($C$89:C160),"")</f>
        <v/>
      </c>
    </row>
    <row r="161" spans="1:7" ht="12.75">
      <c r="A161" s="77"/>
      <c r="B161" s="89"/>
      <c r="C161" s="89"/>
      <c r="D161" s="90" t="str">
        <f t="shared" si="3"/>
        <v/>
      </c>
      <c r="E161" s="88" t="str">
        <f t="shared" si="4"/>
        <v/>
      </c>
      <c r="G161" s="119" t="str">
        <f>IF(C161&lt;&gt;"",COUNT($C$89:C161),"")</f>
        <v/>
      </c>
    </row>
    <row r="162" spans="1:7" ht="12.75">
      <c r="A162" s="74" t="s">
        <v>530</v>
      </c>
      <c r="B162" s="89"/>
      <c r="C162" s="89"/>
      <c r="D162" s="90" t="str">
        <f t="shared" si="3"/>
        <v/>
      </c>
      <c r="E162" s="88" t="str">
        <f t="shared" si="4"/>
        <v/>
      </c>
      <c r="G162" s="119" t="str">
        <f>IF(C162&lt;&gt;"",COUNT($C$89:C162),"")</f>
        <v/>
      </c>
    </row>
    <row r="163" spans="1:7" ht="12.75">
      <c r="A163" s="77" t="s">
        <v>531</v>
      </c>
      <c r="B163" s="89">
        <v>4355.42</v>
      </c>
      <c r="C163" s="89"/>
      <c r="D163" s="90">
        <f t="shared" si="3"/>
        <v>4550.9783579999994</v>
      </c>
      <c r="E163" s="88">
        <f t="shared" si="4"/>
        <v>4.489999999999994E-2</v>
      </c>
      <c r="G163" s="119" t="str">
        <f>IF(C163&lt;&gt;"",COUNT($C$89:C163),"")</f>
        <v/>
      </c>
    </row>
    <row r="164" spans="1:7" ht="12.75">
      <c r="A164" s="77" t="s">
        <v>479</v>
      </c>
      <c r="B164" s="89"/>
      <c r="C164" s="89"/>
      <c r="D164" s="90" t="str">
        <f t="shared" si="3"/>
        <v/>
      </c>
      <c r="E164" s="88" t="str">
        <f t="shared" si="4"/>
        <v/>
      </c>
      <c r="G164" s="119" t="str">
        <f>IF(C164&lt;&gt;"",COUNT($C$89:C164),"")</f>
        <v/>
      </c>
    </row>
    <row r="165" spans="1:7" ht="12.75">
      <c r="A165" s="77" t="s">
        <v>532</v>
      </c>
      <c r="B165" s="89">
        <v>6.96</v>
      </c>
      <c r="C165" s="89"/>
      <c r="D165" s="90">
        <f t="shared" si="3"/>
        <v>7.2725039999999996</v>
      </c>
      <c r="E165" s="88">
        <f t="shared" si="4"/>
        <v>4.489999999999994E-2</v>
      </c>
      <c r="G165" s="119" t="str">
        <f>IF(C165&lt;&gt;"",COUNT($C$89:C165),"")</f>
        <v/>
      </c>
    </row>
    <row r="166" spans="1:7" ht="12.75">
      <c r="A166" s="77"/>
      <c r="B166" s="89"/>
      <c r="C166" s="89"/>
      <c r="D166" s="90" t="str">
        <f t="shared" si="3"/>
        <v/>
      </c>
      <c r="E166" s="88" t="str">
        <f t="shared" si="4"/>
        <v/>
      </c>
      <c r="G166" s="119" t="str">
        <f>IF(C166&lt;&gt;"",COUNT($C$89:C166),"")</f>
        <v/>
      </c>
    </row>
    <row r="167" spans="1:7" ht="12.75">
      <c r="A167" s="74" t="s">
        <v>533</v>
      </c>
      <c r="B167" s="89"/>
      <c r="C167" s="89"/>
      <c r="D167" s="90" t="str">
        <f t="shared" si="3"/>
        <v/>
      </c>
      <c r="E167" s="88" t="str">
        <f t="shared" si="4"/>
        <v/>
      </c>
      <c r="G167" s="119" t="str">
        <f>IF(C167&lt;&gt;"",COUNT($C$89:C167),"")</f>
        <v/>
      </c>
    </row>
    <row r="168" spans="1:7" ht="12.75">
      <c r="A168" s="77" t="s">
        <v>534</v>
      </c>
      <c r="B168" s="89">
        <v>4355.42</v>
      </c>
      <c r="C168" s="89"/>
      <c r="D168" s="90">
        <f t="shared" si="3"/>
        <v>4550.9783579999994</v>
      </c>
      <c r="E168" s="88">
        <f t="shared" si="4"/>
        <v>4.489999999999994E-2</v>
      </c>
      <c r="G168" s="119" t="str">
        <f>IF(C168&lt;&gt;"",COUNT($C$89:C168),"")</f>
        <v/>
      </c>
    </row>
    <row r="169" spans="1:7" ht="12.75">
      <c r="A169" s="77" t="s">
        <v>479</v>
      </c>
      <c r="B169" s="89"/>
      <c r="C169" s="89"/>
      <c r="D169" s="90" t="str">
        <f t="shared" si="3"/>
        <v/>
      </c>
      <c r="E169" s="88" t="str">
        <f t="shared" si="4"/>
        <v/>
      </c>
      <c r="G169" s="119" t="str">
        <f>IF(C169&lt;&gt;"",COUNT($C$89:C169),"")</f>
        <v/>
      </c>
    </row>
    <row r="170" spans="1:7" ht="12.75">
      <c r="A170" s="77" t="s">
        <v>535</v>
      </c>
      <c r="B170" s="89">
        <v>6.96</v>
      </c>
      <c r="C170" s="89"/>
      <c r="D170" s="90">
        <f t="shared" si="3"/>
        <v>7.2725039999999996</v>
      </c>
      <c r="E170" s="88">
        <f t="shared" si="4"/>
        <v>4.489999999999994E-2</v>
      </c>
      <c r="G170" s="119" t="str">
        <f>IF(C170&lt;&gt;"",COUNT($C$89:C170),"")</f>
        <v/>
      </c>
    </row>
    <row r="171" spans="1:7" ht="12.75">
      <c r="A171" s="77"/>
      <c r="B171" s="89"/>
      <c r="C171" s="89"/>
      <c r="D171" s="90" t="str">
        <f t="shared" ref="D171:D234" si="5">IF(B171&lt;&gt;"",IF(ISTEXT(B171),B171,IF(C171&lt;&gt;"",C171*1.0449,B171*1.0449)),"")</f>
        <v/>
      </c>
      <c r="E171" s="88" t="str">
        <f t="shared" ref="E171:E234" si="6">IF(AND(B171&lt;&gt;"",D171&lt;&gt;""),IF(ISTEXT(D171),D171,D171/B171-1),"")</f>
        <v/>
      </c>
      <c r="G171" s="119" t="str">
        <f>IF(C171&lt;&gt;"",COUNT($C$89:C171),"")</f>
        <v/>
      </c>
    </row>
    <row r="172" spans="1:7" ht="12.75">
      <c r="A172" s="74" t="s">
        <v>536</v>
      </c>
      <c r="B172" s="89"/>
      <c r="C172" s="89"/>
      <c r="D172" s="90" t="str">
        <f t="shared" si="5"/>
        <v/>
      </c>
      <c r="E172" s="88" t="str">
        <f t="shared" si="6"/>
        <v/>
      </c>
      <c r="G172" s="119" t="str">
        <f>IF(C172&lt;&gt;"",COUNT($C$89:C172),"")</f>
        <v/>
      </c>
    </row>
    <row r="173" spans="1:7" ht="12.75">
      <c r="A173" s="77" t="s">
        <v>534</v>
      </c>
      <c r="B173" s="89">
        <v>3079.57</v>
      </c>
      <c r="C173" s="89"/>
      <c r="D173" s="90">
        <f t="shared" si="5"/>
        <v>3217.8426930000001</v>
      </c>
      <c r="E173" s="88">
        <f t="shared" si="6"/>
        <v>4.489999999999994E-2</v>
      </c>
      <c r="G173" s="119" t="str">
        <f>IF(C173&lt;&gt;"",COUNT($C$89:C173),"")</f>
        <v/>
      </c>
    </row>
    <row r="174" spans="1:7" ht="12.75">
      <c r="A174" s="77" t="s">
        <v>479</v>
      </c>
      <c r="B174" s="89"/>
      <c r="C174" s="89"/>
      <c r="D174" s="90" t="str">
        <f t="shared" si="5"/>
        <v/>
      </c>
      <c r="E174" s="88" t="str">
        <f t="shared" si="6"/>
        <v/>
      </c>
      <c r="G174" s="119" t="str">
        <f>IF(C174&lt;&gt;"",COUNT($C$89:C174),"")</f>
        <v/>
      </c>
    </row>
    <row r="175" spans="1:7" ht="12.75">
      <c r="A175" s="77" t="s">
        <v>535</v>
      </c>
      <c r="B175" s="89">
        <v>4.95</v>
      </c>
      <c r="C175" s="89"/>
      <c r="D175" s="90">
        <f t="shared" si="5"/>
        <v>5.1722549999999998</v>
      </c>
      <c r="E175" s="88">
        <f t="shared" si="6"/>
        <v>4.489999999999994E-2</v>
      </c>
      <c r="G175" s="119" t="str">
        <f>IF(C175&lt;&gt;"",COUNT($C$89:C175),"")</f>
        <v/>
      </c>
    </row>
    <row r="176" spans="1:7" ht="12.75">
      <c r="A176" s="77"/>
      <c r="B176" s="89"/>
      <c r="C176" s="89"/>
      <c r="D176" s="90" t="str">
        <f t="shared" si="5"/>
        <v/>
      </c>
      <c r="E176" s="88" t="str">
        <f t="shared" si="6"/>
        <v/>
      </c>
      <c r="G176" s="119" t="str">
        <f>IF(C176&lt;&gt;"",COUNT($C$89:C176),"")</f>
        <v/>
      </c>
    </row>
    <row r="177" spans="1:28" ht="12.75">
      <c r="A177" s="74" t="s">
        <v>537</v>
      </c>
      <c r="B177" s="89"/>
      <c r="C177" s="89"/>
      <c r="D177" s="90" t="str">
        <f t="shared" si="5"/>
        <v/>
      </c>
      <c r="E177" s="88" t="str">
        <f t="shared" si="6"/>
        <v/>
      </c>
      <c r="G177" s="119" t="str">
        <f>IF(C177&lt;&gt;"",COUNT($C$89:C177),"")</f>
        <v/>
      </c>
    </row>
    <row r="178" spans="1:28" ht="12.75">
      <c r="A178" s="77" t="s">
        <v>534</v>
      </c>
      <c r="B178" s="89">
        <v>4697.04</v>
      </c>
      <c r="C178" s="89"/>
      <c r="D178" s="90">
        <f t="shared" si="5"/>
        <v>4907.9370959999997</v>
      </c>
      <c r="E178" s="88">
        <f t="shared" si="6"/>
        <v>4.489999999999994E-2</v>
      </c>
      <c r="G178" s="119" t="str">
        <f>IF(C178&lt;&gt;"",COUNT($C$89:C178),"")</f>
        <v/>
      </c>
    </row>
    <row r="179" spans="1:28" ht="12.75">
      <c r="A179" s="77" t="s">
        <v>479</v>
      </c>
      <c r="B179" s="89"/>
      <c r="C179" s="89"/>
      <c r="D179" s="90" t="str">
        <f t="shared" si="5"/>
        <v/>
      </c>
      <c r="E179" s="88" t="str">
        <f t="shared" si="6"/>
        <v/>
      </c>
      <c r="G179" s="119" t="str">
        <f>IF(C179&lt;&gt;"",COUNT($C$89:C179),"")</f>
        <v/>
      </c>
    </row>
    <row r="180" spans="1:28" ht="12.75">
      <c r="A180" s="77" t="s">
        <v>535</v>
      </c>
      <c r="B180" s="89">
        <v>6.63</v>
      </c>
      <c r="C180" s="89"/>
      <c r="D180" s="90">
        <f t="shared" si="5"/>
        <v>6.9276869999999997</v>
      </c>
      <c r="E180" s="88">
        <f t="shared" si="6"/>
        <v>4.489999999999994E-2</v>
      </c>
      <c r="G180" s="119" t="str">
        <f>IF(C180&lt;&gt;"",COUNT($C$89:C180),"")</f>
        <v/>
      </c>
    </row>
    <row r="181" spans="1:28" ht="12.75">
      <c r="A181" s="77"/>
      <c r="B181" s="89"/>
      <c r="C181" s="89"/>
      <c r="D181" s="90" t="str">
        <f t="shared" si="5"/>
        <v/>
      </c>
      <c r="E181" s="88" t="str">
        <f t="shared" si="6"/>
        <v/>
      </c>
      <c r="G181" s="119" t="str">
        <f>IF(C181&lt;&gt;"",COUNT($C$89:C181),"")</f>
        <v/>
      </c>
      <c r="AB181" s="1">
        <v>1</v>
      </c>
    </row>
    <row r="182" spans="1:28" ht="12.75">
      <c r="A182" s="74" t="s">
        <v>538</v>
      </c>
      <c r="B182" s="89"/>
      <c r="C182" s="89"/>
      <c r="D182" s="90" t="str">
        <f t="shared" si="5"/>
        <v/>
      </c>
      <c r="E182" s="88" t="str">
        <f t="shared" si="6"/>
        <v/>
      </c>
      <c r="G182" s="119" t="str">
        <f>IF(C182&lt;&gt;"",COUNT($C$89:C182),"")</f>
        <v/>
      </c>
      <c r="AB182" s="1">
        <v>1</v>
      </c>
    </row>
    <row r="183" spans="1:28" ht="12.75">
      <c r="A183" s="77" t="s">
        <v>539</v>
      </c>
      <c r="B183" s="89">
        <v>3179.14</v>
      </c>
      <c r="C183" s="89"/>
      <c r="D183" s="90">
        <f t="shared" si="5"/>
        <v>3321.8833859999995</v>
      </c>
      <c r="E183" s="88">
        <f t="shared" si="6"/>
        <v>4.489999999999994E-2</v>
      </c>
      <c r="G183" s="119" t="str">
        <f>IF(C183&lt;&gt;"",COUNT($C$89:C183),"")</f>
        <v/>
      </c>
      <c r="AB183" s="1">
        <v>1</v>
      </c>
    </row>
    <row r="184" spans="1:28" ht="12.75">
      <c r="A184" s="77" t="s">
        <v>479</v>
      </c>
      <c r="B184" s="89"/>
      <c r="C184" s="89"/>
      <c r="D184" s="90" t="str">
        <f t="shared" si="5"/>
        <v/>
      </c>
      <c r="E184" s="88" t="str">
        <f t="shared" si="6"/>
        <v/>
      </c>
      <c r="G184" s="119" t="str">
        <f>IF(C184&lt;&gt;"",COUNT($C$89:C184),"")</f>
        <v/>
      </c>
      <c r="AB184" s="1">
        <v>1</v>
      </c>
    </row>
    <row r="185" spans="1:28" ht="12.75">
      <c r="A185" s="77" t="s">
        <v>540</v>
      </c>
      <c r="B185" s="89">
        <v>5.09</v>
      </c>
      <c r="C185" s="89"/>
      <c r="D185" s="90">
        <f t="shared" si="5"/>
        <v>5.3185409999999997</v>
      </c>
      <c r="E185" s="88">
        <f t="shared" si="6"/>
        <v>4.489999999999994E-2</v>
      </c>
      <c r="G185" s="119" t="str">
        <f>IF(C185&lt;&gt;"",COUNT($C$89:C185),"")</f>
        <v/>
      </c>
      <c r="AB185" s="1">
        <v>1</v>
      </c>
    </row>
    <row r="186" spans="1:28" ht="12.75">
      <c r="A186" s="77"/>
      <c r="B186" s="89"/>
      <c r="C186" s="89"/>
      <c r="D186" s="90" t="str">
        <f t="shared" si="5"/>
        <v/>
      </c>
      <c r="E186" s="88" t="str">
        <f t="shared" si="6"/>
        <v/>
      </c>
      <c r="G186" s="119" t="str">
        <f>IF(C186&lt;&gt;"",COUNT($C$89:C186),"")</f>
        <v/>
      </c>
      <c r="AB186" s="1">
        <v>1</v>
      </c>
    </row>
    <row r="187" spans="1:28" ht="12.75">
      <c r="A187" s="77" t="s">
        <v>148</v>
      </c>
      <c r="B187" s="89"/>
      <c r="C187" s="89"/>
      <c r="D187" s="90" t="str">
        <f t="shared" si="5"/>
        <v/>
      </c>
      <c r="E187" s="88" t="str">
        <f t="shared" si="6"/>
        <v/>
      </c>
      <c r="G187" s="119" t="str">
        <f>IF(C187&lt;&gt;"",COUNT($C$89:C187),"")</f>
        <v/>
      </c>
      <c r="AB187" s="1">
        <v>1</v>
      </c>
    </row>
    <row r="188" spans="1:28" ht="12.75">
      <c r="A188" s="77"/>
      <c r="B188" s="89"/>
      <c r="C188" s="89"/>
      <c r="D188" s="90" t="str">
        <f t="shared" si="5"/>
        <v/>
      </c>
      <c r="E188" s="88" t="str">
        <f t="shared" si="6"/>
        <v/>
      </c>
      <c r="G188" s="119" t="str">
        <f>IF(C188&lt;&gt;"",COUNT($C$89:C188),"")</f>
        <v/>
      </c>
      <c r="AB188" s="1">
        <v>1</v>
      </c>
    </row>
    <row r="189" spans="1:28" ht="12.75">
      <c r="A189" s="92" t="s">
        <v>541</v>
      </c>
      <c r="B189" s="89"/>
      <c r="C189" s="89"/>
      <c r="D189" s="90" t="str">
        <f t="shared" si="5"/>
        <v/>
      </c>
      <c r="E189" s="88" t="str">
        <f t="shared" si="6"/>
        <v/>
      </c>
      <c r="G189" s="119" t="str">
        <f>IF(C189&lt;&gt;"",COUNT($C$89:C189),"")</f>
        <v/>
      </c>
      <c r="AB189" s="1">
        <v>1</v>
      </c>
    </row>
    <row r="190" spans="1:28" ht="12.75">
      <c r="A190" s="92" t="s">
        <v>542</v>
      </c>
      <c r="B190" s="89"/>
      <c r="C190" s="89"/>
      <c r="D190" s="90" t="str">
        <f t="shared" si="5"/>
        <v/>
      </c>
      <c r="E190" s="88" t="str">
        <f t="shared" si="6"/>
        <v/>
      </c>
      <c r="G190" s="119" t="str">
        <f>IF(C190&lt;&gt;"",COUNT($C$89:C190),"")</f>
        <v/>
      </c>
      <c r="AB190" s="1">
        <v>1</v>
      </c>
    </row>
    <row r="191" spans="1:28" ht="12.75">
      <c r="A191" s="92"/>
      <c r="B191" s="89"/>
      <c r="C191" s="89"/>
      <c r="D191" s="90" t="str">
        <f t="shared" si="5"/>
        <v/>
      </c>
      <c r="E191" s="88" t="str">
        <f t="shared" si="6"/>
        <v/>
      </c>
      <c r="G191" s="119" t="str">
        <f>IF(C191&lt;&gt;"",COUNT($C$89:C191),"")</f>
        <v/>
      </c>
      <c r="AB191" s="1">
        <v>1</v>
      </c>
    </row>
    <row r="192" spans="1:28" ht="12.75">
      <c r="A192" s="92" t="s">
        <v>543</v>
      </c>
      <c r="B192" s="89"/>
      <c r="C192" s="89"/>
      <c r="D192" s="90" t="str">
        <f t="shared" si="5"/>
        <v/>
      </c>
      <c r="E192" s="88" t="str">
        <f t="shared" si="6"/>
        <v/>
      </c>
      <c r="G192" s="119" t="str">
        <f>IF(C192&lt;&gt;"",COUNT($C$89:C192),"")</f>
        <v/>
      </c>
      <c r="AB192" s="1">
        <v>1</v>
      </c>
    </row>
    <row r="193" spans="1:28" ht="12.75">
      <c r="A193" s="92" t="s">
        <v>544</v>
      </c>
      <c r="B193" s="89"/>
      <c r="C193" s="89"/>
      <c r="D193" s="90" t="str">
        <f t="shared" si="5"/>
        <v/>
      </c>
      <c r="E193" s="88" t="str">
        <f t="shared" si="6"/>
        <v/>
      </c>
      <c r="G193" s="119" t="str">
        <f>IF(C193&lt;&gt;"",COUNT($C$89:C193),"")</f>
        <v/>
      </c>
      <c r="AB193" s="1">
        <v>1</v>
      </c>
    </row>
    <row r="194" spans="1:28" ht="12.75">
      <c r="A194" s="92" t="s">
        <v>545</v>
      </c>
      <c r="B194" s="89"/>
      <c r="C194" s="89"/>
      <c r="D194" s="90" t="str">
        <f t="shared" si="5"/>
        <v/>
      </c>
      <c r="E194" s="88" t="str">
        <f t="shared" si="6"/>
        <v/>
      </c>
      <c r="G194" s="119" t="str">
        <f>IF(C194&lt;&gt;"",COUNT($C$89:C194),"")</f>
        <v/>
      </c>
      <c r="AB194" s="1">
        <v>1</v>
      </c>
    </row>
    <row r="195" spans="1:28" ht="12.75">
      <c r="A195" s="92"/>
      <c r="B195" s="89"/>
      <c r="C195" s="89"/>
      <c r="D195" s="90" t="str">
        <f t="shared" si="5"/>
        <v/>
      </c>
      <c r="E195" s="88" t="str">
        <f t="shared" si="6"/>
        <v/>
      </c>
      <c r="G195" s="119" t="str">
        <f>IF(C195&lt;&gt;"",COUNT($C$89:C195),"")</f>
        <v/>
      </c>
    </row>
    <row r="196" spans="1:28" ht="12.75">
      <c r="A196" s="92" t="s">
        <v>546</v>
      </c>
      <c r="B196" s="89"/>
      <c r="C196" s="89"/>
      <c r="D196" s="90" t="str">
        <f t="shared" si="5"/>
        <v/>
      </c>
      <c r="E196" s="88" t="str">
        <f t="shared" si="6"/>
        <v/>
      </c>
      <c r="G196" s="119" t="str">
        <f>IF(C196&lt;&gt;"",COUNT($C$89:C196),"")</f>
        <v/>
      </c>
    </row>
    <row r="197" spans="1:28" ht="12.75">
      <c r="A197" s="92" t="s">
        <v>547</v>
      </c>
      <c r="B197" s="89"/>
      <c r="C197" s="89"/>
      <c r="D197" s="90" t="str">
        <f t="shared" si="5"/>
        <v/>
      </c>
      <c r="E197" s="88" t="str">
        <f t="shared" si="6"/>
        <v/>
      </c>
      <c r="G197" s="119" t="str">
        <f>IF(C197&lt;&gt;"",COUNT($C$89:C197),"")</f>
        <v/>
      </c>
    </row>
    <row r="198" spans="1:28" ht="12.75">
      <c r="A198" s="92" t="s">
        <v>548</v>
      </c>
      <c r="B198" s="89"/>
      <c r="C198" s="89"/>
      <c r="D198" s="90" t="str">
        <f t="shared" si="5"/>
        <v/>
      </c>
      <c r="E198" s="88" t="str">
        <f t="shared" si="6"/>
        <v/>
      </c>
      <c r="G198" s="119" t="str">
        <f>IF(C198&lt;&gt;"",COUNT($C$89:C198),"")</f>
        <v/>
      </c>
    </row>
    <row r="199" spans="1:28" ht="12.75">
      <c r="A199" s="92"/>
      <c r="B199" s="89"/>
      <c r="C199" s="89"/>
      <c r="D199" s="90" t="str">
        <f t="shared" si="5"/>
        <v/>
      </c>
      <c r="E199" s="88" t="str">
        <f t="shared" si="6"/>
        <v/>
      </c>
      <c r="G199" s="119" t="str">
        <f>IF(C199&lt;&gt;"",COUNT($C$89:C199),"")</f>
        <v/>
      </c>
    </row>
    <row r="200" spans="1:28" ht="12.75">
      <c r="A200" s="92" t="s">
        <v>521</v>
      </c>
      <c r="B200" s="89"/>
      <c r="C200" s="89"/>
      <c r="D200" s="90" t="str">
        <f t="shared" si="5"/>
        <v/>
      </c>
      <c r="E200" s="88" t="str">
        <f t="shared" si="6"/>
        <v/>
      </c>
      <c r="G200" s="119" t="str">
        <f>IF(C200&lt;&gt;"",COUNT($C$89:C200),"")</f>
        <v/>
      </c>
    </row>
    <row r="201" spans="1:28" ht="12.75">
      <c r="A201" s="92" t="s">
        <v>522</v>
      </c>
      <c r="B201" s="89"/>
      <c r="C201" s="89"/>
      <c r="D201" s="90" t="str">
        <f t="shared" si="5"/>
        <v/>
      </c>
      <c r="E201" s="88" t="str">
        <f t="shared" si="6"/>
        <v/>
      </c>
      <c r="G201" s="119" t="str">
        <f>IF(C201&lt;&gt;"",COUNT($C$89:C201),"")</f>
        <v/>
      </c>
    </row>
    <row r="202" spans="1:28" ht="12.75">
      <c r="A202" s="92"/>
      <c r="B202" s="89"/>
      <c r="C202" s="89"/>
      <c r="D202" s="90" t="str">
        <f t="shared" si="5"/>
        <v/>
      </c>
      <c r="E202" s="88" t="str">
        <f t="shared" si="6"/>
        <v/>
      </c>
      <c r="G202" s="119" t="str">
        <f>IF(C202&lt;&gt;"",COUNT($C$89:C202),"")</f>
        <v/>
      </c>
      <c r="AB202" s="1">
        <v>1</v>
      </c>
    </row>
    <row r="203" spans="1:28" ht="12.75">
      <c r="A203" s="92" t="s">
        <v>549</v>
      </c>
      <c r="B203" s="89"/>
      <c r="C203" s="89"/>
      <c r="D203" s="90" t="str">
        <f t="shared" si="5"/>
        <v/>
      </c>
      <c r="E203" s="88" t="str">
        <f t="shared" si="6"/>
        <v/>
      </c>
      <c r="G203" s="119" t="str">
        <f>IF(C203&lt;&gt;"",COUNT($C$89:C203),"")</f>
        <v/>
      </c>
      <c r="AB203" s="1">
        <v>1</v>
      </c>
    </row>
    <row r="204" spans="1:28" ht="12.75">
      <c r="A204" s="92" t="s">
        <v>149</v>
      </c>
      <c r="B204" s="89"/>
      <c r="C204" s="89"/>
      <c r="D204" s="90" t="str">
        <f t="shared" si="5"/>
        <v/>
      </c>
      <c r="E204" s="88" t="str">
        <f t="shared" si="6"/>
        <v/>
      </c>
      <c r="G204" s="119" t="str">
        <f>IF(C204&lt;&gt;"",COUNT($C$89:C204),"")</f>
        <v/>
      </c>
    </row>
    <row r="205" spans="1:28" ht="12.75">
      <c r="A205" s="92"/>
      <c r="B205" s="89"/>
      <c r="C205" s="89"/>
      <c r="D205" s="90" t="str">
        <f t="shared" si="5"/>
        <v/>
      </c>
      <c r="E205" s="88" t="str">
        <f t="shared" si="6"/>
        <v/>
      </c>
      <c r="G205" s="119" t="str">
        <f>IF(C205&lt;&gt;"",COUNT($C$89:C205),"")</f>
        <v/>
      </c>
      <c r="AB205" s="1">
        <v>1</v>
      </c>
    </row>
    <row r="206" spans="1:28" ht="12.75">
      <c r="A206" s="92" t="s">
        <v>550</v>
      </c>
      <c r="B206" s="89"/>
      <c r="C206" s="89"/>
      <c r="D206" s="90" t="str">
        <f t="shared" si="5"/>
        <v/>
      </c>
      <c r="E206" s="88" t="str">
        <f t="shared" si="6"/>
        <v/>
      </c>
      <c r="G206" s="119" t="str">
        <f>IF(C206&lt;&gt;"",COUNT($C$89:C206),"")</f>
        <v/>
      </c>
    </row>
    <row r="207" spans="1:28" ht="12.75">
      <c r="A207" s="92" t="s">
        <v>551</v>
      </c>
      <c r="B207" s="89"/>
      <c r="C207" s="89"/>
      <c r="D207" s="90" t="str">
        <f t="shared" si="5"/>
        <v/>
      </c>
      <c r="E207" s="88" t="str">
        <f t="shared" si="6"/>
        <v/>
      </c>
      <c r="G207" s="119" t="str">
        <f>IF(C207&lt;&gt;"",COUNT($C$89:C207),"")</f>
        <v/>
      </c>
    </row>
    <row r="208" spans="1:28" ht="12.75">
      <c r="A208" s="92"/>
      <c r="B208" s="89"/>
      <c r="C208" s="89"/>
      <c r="D208" s="90" t="str">
        <f t="shared" si="5"/>
        <v/>
      </c>
      <c r="E208" s="88" t="str">
        <f t="shared" si="6"/>
        <v/>
      </c>
      <c r="G208" s="119" t="str">
        <f>IF(C208&lt;&gt;"",COUNT($C$89:C208),"")</f>
        <v/>
      </c>
    </row>
    <row r="209" spans="1:28" ht="12.75">
      <c r="A209" s="92" t="s">
        <v>552</v>
      </c>
      <c r="B209" s="89"/>
      <c r="C209" s="89"/>
      <c r="D209" s="90" t="str">
        <f t="shared" si="5"/>
        <v/>
      </c>
      <c r="E209" s="88" t="str">
        <f t="shared" si="6"/>
        <v/>
      </c>
      <c r="G209" s="119" t="str">
        <f>IF(C209&lt;&gt;"",COUNT($C$89:C209),"")</f>
        <v/>
      </c>
    </row>
    <row r="210" spans="1:28" ht="12.75">
      <c r="A210" s="92" t="s">
        <v>150</v>
      </c>
      <c r="B210" s="89"/>
      <c r="C210" s="89"/>
      <c r="D210" s="90" t="str">
        <f t="shared" si="5"/>
        <v/>
      </c>
      <c r="E210" s="88" t="str">
        <f t="shared" si="6"/>
        <v/>
      </c>
      <c r="G210" s="119" t="str">
        <f>IF(C210&lt;&gt;"",COUNT($C$89:C210),"")</f>
        <v/>
      </c>
    </row>
    <row r="211" spans="1:28" ht="12.75">
      <c r="A211" s="92" t="s">
        <v>553</v>
      </c>
      <c r="B211" s="89"/>
      <c r="C211" s="89"/>
      <c r="D211" s="90" t="str">
        <f t="shared" si="5"/>
        <v/>
      </c>
      <c r="E211" s="88" t="str">
        <f t="shared" si="6"/>
        <v/>
      </c>
      <c r="G211" s="119" t="str">
        <f>IF(C211&lt;&gt;"",COUNT($C$89:C211),"")</f>
        <v/>
      </c>
    </row>
    <row r="212" spans="1:28" ht="12.75">
      <c r="A212" s="77"/>
      <c r="B212" s="89"/>
      <c r="C212" s="89"/>
      <c r="D212" s="90" t="str">
        <f t="shared" si="5"/>
        <v/>
      </c>
      <c r="E212" s="88" t="str">
        <f t="shared" si="6"/>
        <v/>
      </c>
      <c r="G212" s="119" t="str">
        <f>IF(C212&lt;&gt;"",COUNT($C$89:C212),"")</f>
        <v/>
      </c>
    </row>
    <row r="213" spans="1:28" ht="12.75">
      <c r="A213" s="74" t="s">
        <v>554</v>
      </c>
      <c r="B213" s="89"/>
      <c r="C213" s="89"/>
      <c r="D213" s="90" t="str">
        <f t="shared" si="5"/>
        <v/>
      </c>
      <c r="E213" s="88" t="str">
        <f t="shared" si="6"/>
        <v/>
      </c>
      <c r="G213" s="119" t="str">
        <f>IF(C213&lt;&gt;"",COUNT($C$89:C213),"")</f>
        <v/>
      </c>
      <c r="AB213" s="1">
        <v>1</v>
      </c>
    </row>
    <row r="214" spans="1:28" ht="12.75">
      <c r="A214" s="77" t="s">
        <v>555</v>
      </c>
      <c r="B214" s="89"/>
      <c r="C214" s="89"/>
      <c r="D214" s="90" t="str">
        <f t="shared" si="5"/>
        <v/>
      </c>
      <c r="E214" s="88" t="str">
        <f t="shared" si="6"/>
        <v/>
      </c>
      <c r="G214" s="119" t="str">
        <f>IF(C214&lt;&gt;"",COUNT($C$89:C214),"")</f>
        <v/>
      </c>
    </row>
    <row r="215" spans="1:28" ht="12.75">
      <c r="A215" s="77" t="s">
        <v>556</v>
      </c>
      <c r="B215" s="89">
        <v>430.3</v>
      </c>
      <c r="C215" s="89"/>
      <c r="D215" s="90">
        <f t="shared" si="5"/>
        <v>449.62047000000001</v>
      </c>
      <c r="E215" s="88">
        <f t="shared" si="6"/>
        <v>4.489999999999994E-2</v>
      </c>
      <c r="G215" s="119" t="str">
        <f>IF(C215&lt;&gt;"",COUNT($C$89:C215),"")</f>
        <v/>
      </c>
      <c r="AB215" s="1">
        <v>1</v>
      </c>
    </row>
    <row r="216" spans="1:28" ht="12.75">
      <c r="A216" s="77"/>
      <c r="B216" s="89"/>
      <c r="C216" s="89"/>
      <c r="D216" s="90" t="str">
        <f t="shared" si="5"/>
        <v/>
      </c>
      <c r="E216" s="88" t="str">
        <f t="shared" si="6"/>
        <v/>
      </c>
      <c r="G216" s="119" t="str">
        <f>IF(C216&lt;&gt;"",COUNT($C$89:C216),"")</f>
        <v/>
      </c>
      <c r="AB216" s="1">
        <v>1</v>
      </c>
    </row>
    <row r="217" spans="1:28" ht="12.75">
      <c r="A217" s="77"/>
      <c r="B217" s="89"/>
      <c r="C217" s="89"/>
      <c r="D217" s="90" t="str">
        <f t="shared" si="5"/>
        <v/>
      </c>
      <c r="E217" s="88" t="str">
        <f t="shared" si="6"/>
        <v/>
      </c>
      <c r="G217" s="119" t="str">
        <f>IF(C217&lt;&gt;"",COUNT($C$89:C217),"")</f>
        <v/>
      </c>
    </row>
    <row r="218" spans="1:28" ht="12.75">
      <c r="A218" s="74" t="s">
        <v>561</v>
      </c>
      <c r="B218" s="89"/>
      <c r="C218" s="89"/>
      <c r="D218" s="90" t="str">
        <f t="shared" si="5"/>
        <v/>
      </c>
      <c r="E218" s="88" t="str">
        <f t="shared" si="6"/>
        <v/>
      </c>
      <c r="G218" s="119" t="str">
        <f>IF(C218&lt;&gt;"",COUNT($C$89:C218),"")</f>
        <v/>
      </c>
    </row>
    <row r="219" spans="1:28" ht="12.75">
      <c r="A219" s="74" t="s">
        <v>560</v>
      </c>
      <c r="B219" s="89"/>
      <c r="C219" s="89"/>
      <c r="D219" s="90" t="str">
        <f t="shared" si="5"/>
        <v/>
      </c>
      <c r="E219" s="88" t="str">
        <f t="shared" si="6"/>
        <v/>
      </c>
      <c r="G219" s="119" t="str">
        <f>IF(C219&lt;&gt;"",COUNT($C$89:C219),"")</f>
        <v/>
      </c>
      <c r="AB219" s="1">
        <v>1</v>
      </c>
    </row>
    <row r="220" spans="1:28" ht="12.75">
      <c r="A220" s="77"/>
      <c r="B220" s="89"/>
      <c r="C220" s="89"/>
      <c r="D220" s="90" t="str">
        <f t="shared" si="5"/>
        <v/>
      </c>
      <c r="E220" s="88" t="str">
        <f t="shared" si="6"/>
        <v/>
      </c>
      <c r="G220" s="119" t="str">
        <f>IF(C220&lt;&gt;"",COUNT($C$89:C220),"")</f>
        <v/>
      </c>
    </row>
    <row r="221" spans="1:28" ht="12.75">
      <c r="A221" s="77" t="s">
        <v>557</v>
      </c>
      <c r="B221" s="89"/>
      <c r="C221" s="89"/>
      <c r="D221" s="90" t="str">
        <f t="shared" si="5"/>
        <v/>
      </c>
      <c r="E221" s="88" t="str">
        <f t="shared" si="6"/>
        <v/>
      </c>
      <c r="G221" s="119" t="str">
        <f>IF(C221&lt;&gt;"",COUNT($C$89:C221),"")</f>
        <v/>
      </c>
      <c r="AB221" s="1">
        <v>1</v>
      </c>
    </row>
    <row r="222" spans="1:28" ht="12.75">
      <c r="A222" s="77" t="s">
        <v>558</v>
      </c>
      <c r="B222" s="89"/>
      <c r="C222" s="89"/>
      <c r="D222" s="90" t="str">
        <f t="shared" si="5"/>
        <v/>
      </c>
      <c r="E222" s="88" t="str">
        <f t="shared" si="6"/>
        <v/>
      </c>
      <c r="G222" s="119" t="str">
        <f>IF(C222&lt;&gt;"",COUNT($C$89:C222),"")</f>
        <v/>
      </c>
      <c r="AB222" s="1">
        <v>1</v>
      </c>
    </row>
    <row r="223" spans="1:28" ht="12.75">
      <c r="A223" s="77" t="s">
        <v>559</v>
      </c>
      <c r="B223" s="89">
        <v>685.02</v>
      </c>
      <c r="C223" s="89"/>
      <c r="D223" s="90">
        <f t="shared" si="5"/>
        <v>715.77739799999995</v>
      </c>
      <c r="E223" s="88">
        <f t="shared" si="6"/>
        <v>4.489999999999994E-2</v>
      </c>
      <c r="G223" s="119" t="str">
        <f>IF(C223&lt;&gt;"",COUNT($C$89:C223),"")</f>
        <v/>
      </c>
    </row>
    <row r="224" spans="1:28" ht="12.75">
      <c r="A224" s="77"/>
      <c r="B224" s="89"/>
      <c r="C224" s="89"/>
      <c r="D224" s="90" t="str">
        <f t="shared" si="5"/>
        <v/>
      </c>
      <c r="E224" s="88" t="str">
        <f t="shared" si="6"/>
        <v/>
      </c>
      <c r="G224" s="119" t="str">
        <f>IF(C224&lt;&gt;"",COUNT($C$89:C224),"")</f>
        <v/>
      </c>
    </row>
    <row r="225" spans="1:28" ht="12.75">
      <c r="A225" s="77" t="s">
        <v>151</v>
      </c>
      <c r="B225" s="89"/>
      <c r="C225" s="89"/>
      <c r="D225" s="90" t="str">
        <f t="shared" si="5"/>
        <v/>
      </c>
      <c r="E225" s="88" t="str">
        <f t="shared" si="6"/>
        <v/>
      </c>
      <c r="G225" s="119" t="str">
        <f>IF(C225&lt;&gt;"",COUNT($C$89:C225),"")</f>
        <v/>
      </c>
      <c r="AB225" s="1">
        <v>1</v>
      </c>
    </row>
    <row r="226" spans="1:28" ht="12.75">
      <c r="A226" s="77"/>
      <c r="B226" s="89"/>
      <c r="C226" s="89"/>
      <c r="D226" s="90" t="str">
        <f t="shared" si="5"/>
        <v/>
      </c>
      <c r="E226" s="88" t="str">
        <f t="shared" si="6"/>
        <v/>
      </c>
      <c r="G226" s="119" t="str">
        <f>IF(C226&lt;&gt;"",COUNT($C$89:C226),"")</f>
        <v/>
      </c>
    </row>
    <row r="227" spans="1:28" ht="12.75">
      <c r="A227" s="77" t="s">
        <v>562</v>
      </c>
      <c r="B227" s="89"/>
      <c r="C227" s="89"/>
      <c r="D227" s="90" t="str">
        <f t="shared" si="5"/>
        <v/>
      </c>
      <c r="E227" s="88" t="str">
        <f t="shared" si="6"/>
        <v/>
      </c>
      <c r="G227" s="119" t="str">
        <f>IF(C227&lt;&gt;"",COUNT($C$89:C227),"")</f>
        <v/>
      </c>
      <c r="AB227" s="1">
        <v>1</v>
      </c>
    </row>
    <row r="228" spans="1:28" ht="12.75">
      <c r="A228" s="77" t="s">
        <v>563</v>
      </c>
      <c r="B228" s="89"/>
      <c r="C228" s="89"/>
      <c r="D228" s="90" t="str">
        <f t="shared" si="5"/>
        <v/>
      </c>
      <c r="E228" s="88" t="str">
        <f t="shared" si="6"/>
        <v/>
      </c>
      <c r="G228" s="119" t="str">
        <f>IF(C228&lt;&gt;"",COUNT($C$89:C228),"")</f>
        <v/>
      </c>
    </row>
    <row r="229" spans="1:28" ht="12.75">
      <c r="A229" s="77" t="s">
        <v>564</v>
      </c>
      <c r="B229" s="89">
        <v>298.94</v>
      </c>
      <c r="C229" s="89"/>
      <c r="D229" s="90">
        <f t="shared" si="5"/>
        <v>312.36240599999996</v>
      </c>
      <c r="E229" s="88">
        <f t="shared" si="6"/>
        <v>4.489999999999994E-2</v>
      </c>
      <c r="G229" s="119" t="str">
        <f>IF(C229&lt;&gt;"",COUNT($C$89:C229),"")</f>
        <v/>
      </c>
    </row>
    <row r="230" spans="1:28" ht="12.75">
      <c r="A230" s="77"/>
      <c r="B230" s="89"/>
      <c r="C230" s="89"/>
      <c r="D230" s="90" t="str">
        <f t="shared" si="5"/>
        <v/>
      </c>
      <c r="E230" s="88" t="str">
        <f t="shared" si="6"/>
        <v/>
      </c>
      <c r="G230" s="119" t="str">
        <f>IF(C230&lt;&gt;"",COUNT($C$89:C230),"")</f>
        <v/>
      </c>
    </row>
    <row r="231" spans="1:28" ht="12.75">
      <c r="A231" s="77" t="s">
        <v>151</v>
      </c>
      <c r="B231" s="89"/>
      <c r="C231" s="89"/>
      <c r="D231" s="90" t="str">
        <f t="shared" si="5"/>
        <v/>
      </c>
      <c r="E231" s="88" t="str">
        <f t="shared" si="6"/>
        <v/>
      </c>
      <c r="G231" s="119" t="str">
        <f>IF(C231&lt;&gt;"",COUNT($C$89:C231),"")</f>
        <v/>
      </c>
    </row>
    <row r="232" spans="1:28" ht="12.75">
      <c r="A232" s="77"/>
      <c r="B232" s="89"/>
      <c r="C232" s="89"/>
      <c r="D232" s="90" t="str">
        <f t="shared" si="5"/>
        <v/>
      </c>
      <c r="E232" s="88" t="str">
        <f t="shared" si="6"/>
        <v/>
      </c>
      <c r="G232" s="119" t="str">
        <f>IF(C232&lt;&gt;"",COUNT($C$89:C232),"")</f>
        <v/>
      </c>
    </row>
    <row r="233" spans="1:28" ht="12.75">
      <c r="A233" s="74" t="s">
        <v>228</v>
      </c>
      <c r="B233" s="93"/>
      <c r="C233" s="93"/>
      <c r="D233" s="90" t="str">
        <f t="shared" si="5"/>
        <v/>
      </c>
      <c r="E233" s="88" t="str">
        <f t="shared" si="6"/>
        <v/>
      </c>
      <c r="G233" s="119" t="str">
        <f>IF(C233&lt;&gt;"",COUNT($C$89:C233),"")</f>
        <v/>
      </c>
      <c r="AB233" s="1">
        <v>1</v>
      </c>
    </row>
    <row r="234" spans="1:28" ht="12.75">
      <c r="A234" s="77"/>
      <c r="B234" s="89"/>
      <c r="C234" s="89"/>
      <c r="D234" s="90" t="str">
        <f t="shared" si="5"/>
        <v/>
      </c>
      <c r="E234" s="88" t="str">
        <f t="shared" si="6"/>
        <v/>
      </c>
      <c r="G234" s="119" t="str">
        <f>IF(C234&lt;&gt;"",COUNT($C$89:C234),"")</f>
        <v/>
      </c>
    </row>
    <row r="235" spans="1:28" ht="12.75">
      <c r="A235" s="77" t="s">
        <v>565</v>
      </c>
      <c r="B235" s="89"/>
      <c r="C235" s="89"/>
      <c r="D235" s="90" t="str">
        <f t="shared" ref="D235:D345" si="7">IF(B235&lt;&gt;"",IF(ISTEXT(B235),B235,IF(C235&lt;&gt;"",C235*1.0449,B235*1.0449)),"")</f>
        <v/>
      </c>
      <c r="E235" s="88" t="str">
        <f t="shared" ref="E235:E345" si="8">IF(AND(B235&lt;&gt;"",D235&lt;&gt;""),IF(ISTEXT(D235),D235,D235/B235-1),"")</f>
        <v/>
      </c>
      <c r="G235" s="119" t="str">
        <f>IF(C235&lt;&gt;"",COUNT($C$89:C235),"")</f>
        <v/>
      </c>
    </row>
    <row r="236" spans="1:28" ht="12.75">
      <c r="A236" s="77"/>
      <c r="B236" s="89"/>
      <c r="C236" s="89"/>
      <c r="D236" s="90" t="str">
        <f t="shared" si="7"/>
        <v/>
      </c>
      <c r="E236" s="88" t="str">
        <f t="shared" si="8"/>
        <v/>
      </c>
      <c r="G236" s="119" t="str">
        <f>IF(C236&lt;&gt;"",COUNT($C$89:C236),"")</f>
        <v/>
      </c>
      <c r="AB236" s="1">
        <v>1</v>
      </c>
    </row>
    <row r="237" spans="1:28" ht="12.75">
      <c r="A237" s="77" t="s">
        <v>566</v>
      </c>
      <c r="B237" s="89">
        <v>67.38</v>
      </c>
      <c r="C237" s="89"/>
      <c r="D237" s="90">
        <f t="shared" si="7"/>
        <v>70.405361999999997</v>
      </c>
      <c r="E237" s="88">
        <f t="shared" si="8"/>
        <v>4.489999999999994E-2</v>
      </c>
      <c r="G237" s="119" t="str">
        <f>IF(C237&lt;&gt;"",COUNT($C$89:C237),"")</f>
        <v/>
      </c>
    </row>
    <row r="238" spans="1:28" ht="12.75">
      <c r="A238" s="77" t="s">
        <v>567</v>
      </c>
      <c r="B238" s="89">
        <v>673.82</v>
      </c>
      <c r="C238" s="89"/>
      <c r="D238" s="90">
        <f t="shared" si="7"/>
        <v>704.07451800000001</v>
      </c>
      <c r="E238" s="88">
        <f t="shared" si="8"/>
        <v>4.489999999999994E-2</v>
      </c>
      <c r="G238" s="119" t="str">
        <f>IF(C238&lt;&gt;"",COUNT($C$89:C238),"")</f>
        <v/>
      </c>
      <c r="AB238" s="1">
        <v>1</v>
      </c>
    </row>
    <row r="239" spans="1:28" ht="12.75">
      <c r="A239" s="77" t="s">
        <v>568</v>
      </c>
      <c r="B239" s="89"/>
      <c r="C239" s="89"/>
      <c r="D239" s="90" t="str">
        <f t="shared" si="7"/>
        <v/>
      </c>
      <c r="E239" s="88" t="str">
        <f t="shared" si="8"/>
        <v/>
      </c>
      <c r="G239" s="119" t="str">
        <f>IF(C239&lt;&gt;"",COUNT($C$89:C239),"")</f>
        <v/>
      </c>
      <c r="AB239" s="1">
        <v>1</v>
      </c>
    </row>
    <row r="240" spans="1:28" ht="12.75">
      <c r="A240" s="77" t="s">
        <v>569</v>
      </c>
      <c r="B240" s="89">
        <v>2021.78</v>
      </c>
      <c r="C240" s="89"/>
      <c r="D240" s="90">
        <f t="shared" si="7"/>
        <v>2112.557922</v>
      </c>
      <c r="E240" s="88">
        <f t="shared" si="8"/>
        <v>4.489999999999994E-2</v>
      </c>
      <c r="G240" s="119" t="str">
        <f>IF(C240&lt;&gt;"",COUNT($C$89:C240),"")</f>
        <v/>
      </c>
    </row>
    <row r="241" spans="1:28" ht="12.75">
      <c r="A241" s="77" t="s">
        <v>570</v>
      </c>
      <c r="B241" s="89"/>
      <c r="C241" s="89"/>
      <c r="D241" s="90" t="str">
        <f t="shared" si="7"/>
        <v/>
      </c>
      <c r="E241" s="88" t="str">
        <f t="shared" si="8"/>
        <v/>
      </c>
      <c r="G241" s="119" t="str">
        <f>IF(C241&lt;&gt;"",COUNT($C$89:C241),"")</f>
        <v/>
      </c>
      <c r="AB241" s="1">
        <v>1</v>
      </c>
    </row>
    <row r="242" spans="1:28" ht="12.75">
      <c r="A242" s="77" t="s">
        <v>571</v>
      </c>
      <c r="B242" s="89">
        <v>101.1</v>
      </c>
      <c r="C242" s="89"/>
      <c r="D242" s="90">
        <f t="shared" si="7"/>
        <v>105.63938999999999</v>
      </c>
      <c r="E242" s="88">
        <f t="shared" si="8"/>
        <v>4.489999999999994E-2</v>
      </c>
      <c r="G242" s="119" t="str">
        <f>IF(C242&lt;&gt;"",COUNT($C$89:C242),"")</f>
        <v/>
      </c>
    </row>
    <row r="243" spans="1:28" ht="12.75">
      <c r="A243" s="77"/>
      <c r="B243" s="89"/>
      <c r="C243" s="89"/>
      <c r="D243" s="90" t="str">
        <f t="shared" si="7"/>
        <v/>
      </c>
      <c r="E243" s="88" t="str">
        <f t="shared" si="8"/>
        <v/>
      </c>
      <c r="G243" s="119" t="str">
        <f>IF(C243&lt;&gt;"",COUNT($C$89:C243),"")</f>
        <v/>
      </c>
      <c r="AB243" s="1">
        <v>1</v>
      </c>
    </row>
    <row r="244" spans="1:28" ht="12.75">
      <c r="A244" s="77" t="s">
        <v>572</v>
      </c>
      <c r="B244" s="89"/>
      <c r="C244" s="89"/>
      <c r="D244" s="90" t="str">
        <f t="shared" si="7"/>
        <v/>
      </c>
      <c r="E244" s="88" t="str">
        <f t="shared" si="8"/>
        <v/>
      </c>
      <c r="G244" s="119" t="str">
        <f>IF(C244&lt;&gt;"",COUNT($C$89:C244),"")</f>
        <v/>
      </c>
      <c r="AB244" s="1">
        <v>1</v>
      </c>
    </row>
    <row r="245" spans="1:28" ht="12.75">
      <c r="A245" s="77" t="s">
        <v>573</v>
      </c>
      <c r="B245" s="89">
        <v>4043.54</v>
      </c>
      <c r="C245" s="89"/>
      <c r="D245" s="90">
        <f t="shared" si="7"/>
        <v>4225.0949460000002</v>
      </c>
      <c r="E245" s="88">
        <f t="shared" si="8"/>
        <v>4.489999999999994E-2</v>
      </c>
      <c r="G245" s="119" t="str">
        <f>IF(C245&lt;&gt;"",COUNT($C$89:C245),"")</f>
        <v/>
      </c>
    </row>
    <row r="246" spans="1:28" ht="12.75">
      <c r="A246" s="77" t="s">
        <v>570</v>
      </c>
      <c r="B246" s="89"/>
      <c r="C246" s="89"/>
      <c r="D246" s="90" t="str">
        <f t="shared" si="7"/>
        <v/>
      </c>
      <c r="E246" s="88" t="str">
        <f t="shared" si="8"/>
        <v/>
      </c>
      <c r="G246" s="119" t="str">
        <f>IF(C246&lt;&gt;"",COUNT($C$89:C246),"")</f>
        <v/>
      </c>
    </row>
    <row r="247" spans="1:28" ht="12.75">
      <c r="A247" s="77" t="s">
        <v>574</v>
      </c>
      <c r="B247" s="89">
        <v>134.80000000000001</v>
      </c>
      <c r="C247" s="89"/>
      <c r="D247" s="90">
        <f t="shared" si="7"/>
        <v>140.85252</v>
      </c>
      <c r="E247" s="88">
        <f t="shared" si="8"/>
        <v>4.489999999999994E-2</v>
      </c>
      <c r="G247" s="119" t="str">
        <f>IF(C247&lt;&gt;"",COUNT($C$89:C247),"")</f>
        <v/>
      </c>
      <c r="AB247" s="1">
        <v>1</v>
      </c>
    </row>
    <row r="248" spans="1:28" ht="12.75">
      <c r="A248" s="77"/>
      <c r="B248" s="89"/>
      <c r="C248" s="89"/>
      <c r="D248" s="90" t="str">
        <f t="shared" si="7"/>
        <v/>
      </c>
      <c r="E248" s="88" t="str">
        <f t="shared" si="8"/>
        <v/>
      </c>
      <c r="G248" s="119" t="str">
        <f>IF(C248&lt;&gt;"",COUNT($C$89:C248),"")</f>
        <v/>
      </c>
    </row>
    <row r="249" spans="1:28" ht="12.75">
      <c r="A249" s="77" t="s">
        <v>575</v>
      </c>
      <c r="B249" s="91"/>
      <c r="C249" s="91"/>
      <c r="D249" s="90" t="str">
        <f t="shared" si="7"/>
        <v/>
      </c>
      <c r="E249" s="88" t="str">
        <f t="shared" si="8"/>
        <v/>
      </c>
      <c r="G249" s="119" t="str">
        <f>IF(C249&lt;&gt;"",COUNT($C$89:C249),"")</f>
        <v/>
      </c>
      <c r="AB249" s="1">
        <v>1</v>
      </c>
    </row>
    <row r="250" spans="1:28" ht="12.75">
      <c r="A250" s="77"/>
      <c r="B250" s="89"/>
      <c r="C250" s="89"/>
      <c r="D250" s="90" t="str">
        <f t="shared" si="7"/>
        <v/>
      </c>
      <c r="E250" s="88" t="str">
        <f t="shared" si="8"/>
        <v/>
      </c>
      <c r="G250" s="119" t="str">
        <f>IF(C250&lt;&gt;"",COUNT($C$89:C250),"")</f>
        <v/>
      </c>
    </row>
    <row r="251" spans="1:28" ht="12.75">
      <c r="A251" s="6" t="s">
        <v>46</v>
      </c>
      <c r="B251" s="89"/>
      <c r="C251" s="89"/>
      <c r="D251" s="90" t="str">
        <f t="shared" ref="D251:D297" si="9">IF(B251&lt;&gt;"",IF(ISTEXT(B251),B251,IF(C251&lt;&gt;"",C251*1.0449,B251*1.0449)),"")</f>
        <v/>
      </c>
      <c r="E251" s="88" t="str">
        <f t="shared" ref="E251:E297" si="10">IF(AND(B251&lt;&gt;"",D251&lt;&gt;""),IF(ISTEXT(D251),D251,D251/B251-1),"")</f>
        <v/>
      </c>
      <c r="G251" s="119" t="str">
        <f>IF(C251&lt;&gt;"",COUNT($C$89:C251),"")</f>
        <v/>
      </c>
    </row>
    <row r="252" spans="1:28" ht="12.75">
      <c r="A252" s="52" t="s">
        <v>48</v>
      </c>
      <c r="B252" s="89"/>
      <c r="C252" s="89"/>
      <c r="D252" s="90" t="str">
        <f t="shared" si="9"/>
        <v/>
      </c>
      <c r="E252" s="88" t="str">
        <f t="shared" si="10"/>
        <v/>
      </c>
      <c r="G252" s="119" t="str">
        <f>IF(C252&lt;&gt;"",COUNT($C$89:C252),"")</f>
        <v/>
      </c>
    </row>
    <row r="253" spans="1:28" ht="12.75">
      <c r="A253" s="7"/>
      <c r="B253" s="89"/>
      <c r="C253" s="89"/>
      <c r="D253" s="90" t="str">
        <f t="shared" si="9"/>
        <v/>
      </c>
      <c r="E253" s="88" t="str">
        <f t="shared" si="10"/>
        <v/>
      </c>
      <c r="G253" s="119" t="str">
        <f>IF(C253&lt;&gt;"",COUNT($C$89:C253),"")</f>
        <v/>
      </c>
    </row>
    <row r="254" spans="1:28" ht="12.75">
      <c r="A254" s="77" t="s">
        <v>576</v>
      </c>
      <c r="B254" s="89"/>
      <c r="C254" s="89"/>
      <c r="D254" s="90" t="str">
        <f t="shared" si="9"/>
        <v/>
      </c>
      <c r="E254" s="88" t="str">
        <f t="shared" si="10"/>
        <v/>
      </c>
      <c r="G254" s="119" t="str">
        <f>IF(C254&lt;&gt;"",COUNT($C$89:C254),"")</f>
        <v/>
      </c>
    </row>
    <row r="255" spans="1:28" ht="12.75">
      <c r="A255" s="77"/>
      <c r="B255" s="89"/>
      <c r="C255" s="89"/>
      <c r="D255" s="90" t="str">
        <f t="shared" si="9"/>
        <v/>
      </c>
      <c r="E255" s="88" t="str">
        <f t="shared" si="10"/>
        <v/>
      </c>
      <c r="G255" s="119" t="str">
        <f>IF(C255&lt;&gt;"",COUNT($C$89:C255),"")</f>
        <v/>
      </c>
    </row>
    <row r="256" spans="1:28" ht="12.75">
      <c r="A256" s="74" t="s">
        <v>577</v>
      </c>
      <c r="B256" s="89"/>
      <c r="C256" s="89"/>
      <c r="D256" s="90" t="str">
        <f t="shared" si="9"/>
        <v/>
      </c>
      <c r="E256" s="88" t="str">
        <f t="shared" si="10"/>
        <v/>
      </c>
      <c r="G256" s="119" t="str">
        <f>IF(C256&lt;&gt;"",COUNT($C$89:C256),"")</f>
        <v/>
      </c>
    </row>
    <row r="257" spans="1:28" ht="12.75">
      <c r="A257" s="74"/>
      <c r="B257" s="89"/>
      <c r="C257" s="89"/>
      <c r="D257" s="90" t="str">
        <f t="shared" si="9"/>
        <v/>
      </c>
      <c r="E257" s="88" t="str">
        <f t="shared" si="10"/>
        <v/>
      </c>
      <c r="G257" s="119" t="str">
        <f>IF(C257&lt;&gt;"",COUNT($C$89:C257),"")</f>
        <v/>
      </c>
    </row>
    <row r="258" spans="1:28" ht="12.75">
      <c r="A258" s="77" t="s">
        <v>578</v>
      </c>
      <c r="B258" s="89"/>
      <c r="C258" s="89"/>
      <c r="D258" s="90" t="str">
        <f t="shared" si="9"/>
        <v/>
      </c>
      <c r="E258" s="88" t="str">
        <f t="shared" si="10"/>
        <v/>
      </c>
      <c r="G258" s="119" t="str">
        <f>IF(C258&lt;&gt;"",COUNT($C$89:C258),"")</f>
        <v/>
      </c>
    </row>
    <row r="259" spans="1:28" ht="12.75">
      <c r="A259" s="77" t="s">
        <v>579</v>
      </c>
      <c r="B259" s="89"/>
      <c r="C259" s="89"/>
      <c r="D259" s="90" t="str">
        <f t="shared" si="9"/>
        <v/>
      </c>
      <c r="E259" s="88" t="str">
        <f t="shared" si="10"/>
        <v/>
      </c>
      <c r="G259" s="119" t="str">
        <f>IF(C259&lt;&gt;"",COUNT($C$89:C259),"")</f>
        <v/>
      </c>
    </row>
    <row r="260" spans="1:28" ht="12.75">
      <c r="A260" s="74"/>
      <c r="B260" s="89"/>
      <c r="C260" s="89"/>
      <c r="D260" s="90" t="str">
        <f t="shared" si="9"/>
        <v/>
      </c>
      <c r="E260" s="88" t="str">
        <f t="shared" si="10"/>
        <v/>
      </c>
      <c r="G260" s="119" t="str">
        <f>IF(C260&lt;&gt;"",COUNT($C$89:C260),"")</f>
        <v/>
      </c>
    </row>
    <row r="261" spans="1:28" ht="12.75">
      <c r="A261" s="77" t="s">
        <v>152</v>
      </c>
      <c r="B261" s="89"/>
      <c r="C261" s="89"/>
      <c r="D261" s="90" t="str">
        <f t="shared" si="9"/>
        <v/>
      </c>
      <c r="E261" s="88" t="str">
        <f t="shared" si="10"/>
        <v/>
      </c>
      <c r="G261" s="119" t="str">
        <f>IF(C261&lt;&gt;"",COUNT($C$89:C261),"")</f>
        <v/>
      </c>
    </row>
    <row r="262" spans="1:28" ht="12.75">
      <c r="A262" s="77" t="s">
        <v>580</v>
      </c>
      <c r="B262" s="89"/>
      <c r="C262" s="89"/>
      <c r="D262" s="90" t="str">
        <f t="shared" si="9"/>
        <v/>
      </c>
      <c r="E262" s="88" t="str">
        <f t="shared" si="10"/>
        <v/>
      </c>
      <c r="G262" s="119" t="str">
        <f>IF(C262&lt;&gt;"",COUNT($C$89:C262),"")</f>
        <v/>
      </c>
    </row>
    <row r="263" spans="1:28" ht="12.75">
      <c r="A263" s="77"/>
      <c r="B263" s="89"/>
      <c r="C263" s="89"/>
      <c r="D263" s="90" t="str">
        <f t="shared" si="9"/>
        <v/>
      </c>
      <c r="E263" s="88" t="str">
        <f t="shared" si="10"/>
        <v/>
      </c>
      <c r="G263" s="119" t="str">
        <f>IF(C263&lt;&gt;"",COUNT($C$89:C263),"")</f>
        <v/>
      </c>
    </row>
    <row r="264" spans="1:28" ht="12.75">
      <c r="A264" s="77" t="s">
        <v>581</v>
      </c>
      <c r="B264" s="89"/>
      <c r="C264" s="89"/>
      <c r="D264" s="90" t="str">
        <f t="shared" si="9"/>
        <v/>
      </c>
      <c r="E264" s="88" t="str">
        <f t="shared" si="10"/>
        <v/>
      </c>
      <c r="G264" s="119" t="str">
        <f>IF(C264&lt;&gt;"",COUNT($C$89:C264),"")</f>
        <v/>
      </c>
    </row>
    <row r="265" spans="1:28" ht="12.75">
      <c r="A265" s="77" t="s">
        <v>582</v>
      </c>
      <c r="B265" s="89"/>
      <c r="C265" s="89"/>
      <c r="D265" s="90" t="str">
        <f t="shared" si="9"/>
        <v/>
      </c>
      <c r="E265" s="88" t="str">
        <f t="shared" si="10"/>
        <v/>
      </c>
      <c r="G265" s="119" t="str">
        <f>IF(C265&lt;&gt;"",COUNT($C$89:C265),"")</f>
        <v/>
      </c>
    </row>
    <row r="266" spans="1:28" ht="12.75">
      <c r="A266" s="77" t="s">
        <v>583</v>
      </c>
      <c r="B266" s="89"/>
      <c r="C266" s="89"/>
      <c r="D266" s="90" t="str">
        <f t="shared" si="9"/>
        <v/>
      </c>
      <c r="E266" s="88" t="str">
        <f t="shared" si="10"/>
        <v/>
      </c>
      <c r="G266" s="119" t="str">
        <f>IF(C266&lt;&gt;"",COUNT($C$89:C266),"")</f>
        <v/>
      </c>
    </row>
    <row r="267" spans="1:28" ht="12.75">
      <c r="A267" s="77"/>
      <c r="B267" s="89"/>
      <c r="C267" s="89"/>
      <c r="D267" s="90" t="str">
        <f t="shared" si="9"/>
        <v/>
      </c>
      <c r="E267" s="88" t="str">
        <f t="shared" si="10"/>
        <v/>
      </c>
      <c r="G267" s="119" t="str">
        <f>IF(C267&lt;&gt;"",COUNT($C$89:C267),"")</f>
        <v/>
      </c>
      <c r="AB267" s="1">
        <v>1</v>
      </c>
    </row>
    <row r="268" spans="1:28" ht="12.75">
      <c r="A268" s="77" t="s">
        <v>153</v>
      </c>
      <c r="B268" s="89"/>
      <c r="C268" s="89"/>
      <c r="D268" s="90" t="str">
        <f t="shared" si="9"/>
        <v/>
      </c>
      <c r="E268" s="88" t="str">
        <f t="shared" si="10"/>
        <v/>
      </c>
      <c r="G268" s="119" t="str">
        <f>IF(C268&lt;&gt;"",COUNT($C$89:C268),"")</f>
        <v/>
      </c>
    </row>
    <row r="269" spans="1:28" ht="12.75">
      <c r="A269" s="77" t="s">
        <v>580</v>
      </c>
      <c r="B269" s="89"/>
      <c r="C269" s="89"/>
      <c r="D269" s="90" t="str">
        <f t="shared" si="9"/>
        <v/>
      </c>
      <c r="E269" s="88" t="str">
        <f t="shared" si="10"/>
        <v/>
      </c>
      <c r="G269" s="119" t="str">
        <f>IF(C269&lt;&gt;"",COUNT($C$89:C269),"")</f>
        <v/>
      </c>
    </row>
    <row r="270" spans="1:28" ht="12.75">
      <c r="A270" s="77"/>
      <c r="B270" s="89"/>
      <c r="C270" s="89"/>
      <c r="D270" s="90" t="str">
        <f t="shared" si="9"/>
        <v/>
      </c>
      <c r="E270" s="88" t="str">
        <f t="shared" si="10"/>
        <v/>
      </c>
      <c r="G270" s="119" t="str">
        <f>IF(C270&lt;&gt;"",COUNT($C$89:C270),"")</f>
        <v/>
      </c>
    </row>
    <row r="271" spans="1:28" ht="12.75">
      <c r="A271" s="77" t="s">
        <v>584</v>
      </c>
      <c r="B271" s="89"/>
      <c r="C271" s="89"/>
      <c r="D271" s="90" t="str">
        <f t="shared" si="9"/>
        <v/>
      </c>
      <c r="E271" s="88" t="str">
        <f t="shared" si="10"/>
        <v/>
      </c>
      <c r="G271" s="119" t="str">
        <f>IF(C271&lt;&gt;"",COUNT($C$89:C271),"")</f>
        <v/>
      </c>
    </row>
    <row r="272" spans="1:28" ht="12.75">
      <c r="A272" s="74" t="s">
        <v>258</v>
      </c>
      <c r="B272" s="89"/>
      <c r="C272" s="89"/>
      <c r="D272" s="90" t="str">
        <f t="shared" si="9"/>
        <v/>
      </c>
      <c r="E272" s="88" t="str">
        <f t="shared" si="10"/>
        <v/>
      </c>
      <c r="G272" s="119" t="str">
        <f>IF(C272&lt;&gt;"",COUNT($C$89:C272),"")</f>
        <v/>
      </c>
    </row>
    <row r="273" spans="1:7" ht="12.75">
      <c r="A273" s="77"/>
      <c r="B273" s="89"/>
      <c r="C273" s="89"/>
      <c r="D273" s="90" t="str">
        <f t="shared" si="9"/>
        <v/>
      </c>
      <c r="E273" s="88" t="str">
        <f t="shared" si="10"/>
        <v/>
      </c>
      <c r="G273" s="119" t="str">
        <f>IF(C273&lt;&gt;"",COUNT($C$89:C273),"")</f>
        <v/>
      </c>
    </row>
    <row r="274" spans="1:7" ht="12.75">
      <c r="A274" s="77" t="s">
        <v>585</v>
      </c>
      <c r="B274" s="89"/>
      <c r="C274" s="89"/>
      <c r="D274" s="90" t="str">
        <f t="shared" si="9"/>
        <v/>
      </c>
      <c r="E274" s="88" t="str">
        <f t="shared" si="10"/>
        <v/>
      </c>
      <c r="G274" s="119" t="str">
        <f>IF(C274&lt;&gt;"",COUNT($C$89:C274),"")</f>
        <v/>
      </c>
    </row>
    <row r="275" spans="1:7" ht="12.75">
      <c r="A275" s="77" t="s">
        <v>586</v>
      </c>
      <c r="B275" s="89"/>
      <c r="C275" s="89"/>
      <c r="D275" s="90" t="str">
        <f t="shared" si="9"/>
        <v/>
      </c>
      <c r="E275" s="88" t="str">
        <f t="shared" si="10"/>
        <v/>
      </c>
      <c r="G275" s="119" t="str">
        <f>IF(C275&lt;&gt;"",COUNT($C$89:C275),"")</f>
        <v/>
      </c>
    </row>
    <row r="276" spans="1:7" ht="12.75">
      <c r="A276" s="77"/>
      <c r="B276" s="89"/>
      <c r="C276" s="89"/>
      <c r="D276" s="90" t="str">
        <f t="shared" si="9"/>
        <v/>
      </c>
      <c r="E276" s="88" t="str">
        <f t="shared" si="10"/>
        <v/>
      </c>
      <c r="G276" s="119" t="str">
        <f>IF(C276&lt;&gt;"",COUNT($C$89:C276),"")</f>
        <v/>
      </c>
    </row>
    <row r="277" spans="1:7" ht="12.75">
      <c r="A277" s="74" t="s">
        <v>587</v>
      </c>
      <c r="B277" s="89"/>
      <c r="C277" s="89"/>
      <c r="D277" s="90" t="str">
        <f t="shared" si="9"/>
        <v/>
      </c>
      <c r="E277" s="88" t="str">
        <f t="shared" si="10"/>
        <v/>
      </c>
      <c r="G277" s="119" t="str">
        <f>IF(C277&lt;&gt;"",COUNT($C$89:C277),"")</f>
        <v/>
      </c>
    </row>
    <row r="278" spans="1:7" ht="12.75">
      <c r="A278" s="77"/>
      <c r="B278" s="89"/>
      <c r="C278" s="89"/>
      <c r="D278" s="90" t="str">
        <f t="shared" si="9"/>
        <v/>
      </c>
      <c r="E278" s="88" t="str">
        <f t="shared" si="10"/>
        <v/>
      </c>
      <c r="G278" s="119" t="str">
        <f>IF(C278&lt;&gt;"",COUNT($C$89:C278),"")</f>
        <v/>
      </c>
    </row>
    <row r="279" spans="1:7" ht="12.75">
      <c r="A279" s="77" t="s">
        <v>154</v>
      </c>
      <c r="B279" s="89"/>
      <c r="C279" s="89"/>
      <c r="D279" s="90" t="str">
        <f t="shared" si="9"/>
        <v/>
      </c>
      <c r="E279" s="88" t="str">
        <f t="shared" si="10"/>
        <v/>
      </c>
      <c r="G279" s="119" t="str">
        <f>IF(C279&lt;&gt;"",COUNT($C$89:C279),"")</f>
        <v/>
      </c>
    </row>
    <row r="280" spans="1:7" ht="12.75">
      <c r="A280" s="77" t="s">
        <v>588</v>
      </c>
      <c r="B280" s="89"/>
      <c r="C280" s="89"/>
      <c r="D280" s="90" t="str">
        <f t="shared" si="9"/>
        <v/>
      </c>
      <c r="E280" s="88" t="str">
        <f t="shared" si="10"/>
        <v/>
      </c>
      <c r="G280" s="119" t="str">
        <f>IF(C280&lt;&gt;"",COUNT($C$89:C280),"")</f>
        <v/>
      </c>
    </row>
    <row r="281" spans="1:7" ht="12.75">
      <c r="A281" s="77"/>
      <c r="B281" s="89"/>
      <c r="C281" s="89"/>
      <c r="D281" s="90" t="str">
        <f t="shared" si="9"/>
        <v/>
      </c>
      <c r="E281" s="88" t="str">
        <f t="shared" si="10"/>
        <v/>
      </c>
      <c r="G281" s="119" t="str">
        <f>IF(C281&lt;&gt;"",COUNT($C$89:C281),"")</f>
        <v/>
      </c>
    </row>
    <row r="282" spans="1:7" ht="12.75">
      <c r="A282" s="77" t="s">
        <v>589</v>
      </c>
      <c r="B282" s="89"/>
      <c r="C282" s="89"/>
      <c r="D282" s="90" t="str">
        <f t="shared" si="9"/>
        <v/>
      </c>
      <c r="E282" s="88" t="str">
        <f t="shared" si="10"/>
        <v/>
      </c>
      <c r="G282" s="119" t="str">
        <f>IF(C282&lt;&gt;"",COUNT($C$89:C282),"")</f>
        <v/>
      </c>
    </row>
    <row r="283" spans="1:7" ht="12.75">
      <c r="A283" s="77" t="s">
        <v>590</v>
      </c>
      <c r="B283" s="89"/>
      <c r="C283" s="89"/>
      <c r="D283" s="90" t="str">
        <f t="shared" si="9"/>
        <v/>
      </c>
      <c r="E283" s="88" t="str">
        <f t="shared" si="10"/>
        <v/>
      </c>
      <c r="G283" s="119" t="str">
        <f>IF(C283&lt;&gt;"",COUNT($C$89:C283),"")</f>
        <v/>
      </c>
    </row>
    <row r="284" spans="1:7" ht="12.75">
      <c r="A284" s="77"/>
      <c r="B284" s="89"/>
      <c r="C284" s="89"/>
      <c r="D284" s="90" t="str">
        <f t="shared" si="9"/>
        <v/>
      </c>
      <c r="E284" s="88" t="str">
        <f t="shared" si="10"/>
        <v/>
      </c>
      <c r="G284" s="119" t="str">
        <f>IF(C284&lt;&gt;"",COUNT($C$89:C284),"")</f>
        <v/>
      </c>
    </row>
    <row r="285" spans="1:7" ht="12.75">
      <c r="A285" s="77" t="s">
        <v>591</v>
      </c>
      <c r="B285" s="89"/>
      <c r="C285" s="89"/>
      <c r="D285" s="90" t="str">
        <f t="shared" si="9"/>
        <v/>
      </c>
      <c r="E285" s="88" t="str">
        <f t="shared" si="10"/>
        <v/>
      </c>
      <c r="G285" s="119" t="str">
        <f>IF(C285&lt;&gt;"",COUNT($C$89:C285),"")</f>
        <v/>
      </c>
    </row>
    <row r="286" spans="1:7" ht="12.75">
      <c r="A286" s="77"/>
      <c r="B286" s="89"/>
      <c r="C286" s="89"/>
      <c r="D286" s="90" t="str">
        <f t="shared" si="9"/>
        <v/>
      </c>
      <c r="E286" s="88" t="str">
        <f t="shared" si="10"/>
        <v/>
      </c>
      <c r="G286" s="119" t="str">
        <f>IF(C286&lt;&gt;"",COUNT($C$89:C286),"")</f>
        <v/>
      </c>
    </row>
    <row r="287" spans="1:7" ht="12.75">
      <c r="A287" s="74" t="s">
        <v>276</v>
      </c>
      <c r="B287" s="89"/>
      <c r="C287" s="89"/>
      <c r="D287" s="90" t="str">
        <f t="shared" si="9"/>
        <v/>
      </c>
      <c r="E287" s="88" t="str">
        <f t="shared" si="10"/>
        <v/>
      </c>
      <c r="G287" s="119" t="str">
        <f>IF(C287&lt;&gt;"",COUNT($C$89:C287),"")</f>
        <v/>
      </c>
    </row>
    <row r="288" spans="1:7" ht="12.75">
      <c r="A288" s="77"/>
      <c r="B288" s="89"/>
      <c r="C288" s="89"/>
      <c r="D288" s="90" t="str">
        <f t="shared" si="9"/>
        <v/>
      </c>
      <c r="E288" s="88" t="str">
        <f t="shared" si="10"/>
        <v/>
      </c>
      <c r="G288" s="119" t="str">
        <f>IF(C288&lt;&gt;"",COUNT($C$89:C288),"")</f>
        <v/>
      </c>
    </row>
    <row r="289" spans="1:7" ht="12.75">
      <c r="A289" s="77" t="s">
        <v>594</v>
      </c>
      <c r="B289" s="89"/>
      <c r="C289" s="89"/>
      <c r="D289" s="90" t="str">
        <f t="shared" si="9"/>
        <v/>
      </c>
      <c r="E289" s="88" t="str">
        <f t="shared" si="10"/>
        <v/>
      </c>
      <c r="G289" s="119" t="str">
        <f>IF(C289&lt;&gt;"",COUNT($C$89:C289),"")</f>
        <v/>
      </c>
    </row>
    <row r="290" spans="1:7" ht="12.75">
      <c r="A290" s="77" t="s">
        <v>595</v>
      </c>
      <c r="B290" s="89"/>
      <c r="C290" s="89"/>
      <c r="D290" s="90" t="str">
        <f t="shared" si="9"/>
        <v/>
      </c>
      <c r="E290" s="88" t="str">
        <f t="shared" si="10"/>
        <v/>
      </c>
      <c r="G290" s="119" t="str">
        <f>IF(C290&lt;&gt;"",COUNT($C$89:C290),"")</f>
        <v/>
      </c>
    </row>
    <row r="291" spans="1:7" ht="12.75">
      <c r="A291" s="77" t="s">
        <v>519</v>
      </c>
      <c r="B291" s="89"/>
      <c r="C291" s="89"/>
      <c r="D291" s="90" t="str">
        <f t="shared" si="9"/>
        <v/>
      </c>
      <c r="E291" s="88" t="str">
        <f t="shared" si="10"/>
        <v/>
      </c>
      <c r="G291" s="119" t="str">
        <f>IF(C291&lt;&gt;"",COUNT($C$89:C291),"")</f>
        <v/>
      </c>
    </row>
    <row r="292" spans="1:7" ht="12.75">
      <c r="A292" s="77" t="s">
        <v>490</v>
      </c>
      <c r="B292" s="89"/>
      <c r="C292" s="89"/>
      <c r="D292" s="90" t="str">
        <f t="shared" si="9"/>
        <v/>
      </c>
      <c r="E292" s="88" t="str">
        <f t="shared" si="10"/>
        <v/>
      </c>
      <c r="G292" s="119" t="str">
        <f>IF(C292&lt;&gt;"",COUNT($C$89:C292),"")</f>
        <v/>
      </c>
    </row>
    <row r="293" spans="1:7" ht="12.75">
      <c r="A293" s="77"/>
      <c r="B293" s="89"/>
      <c r="C293" s="89"/>
      <c r="D293" s="90" t="str">
        <f t="shared" si="9"/>
        <v/>
      </c>
      <c r="E293" s="88" t="str">
        <f t="shared" si="10"/>
        <v/>
      </c>
      <c r="G293" s="119" t="str">
        <f>IF(C293&lt;&gt;"",COUNT($C$89:C293),"")</f>
        <v/>
      </c>
    </row>
    <row r="294" spans="1:7" ht="12.75">
      <c r="A294" s="77" t="s">
        <v>596</v>
      </c>
      <c r="B294" s="89"/>
      <c r="C294" s="89"/>
      <c r="D294" s="90" t="str">
        <f t="shared" si="9"/>
        <v/>
      </c>
      <c r="E294" s="88" t="str">
        <f t="shared" si="10"/>
        <v/>
      </c>
      <c r="G294" s="119" t="str">
        <f>IF(C294&lt;&gt;"",COUNT($C$89:C294),"")</f>
        <v/>
      </c>
    </row>
    <row r="295" spans="1:7" ht="12.75">
      <c r="A295" s="77" t="s">
        <v>597</v>
      </c>
      <c r="B295" s="89"/>
      <c r="C295" s="89"/>
      <c r="D295" s="90" t="str">
        <f t="shared" si="9"/>
        <v/>
      </c>
      <c r="E295" s="88" t="str">
        <f t="shared" si="10"/>
        <v/>
      </c>
      <c r="G295" s="119" t="str">
        <f>IF(C295&lt;&gt;"",COUNT($C$89:C295),"")</f>
        <v/>
      </c>
    </row>
    <row r="296" spans="1:7" ht="12.75">
      <c r="A296" s="77" t="s">
        <v>67</v>
      </c>
      <c r="B296" s="89"/>
      <c r="C296" s="89"/>
      <c r="D296" s="90" t="str">
        <f t="shared" si="9"/>
        <v/>
      </c>
      <c r="E296" s="88" t="str">
        <f t="shared" si="10"/>
        <v/>
      </c>
      <c r="G296" s="119" t="str">
        <f>IF(C296&lt;&gt;"",COUNT($C$89:C296),"")</f>
        <v/>
      </c>
    </row>
    <row r="297" spans="1:7" ht="12.75">
      <c r="A297" s="77"/>
      <c r="B297" s="89"/>
      <c r="C297" s="89"/>
      <c r="D297" s="90" t="str">
        <f t="shared" si="9"/>
        <v/>
      </c>
      <c r="E297" s="88" t="str">
        <f t="shared" si="10"/>
        <v/>
      </c>
      <c r="G297" s="119" t="str">
        <f>IF(C297&lt;&gt;"",COUNT($C$89:C297),"")</f>
        <v/>
      </c>
    </row>
    <row r="298" spans="1:7" ht="12.75">
      <c r="A298" s="74" t="s">
        <v>236</v>
      </c>
      <c r="B298" s="89"/>
      <c r="C298" s="89"/>
      <c r="D298" s="90" t="str">
        <f t="shared" si="7"/>
        <v/>
      </c>
      <c r="E298" s="88" t="str">
        <f t="shared" si="8"/>
        <v/>
      </c>
      <c r="G298" s="119" t="str">
        <f>IF(C298&lt;&gt;"",COUNT($C$89:C298),"")</f>
        <v/>
      </c>
    </row>
    <row r="299" spans="1:7" ht="12.75">
      <c r="A299" s="74"/>
      <c r="B299" s="89"/>
      <c r="C299" s="89"/>
      <c r="D299" s="90" t="str">
        <f t="shared" si="7"/>
        <v/>
      </c>
      <c r="E299" s="88" t="str">
        <f t="shared" si="8"/>
        <v/>
      </c>
      <c r="G299" s="119" t="str">
        <f>IF(C299&lt;&gt;"",COUNT($C$89:C299),"")</f>
        <v/>
      </c>
    </row>
    <row r="300" spans="1:7" ht="12.75">
      <c r="A300" s="77" t="s">
        <v>266</v>
      </c>
      <c r="B300" s="89"/>
      <c r="C300" s="89"/>
      <c r="D300" s="90" t="str">
        <f t="shared" si="7"/>
        <v/>
      </c>
      <c r="E300" s="88" t="str">
        <f t="shared" si="8"/>
        <v/>
      </c>
      <c r="G300" s="119" t="str">
        <f>IF(C300&lt;&gt;"",COUNT($C$89:C300),"")</f>
        <v/>
      </c>
    </row>
    <row r="301" spans="1:7" ht="12.75">
      <c r="A301" s="77" t="s">
        <v>599</v>
      </c>
      <c r="B301" s="89"/>
      <c r="C301" s="89"/>
      <c r="D301" s="90" t="str">
        <f t="shared" si="7"/>
        <v/>
      </c>
      <c r="E301" s="88" t="str">
        <f t="shared" si="8"/>
        <v/>
      </c>
      <c r="G301" s="119" t="str">
        <f>IF(C301&lt;&gt;"",COUNT($C$89:C301),"")</f>
        <v/>
      </c>
    </row>
    <row r="302" spans="1:7" ht="12.75">
      <c r="A302" s="77" t="s">
        <v>600</v>
      </c>
      <c r="B302" s="89"/>
      <c r="C302" s="89"/>
      <c r="D302" s="90" t="str">
        <f t="shared" si="7"/>
        <v/>
      </c>
      <c r="E302" s="88" t="str">
        <f t="shared" si="8"/>
        <v/>
      </c>
      <c r="G302" s="119" t="str">
        <f>IF(C302&lt;&gt;"",COUNT($C$89:C302),"")</f>
        <v/>
      </c>
    </row>
    <row r="303" spans="1:7" ht="12.75">
      <c r="A303" s="77" t="s">
        <v>267</v>
      </c>
      <c r="B303" s="89"/>
      <c r="C303" s="89"/>
      <c r="D303" s="90" t="str">
        <f t="shared" si="7"/>
        <v/>
      </c>
      <c r="E303" s="88" t="str">
        <f t="shared" si="8"/>
        <v/>
      </c>
      <c r="G303" s="119" t="str">
        <f>IF(C303&lt;&gt;"",COUNT($C$89:C303),"")</f>
        <v/>
      </c>
    </row>
    <row r="304" spans="1:7" ht="12.75">
      <c r="A304" s="77" t="s">
        <v>268</v>
      </c>
      <c r="B304" s="89"/>
      <c r="C304" s="89"/>
      <c r="D304" s="90" t="str">
        <f t="shared" si="7"/>
        <v/>
      </c>
      <c r="E304" s="88" t="str">
        <f t="shared" si="8"/>
        <v/>
      </c>
      <c r="G304" s="119" t="str">
        <f>IF(C304&lt;&gt;"",COUNT($C$89:C304),"")</f>
        <v/>
      </c>
    </row>
    <row r="305" spans="1:7" ht="12.75">
      <c r="A305" s="77"/>
      <c r="B305" s="89"/>
      <c r="C305" s="89"/>
      <c r="D305" s="90" t="str">
        <f t="shared" si="7"/>
        <v/>
      </c>
      <c r="E305" s="88" t="str">
        <f t="shared" si="8"/>
        <v/>
      </c>
      <c r="G305" s="119" t="str">
        <f>IF(C305&lt;&gt;"",COUNT($C$89:C305),"")</f>
        <v/>
      </c>
    </row>
    <row r="306" spans="1:7" ht="12.75">
      <c r="A306" s="77"/>
      <c r="B306" s="89"/>
      <c r="C306" s="89"/>
      <c r="D306" s="90" t="str">
        <f t="shared" si="7"/>
        <v/>
      </c>
      <c r="E306" s="88" t="str">
        <f t="shared" si="8"/>
        <v/>
      </c>
      <c r="G306" s="119" t="str">
        <f>IF(C306&lt;&gt;"",COUNT($C$89:C306),"")</f>
        <v/>
      </c>
    </row>
    <row r="307" spans="1:7" ht="12.75">
      <c r="A307" s="77"/>
      <c r="B307" s="89"/>
      <c r="C307" s="89"/>
      <c r="D307" s="90" t="str">
        <f t="shared" si="7"/>
        <v/>
      </c>
      <c r="E307" s="88" t="str">
        <f t="shared" si="8"/>
        <v/>
      </c>
      <c r="G307" s="119" t="str">
        <f>IF(C307&lt;&gt;"",COUNT($C$89:C307),"")</f>
        <v/>
      </c>
    </row>
    <row r="308" spans="1:7" ht="12.75">
      <c r="A308" s="77"/>
      <c r="B308" s="89"/>
      <c r="C308" s="89"/>
      <c r="D308" s="90" t="str">
        <f t="shared" si="7"/>
        <v/>
      </c>
      <c r="E308" s="88" t="str">
        <f t="shared" si="8"/>
        <v/>
      </c>
      <c r="G308" s="119" t="str">
        <f>IF(C308&lt;&gt;"",COUNT($C$89:C308),"")</f>
        <v/>
      </c>
    </row>
    <row r="309" spans="1:7" ht="12.75">
      <c r="A309" s="77"/>
      <c r="B309" s="89"/>
      <c r="C309" s="89"/>
      <c r="D309" s="90" t="str">
        <f t="shared" si="7"/>
        <v/>
      </c>
      <c r="E309" s="88" t="str">
        <f t="shared" si="8"/>
        <v/>
      </c>
      <c r="G309" s="119" t="str">
        <f>IF(C309&lt;&gt;"",COUNT($C$89:C309),"")</f>
        <v/>
      </c>
    </row>
    <row r="310" spans="1:7" ht="12.75">
      <c r="A310" s="77"/>
      <c r="B310" s="89"/>
      <c r="C310" s="89"/>
      <c r="D310" s="90" t="str">
        <f t="shared" si="7"/>
        <v/>
      </c>
      <c r="E310" s="88" t="str">
        <f t="shared" si="8"/>
        <v/>
      </c>
      <c r="G310" s="119" t="str">
        <f>IF(C310&lt;&gt;"",COUNT($C$89:C310),"")</f>
        <v/>
      </c>
    </row>
    <row r="311" spans="1:7" ht="12.75">
      <c r="A311" s="77"/>
      <c r="B311" s="89"/>
      <c r="C311" s="89"/>
      <c r="D311" s="90" t="str">
        <f t="shared" si="7"/>
        <v/>
      </c>
      <c r="E311" s="88" t="str">
        <f t="shared" si="8"/>
        <v/>
      </c>
      <c r="G311" s="119" t="str">
        <f>IF(C311&lt;&gt;"",COUNT($C$89:C311),"")</f>
        <v/>
      </c>
    </row>
    <row r="312" spans="1:7" ht="12.75">
      <c r="A312" s="77"/>
      <c r="B312" s="89"/>
      <c r="C312" s="89"/>
      <c r="D312" s="90" t="str">
        <f t="shared" si="7"/>
        <v/>
      </c>
      <c r="E312" s="88" t="str">
        <f t="shared" si="8"/>
        <v/>
      </c>
      <c r="G312" s="119" t="str">
        <f>IF(C312&lt;&gt;"",COUNT($C$89:C312),"")</f>
        <v/>
      </c>
    </row>
    <row r="313" spans="1:7" ht="12.75">
      <c r="A313" s="77"/>
      <c r="B313" s="89"/>
      <c r="C313" s="89"/>
      <c r="D313" s="90" t="str">
        <f t="shared" si="7"/>
        <v/>
      </c>
      <c r="E313" s="88" t="str">
        <f t="shared" si="8"/>
        <v/>
      </c>
      <c r="G313" s="119" t="str">
        <f>IF(C313&lt;&gt;"",COUNT($C$89:C313),"")</f>
        <v/>
      </c>
    </row>
    <row r="314" spans="1:7" ht="12.75">
      <c r="A314" s="77"/>
      <c r="B314" s="89"/>
      <c r="C314" s="89"/>
      <c r="D314" s="90" t="str">
        <f t="shared" si="7"/>
        <v/>
      </c>
      <c r="E314" s="88" t="str">
        <f t="shared" si="8"/>
        <v/>
      </c>
      <c r="G314" s="119" t="str">
        <f>IF(C314&lt;&gt;"",COUNT($C$89:C314),"")</f>
        <v/>
      </c>
    </row>
    <row r="315" spans="1:7" ht="12.75">
      <c r="A315" s="77"/>
      <c r="B315" s="89"/>
      <c r="C315" s="89"/>
      <c r="D315" s="90" t="str">
        <f t="shared" si="7"/>
        <v/>
      </c>
      <c r="E315" s="88" t="str">
        <f t="shared" si="8"/>
        <v/>
      </c>
      <c r="G315" s="119" t="str">
        <f>IF(C315&lt;&gt;"",COUNT($C$89:C315),"")</f>
        <v/>
      </c>
    </row>
    <row r="316" spans="1:7" ht="12.75">
      <c r="A316" s="77"/>
      <c r="B316" s="89"/>
      <c r="C316" s="89"/>
      <c r="D316" s="90" t="str">
        <f t="shared" si="7"/>
        <v/>
      </c>
      <c r="E316" s="88" t="str">
        <f t="shared" si="8"/>
        <v/>
      </c>
      <c r="G316" s="119" t="str">
        <f>IF(C316&lt;&gt;"",COUNT($C$89:C316),"")</f>
        <v/>
      </c>
    </row>
    <row r="317" spans="1:7" ht="12.75">
      <c r="A317" s="118" t="s">
        <v>278</v>
      </c>
      <c r="B317" s="89"/>
      <c r="C317" s="89"/>
      <c r="D317" s="90" t="str">
        <f t="shared" si="7"/>
        <v/>
      </c>
      <c r="E317" s="88" t="str">
        <f t="shared" si="8"/>
        <v/>
      </c>
      <c r="G317" s="119" t="str">
        <f>IF(C317&lt;&gt;"",COUNT($C$89:C317),"")</f>
        <v/>
      </c>
    </row>
    <row r="318" spans="1:7" ht="12.75">
      <c r="A318" s="118" t="s">
        <v>277</v>
      </c>
      <c r="B318" s="89"/>
      <c r="C318" s="89"/>
      <c r="D318" s="90" t="str">
        <f t="shared" si="7"/>
        <v/>
      </c>
      <c r="E318" s="88" t="str">
        <f t="shared" si="8"/>
        <v/>
      </c>
      <c r="G318" s="119" t="str">
        <f>IF(C318&lt;&gt;"",COUNT($C$89:C318),"")</f>
        <v/>
      </c>
    </row>
    <row r="319" spans="1:7" ht="12.75">
      <c r="A319" s="74" t="s">
        <v>52</v>
      </c>
      <c r="B319" s="89"/>
      <c r="C319" s="89"/>
      <c r="D319" s="90" t="str">
        <f t="shared" si="7"/>
        <v/>
      </c>
      <c r="E319" s="88" t="str">
        <f t="shared" si="8"/>
        <v/>
      </c>
      <c r="G319" s="119" t="str">
        <f>IF(C319&lt;&gt;"",COUNT($C$89:C319),"")</f>
        <v/>
      </c>
    </row>
    <row r="320" spans="1:7" ht="12.75">
      <c r="A320" s="77" t="s">
        <v>265</v>
      </c>
      <c r="B320" s="89">
        <v>3399.6927656981129</v>
      </c>
      <c r="C320" s="89"/>
      <c r="D320" s="90">
        <f t="shared" si="7"/>
        <v>3552.3389708779578</v>
      </c>
      <c r="E320" s="88">
        <f t="shared" si="8"/>
        <v>4.489999999999994E-2</v>
      </c>
      <c r="G320" s="119" t="str">
        <f>IF(C320&lt;&gt;"",COUNT($C$89:C320),"")</f>
        <v/>
      </c>
    </row>
    <row r="321" spans="1:28" ht="12.75">
      <c r="A321" s="77" t="s">
        <v>230</v>
      </c>
      <c r="B321" s="89">
        <v>6322.2446460000001</v>
      </c>
      <c r="C321" s="89"/>
      <c r="D321" s="90">
        <f t="shared" si="7"/>
        <v>6606.1134306054</v>
      </c>
      <c r="E321" s="88">
        <f t="shared" si="8"/>
        <v>4.489999999999994E-2</v>
      </c>
      <c r="G321" s="119" t="str">
        <f>IF(C321&lt;&gt;"",COUNT($C$89:C321),"")</f>
        <v/>
      </c>
    </row>
    <row r="322" spans="1:28" ht="12.75">
      <c r="A322" s="77" t="s">
        <v>231</v>
      </c>
      <c r="B322" s="89">
        <v>133.67848400000003</v>
      </c>
      <c r="C322" s="89"/>
      <c r="D322" s="90">
        <f t="shared" si="7"/>
        <v>139.68064793160002</v>
      </c>
      <c r="E322" s="88">
        <f t="shared" si="8"/>
        <v>4.489999999999994E-2</v>
      </c>
      <c r="G322" s="119" t="str">
        <f>IF(C322&lt;&gt;"",COUNT($C$89:C322),"")</f>
        <v/>
      </c>
    </row>
    <row r="323" spans="1:28" ht="12.75">
      <c r="A323" s="77" t="s">
        <v>205</v>
      </c>
      <c r="B323" s="89">
        <v>19422.12</v>
      </c>
      <c r="C323" s="89"/>
      <c r="D323" s="90">
        <f t="shared" si="7"/>
        <v>20294.173187999997</v>
      </c>
      <c r="E323" s="88">
        <f t="shared" si="8"/>
        <v>4.489999999999994E-2</v>
      </c>
      <c r="G323" s="119" t="str">
        <f>IF(C323&lt;&gt;"",COUNT($C$89:C323),"")</f>
        <v/>
      </c>
    </row>
    <row r="324" spans="1:28" ht="12.75">
      <c r="A324" s="77" t="s">
        <v>206</v>
      </c>
      <c r="B324" s="89">
        <v>49.077399999999997</v>
      </c>
      <c r="C324" s="89"/>
      <c r="D324" s="90">
        <f t="shared" si="7"/>
        <v>51.280975259999991</v>
      </c>
      <c r="E324" s="88">
        <f t="shared" si="8"/>
        <v>4.489999999999994E-2</v>
      </c>
      <c r="G324" s="119" t="str">
        <f>IF(C324&lt;&gt;"",COUNT($C$89:C324),"")</f>
        <v/>
      </c>
    </row>
    <row r="325" spans="1:28" ht="12.75">
      <c r="A325" s="77" t="s">
        <v>232</v>
      </c>
      <c r="B325" s="89">
        <v>38844.239999999998</v>
      </c>
      <c r="C325" s="89"/>
      <c r="D325" s="90">
        <f t="shared" si="7"/>
        <v>40588.346375999994</v>
      </c>
      <c r="E325" s="88">
        <f t="shared" si="8"/>
        <v>4.489999999999994E-2</v>
      </c>
      <c r="G325" s="119" t="str">
        <f>IF(C325&lt;&gt;"",COUNT($C$89:C325),"")</f>
        <v/>
      </c>
    </row>
    <row r="326" spans="1:28" ht="12.75">
      <c r="A326" s="77" t="s">
        <v>486</v>
      </c>
      <c r="B326" s="89">
        <v>14.6188</v>
      </c>
      <c r="C326" s="89"/>
      <c r="D326" s="90">
        <f t="shared" si="7"/>
        <v>15.275184119999999</v>
      </c>
      <c r="E326" s="88">
        <f t="shared" si="8"/>
        <v>4.489999999999994E-2</v>
      </c>
      <c r="G326" s="119" t="str">
        <f>IF(C326&lt;&gt;"",COUNT($C$89:C326),"")</f>
        <v/>
      </c>
      <c r="AB326" s="1">
        <v>1</v>
      </c>
    </row>
    <row r="327" spans="1:28" ht="12.75">
      <c r="A327" s="77" t="s">
        <v>467</v>
      </c>
      <c r="B327" s="89">
        <v>50497.512000000002</v>
      </c>
      <c r="C327" s="89"/>
      <c r="D327" s="90">
        <f t="shared" si="7"/>
        <v>52764.8502888</v>
      </c>
      <c r="E327" s="88">
        <f t="shared" si="8"/>
        <v>4.489999999999994E-2</v>
      </c>
      <c r="G327" s="119" t="str">
        <f>IF(C327&lt;&gt;"",COUNT($C$89:C327),"")</f>
        <v/>
      </c>
      <c r="AB327" s="1">
        <v>1</v>
      </c>
    </row>
    <row r="328" spans="1:28" ht="12.75">
      <c r="A328" s="77" t="s">
        <v>468</v>
      </c>
      <c r="B328" s="89">
        <v>10.442</v>
      </c>
      <c r="C328" s="89"/>
      <c r="D328" s="90">
        <f t="shared" si="7"/>
        <v>10.910845799999999</v>
      </c>
      <c r="E328" s="88">
        <f t="shared" si="8"/>
        <v>4.489999999999994E-2</v>
      </c>
      <c r="G328" s="119" t="str">
        <f>IF(C328&lt;&gt;"",COUNT($C$89:C328),"")</f>
        <v/>
      </c>
    </row>
    <row r="329" spans="1:28" ht="12.75">
      <c r="A329" s="77"/>
      <c r="B329" s="89"/>
      <c r="C329" s="89"/>
      <c r="D329" s="90" t="str">
        <f t="shared" si="7"/>
        <v/>
      </c>
      <c r="E329" s="88" t="str">
        <f t="shared" si="8"/>
        <v/>
      </c>
      <c r="G329" s="119" t="str">
        <f>IF(C329&lt;&gt;"",COUNT($C$89:C329),"")</f>
        <v/>
      </c>
      <c r="AB329" s="1">
        <v>1</v>
      </c>
    </row>
    <row r="330" spans="1:28" ht="12.75">
      <c r="A330" s="74" t="s">
        <v>64</v>
      </c>
      <c r="B330" s="89"/>
      <c r="C330" s="89"/>
      <c r="D330" s="90" t="str">
        <f t="shared" si="7"/>
        <v/>
      </c>
      <c r="E330" s="88" t="str">
        <f t="shared" si="8"/>
        <v/>
      </c>
      <c r="G330" s="119" t="str">
        <f>IF(C330&lt;&gt;"",COUNT($C$89:C330),"")</f>
        <v/>
      </c>
    </row>
    <row r="331" spans="1:28" ht="12.75">
      <c r="A331" s="77" t="s">
        <v>265</v>
      </c>
      <c r="B331" s="89">
        <v>3952.4137541744972</v>
      </c>
      <c r="C331" s="89"/>
      <c r="D331" s="90">
        <f t="shared" si="7"/>
        <v>4129.8771317369319</v>
      </c>
      <c r="E331" s="88">
        <f t="shared" si="8"/>
        <v>4.489999999999994E-2</v>
      </c>
      <c r="G331" s="119" t="str">
        <f>IF(C331&lt;&gt;"",COUNT($C$89:C331),"")</f>
        <v/>
      </c>
      <c r="AB331" s="1">
        <v>1</v>
      </c>
    </row>
    <row r="332" spans="1:28" ht="12.75">
      <c r="A332" s="77" t="s">
        <v>230</v>
      </c>
      <c r="B332" s="89">
        <v>6134.4870439999995</v>
      </c>
      <c r="C332" s="89"/>
      <c r="D332" s="90">
        <f t="shared" si="7"/>
        <v>6409.9255122755994</v>
      </c>
      <c r="E332" s="88">
        <f t="shared" si="8"/>
        <v>4.489999999999994E-2</v>
      </c>
      <c r="G332" s="119" t="str">
        <f>IF(C332&lt;&gt;"",COUNT($C$89:C332),"")</f>
        <v/>
      </c>
    </row>
    <row r="333" spans="1:28" ht="12.75">
      <c r="A333" s="77" t="s">
        <v>231</v>
      </c>
      <c r="B333" s="89">
        <v>130.60853599999999</v>
      </c>
      <c r="C333" s="89"/>
      <c r="D333" s="90">
        <f t="shared" si="7"/>
        <v>136.47285926639998</v>
      </c>
      <c r="E333" s="88">
        <f t="shared" si="8"/>
        <v>4.489999999999994E-2</v>
      </c>
      <c r="G333" s="119" t="str">
        <f>IF(C333&lt;&gt;"",COUNT($C$89:C333),"")</f>
        <v/>
      </c>
      <c r="AB333" s="1">
        <v>1</v>
      </c>
    </row>
    <row r="334" spans="1:28" ht="12.75">
      <c r="A334" s="77" t="s">
        <v>205</v>
      </c>
      <c r="B334" s="89">
        <v>18691.18</v>
      </c>
      <c r="C334" s="89"/>
      <c r="D334" s="90">
        <f t="shared" si="7"/>
        <v>19530.413981999998</v>
      </c>
      <c r="E334" s="88">
        <f t="shared" si="8"/>
        <v>4.489999999999994E-2</v>
      </c>
      <c r="G334" s="119" t="str">
        <f>IF(C334&lt;&gt;"",COUNT($C$89:C334),"")</f>
        <v/>
      </c>
    </row>
    <row r="335" spans="1:28" ht="12.75">
      <c r="A335" s="77" t="s">
        <v>206</v>
      </c>
      <c r="B335" s="89">
        <v>41.245899999999999</v>
      </c>
      <c r="C335" s="89"/>
      <c r="D335" s="90">
        <f t="shared" si="7"/>
        <v>43.097840909999995</v>
      </c>
      <c r="E335" s="88">
        <f t="shared" si="8"/>
        <v>4.489999999999994E-2</v>
      </c>
      <c r="G335" s="119" t="str">
        <f>IF(C335&lt;&gt;"",COUNT($C$89:C335),"")</f>
        <v/>
      </c>
      <c r="AB335" s="1">
        <v>1</v>
      </c>
    </row>
    <row r="336" spans="1:28" ht="12.75">
      <c r="A336" s="77" t="s">
        <v>232</v>
      </c>
      <c r="B336" s="89">
        <v>35502.800000000003</v>
      </c>
      <c r="C336" s="89"/>
      <c r="D336" s="90">
        <f t="shared" si="7"/>
        <v>37096.875720000004</v>
      </c>
      <c r="E336" s="88">
        <f t="shared" si="8"/>
        <v>4.489999999999994E-2</v>
      </c>
      <c r="G336" s="119" t="str">
        <f>IF(C336&lt;&gt;"",COUNT($C$89:C336),"")</f>
        <v/>
      </c>
    </row>
    <row r="337" spans="1:28" ht="12.75">
      <c r="A337" s="77" t="s">
        <v>486</v>
      </c>
      <c r="B337" s="89">
        <v>15.663</v>
      </c>
      <c r="C337" s="89"/>
      <c r="D337" s="90">
        <f t="shared" si="7"/>
        <v>16.366268699999999</v>
      </c>
      <c r="E337" s="88">
        <f t="shared" si="8"/>
        <v>4.489999999999994E-2</v>
      </c>
      <c r="G337" s="119" t="str">
        <f>IF(C337&lt;&gt;"",COUNT($C$89:C337),"")</f>
        <v/>
      </c>
      <c r="AB337" s="1">
        <v>1</v>
      </c>
    </row>
    <row r="338" spans="1:28" ht="12.75">
      <c r="A338" s="77" t="s">
        <v>467</v>
      </c>
      <c r="B338" s="89">
        <v>45422.700000000004</v>
      </c>
      <c r="C338" s="89"/>
      <c r="D338" s="90">
        <f t="shared" si="7"/>
        <v>47462.179230000002</v>
      </c>
      <c r="E338" s="88">
        <f t="shared" si="8"/>
        <v>4.489999999999994E-2</v>
      </c>
      <c r="G338" s="119" t="str">
        <f>IF(C338&lt;&gt;"",COUNT($C$89:C338),"")</f>
        <v/>
      </c>
      <c r="AB338" s="1">
        <v>1</v>
      </c>
    </row>
    <row r="339" spans="1:28" ht="12.75">
      <c r="A339" s="77" t="s">
        <v>468</v>
      </c>
      <c r="B339" s="89">
        <v>11.4862</v>
      </c>
      <c r="C339" s="89"/>
      <c r="D339" s="90">
        <f t="shared" si="7"/>
        <v>12.001930379999999</v>
      </c>
      <c r="E339" s="88">
        <f t="shared" si="8"/>
        <v>4.489999999999994E-2</v>
      </c>
      <c r="G339" s="119" t="str">
        <f>IF(C339&lt;&gt;"",COUNT($C$89:C339),"")</f>
        <v/>
      </c>
    </row>
    <row r="340" spans="1:28" ht="12.75">
      <c r="A340" s="77"/>
      <c r="B340" s="89"/>
      <c r="C340" s="89"/>
      <c r="D340" s="90" t="str">
        <f t="shared" si="7"/>
        <v/>
      </c>
      <c r="E340" s="88" t="str">
        <f t="shared" si="8"/>
        <v/>
      </c>
      <c r="G340" s="119" t="str">
        <f>IF(C340&lt;&gt;"",COUNT($C$89:C340),"")</f>
        <v/>
      </c>
      <c r="AB340" s="1">
        <v>1</v>
      </c>
    </row>
    <row r="341" spans="1:28" ht="12.75">
      <c r="A341" s="74" t="s">
        <v>73</v>
      </c>
      <c r="B341" s="89"/>
      <c r="C341" s="89"/>
      <c r="D341" s="90" t="str">
        <f t="shared" si="7"/>
        <v/>
      </c>
      <c r="E341" s="88" t="str">
        <f t="shared" si="8"/>
        <v/>
      </c>
      <c r="G341" s="119" t="str">
        <f>IF(C341&lt;&gt;"",COUNT($C$89:C341),"")</f>
        <v/>
      </c>
      <c r="AB341" s="1">
        <v>1</v>
      </c>
    </row>
    <row r="342" spans="1:28" ht="12.75">
      <c r="A342" s="77" t="s">
        <v>265</v>
      </c>
      <c r="B342" s="89">
        <v>2729.8635822068964</v>
      </c>
      <c r="C342" s="89"/>
      <c r="D342" s="90">
        <f t="shared" si="7"/>
        <v>2852.4344570479857</v>
      </c>
      <c r="E342" s="88">
        <f t="shared" si="8"/>
        <v>4.489999999999994E-2</v>
      </c>
      <c r="G342" s="119" t="str">
        <f>IF(C342&lt;&gt;"",COUNT($C$89:C342),"")</f>
        <v/>
      </c>
    </row>
    <row r="343" spans="1:28" ht="12.75">
      <c r="A343" s="77" t="s">
        <v>230</v>
      </c>
      <c r="B343" s="89">
        <v>3958.3115920000005</v>
      </c>
      <c r="C343" s="89"/>
      <c r="D343" s="90">
        <f t="shared" si="7"/>
        <v>4136.0397824808006</v>
      </c>
      <c r="E343" s="88">
        <f t="shared" si="8"/>
        <v>4.489999999999994E-2</v>
      </c>
      <c r="G343" s="119" t="str">
        <f>IF(C343&lt;&gt;"",COUNT($C$89:C343),"")</f>
        <v/>
      </c>
    </row>
    <row r="344" spans="1:28" ht="12.75">
      <c r="A344" s="77" t="s">
        <v>231</v>
      </c>
      <c r="B344" s="89">
        <v>97.580489999999998</v>
      </c>
      <c r="C344" s="89"/>
      <c r="D344" s="90">
        <f t="shared" si="7"/>
        <v>101.96185400099999</v>
      </c>
      <c r="E344" s="88">
        <f t="shared" si="8"/>
        <v>4.489999999999994E-2</v>
      </c>
      <c r="G344" s="119" t="str">
        <f>IF(C344&lt;&gt;"",COUNT($C$89:C344),"")</f>
        <v/>
      </c>
    </row>
    <row r="345" spans="1:28" ht="12.75">
      <c r="A345" s="77" t="s">
        <v>205</v>
      </c>
      <c r="B345" s="89">
        <v>13574.6</v>
      </c>
      <c r="C345" s="89"/>
      <c r="D345" s="90">
        <f t="shared" si="7"/>
        <v>14184.099539999999</v>
      </c>
      <c r="E345" s="88">
        <f t="shared" si="8"/>
        <v>4.489999999999994E-2</v>
      </c>
      <c r="G345" s="119" t="str">
        <f>IF(C345&lt;&gt;"",COUNT($C$89:C345),"")</f>
        <v/>
      </c>
    </row>
    <row r="346" spans="1:28" ht="12.75">
      <c r="A346" s="77" t="s">
        <v>206</v>
      </c>
      <c r="B346" s="89">
        <v>32.370199999999997</v>
      </c>
      <c r="C346" s="89"/>
      <c r="D346" s="90">
        <f t="shared" ref="D346:D409" si="11">IF(B346&lt;&gt;"",IF(ISTEXT(B346),B346,IF(C346&lt;&gt;"",C346*1.0449,B346*1.0449)),"")</f>
        <v>33.823621979999992</v>
      </c>
      <c r="E346" s="88">
        <f t="shared" ref="E346:E409" si="12">IF(AND(B346&lt;&gt;"",D346&lt;&gt;""),IF(ISTEXT(D346),D346,D346/B346-1),"")</f>
        <v>4.489999999999994E-2</v>
      </c>
      <c r="G346" s="119" t="str">
        <f>IF(C346&lt;&gt;"",COUNT($C$89:C346),"")</f>
        <v/>
      </c>
    </row>
    <row r="347" spans="1:28" ht="12.75">
      <c r="A347" s="77" t="s">
        <v>232</v>
      </c>
      <c r="B347" s="89">
        <v>27149.200000000001</v>
      </c>
      <c r="C347" s="89"/>
      <c r="D347" s="90">
        <f t="shared" si="11"/>
        <v>28368.199079999999</v>
      </c>
      <c r="E347" s="88">
        <f t="shared" si="12"/>
        <v>4.489999999999994E-2</v>
      </c>
      <c r="G347" s="119" t="str">
        <f>IF(C347&lt;&gt;"",COUNT($C$89:C347),"")</f>
        <v/>
      </c>
    </row>
    <row r="348" spans="1:28" ht="12.75">
      <c r="A348" s="77" t="s">
        <v>486</v>
      </c>
      <c r="B348" s="89">
        <v>12.5304</v>
      </c>
      <c r="C348" s="89"/>
      <c r="D348" s="90">
        <f t="shared" si="11"/>
        <v>13.09301496</v>
      </c>
      <c r="E348" s="88">
        <f t="shared" si="12"/>
        <v>4.489999999999994E-2</v>
      </c>
      <c r="G348" s="119" t="str">
        <f>IF(C348&lt;&gt;"",COUNT($C$89:C348),"")</f>
        <v/>
      </c>
    </row>
    <row r="349" spans="1:28" ht="12.75">
      <c r="A349" s="77" t="s">
        <v>467</v>
      </c>
      <c r="B349" s="89"/>
      <c r="C349" s="95"/>
      <c r="D349" s="90" t="str">
        <f t="shared" si="11"/>
        <v/>
      </c>
      <c r="E349" s="88" t="str">
        <f t="shared" si="12"/>
        <v/>
      </c>
      <c r="G349" s="119" t="str">
        <f>IF(C349&lt;&gt;"",COUNT($C$89:C349),"")</f>
        <v/>
      </c>
    </row>
    <row r="350" spans="1:28" ht="12.75">
      <c r="A350" s="77" t="s">
        <v>468</v>
      </c>
      <c r="B350" s="89"/>
      <c r="C350" s="95"/>
      <c r="D350" s="90" t="str">
        <f t="shared" si="11"/>
        <v/>
      </c>
      <c r="E350" s="88" t="str">
        <f t="shared" si="12"/>
        <v/>
      </c>
      <c r="G350" s="119" t="str">
        <f>IF(C350&lt;&gt;"",COUNT($C$89:C350),"")</f>
        <v/>
      </c>
    </row>
    <row r="351" spans="1:28" ht="12.75">
      <c r="A351" s="77"/>
      <c r="B351" s="89"/>
      <c r="C351" s="89"/>
      <c r="D351" s="90" t="str">
        <f t="shared" si="11"/>
        <v/>
      </c>
      <c r="E351" s="88" t="str">
        <f t="shared" si="12"/>
        <v/>
      </c>
      <c r="G351" s="119" t="str">
        <f>IF(C351&lt;&gt;"",COUNT($C$89:C351),"")</f>
        <v/>
      </c>
    </row>
    <row r="352" spans="1:28" ht="12.75">
      <c r="A352" s="74" t="s">
        <v>78</v>
      </c>
      <c r="B352" s="89"/>
      <c r="C352" s="89"/>
      <c r="D352" s="90" t="str">
        <f t="shared" si="11"/>
        <v/>
      </c>
      <c r="E352" s="88" t="str">
        <f t="shared" si="12"/>
        <v/>
      </c>
      <c r="G352" s="119" t="str">
        <f>IF(C352&lt;&gt;"",COUNT($C$89:C352),"")</f>
        <v/>
      </c>
    </row>
    <row r="353" spans="1:7" ht="12.75">
      <c r="A353" s="77" t="s">
        <v>265</v>
      </c>
      <c r="B353" s="89">
        <v>3499.3760532307692</v>
      </c>
      <c r="C353" s="89"/>
      <c r="D353" s="90">
        <f t="shared" si="11"/>
        <v>3656.4980380208303</v>
      </c>
      <c r="E353" s="88">
        <f t="shared" si="12"/>
        <v>4.489999999999994E-2</v>
      </c>
      <c r="G353" s="119" t="str">
        <f>IF(C353&lt;&gt;"",COUNT($C$89:C353),"")</f>
        <v/>
      </c>
    </row>
    <row r="354" spans="1:7" ht="12.75">
      <c r="A354" s="77" t="s">
        <v>230</v>
      </c>
      <c r="B354" s="89">
        <v>5422.885628</v>
      </c>
      <c r="C354" s="89"/>
      <c r="D354" s="90">
        <f t="shared" si="11"/>
        <v>5666.3731926971996</v>
      </c>
      <c r="E354" s="88">
        <f t="shared" si="12"/>
        <v>4.489999999999994E-2</v>
      </c>
      <c r="G354" s="119" t="str">
        <f>IF(C354&lt;&gt;"",COUNT($C$89:C354),"")</f>
        <v/>
      </c>
    </row>
    <row r="355" spans="1:7" ht="12.75">
      <c r="A355" s="77" t="s">
        <v>231</v>
      </c>
      <c r="B355" s="89">
        <v>115.33189</v>
      </c>
      <c r="C355" s="89"/>
      <c r="D355" s="90">
        <f t="shared" si="11"/>
        <v>120.510291861</v>
      </c>
      <c r="E355" s="88">
        <f t="shared" si="12"/>
        <v>4.489999999999994E-2</v>
      </c>
      <c r="G355" s="119" t="str">
        <f>IF(C355&lt;&gt;"",COUNT($C$89:C355),"")</f>
        <v/>
      </c>
    </row>
    <row r="356" spans="1:7" ht="12.75">
      <c r="A356" s="77" t="s">
        <v>205</v>
      </c>
      <c r="B356" s="89">
        <v>15663</v>
      </c>
      <c r="C356" s="89"/>
      <c r="D356" s="90">
        <f t="shared" si="11"/>
        <v>16366.268699999999</v>
      </c>
      <c r="E356" s="88">
        <f t="shared" si="12"/>
        <v>4.489999999999994E-2</v>
      </c>
      <c r="G356" s="119" t="str">
        <f>IF(C356&lt;&gt;"",COUNT($C$89:C356),"")</f>
        <v/>
      </c>
    </row>
    <row r="357" spans="1:7" ht="12.75">
      <c r="A357" s="77" t="s">
        <v>206</v>
      </c>
      <c r="B357" s="89">
        <v>35.502800000000001</v>
      </c>
      <c r="C357" s="89"/>
      <c r="D357" s="90">
        <f t="shared" si="11"/>
        <v>37.09687572</v>
      </c>
      <c r="E357" s="88">
        <f t="shared" si="12"/>
        <v>4.489999999999994E-2</v>
      </c>
      <c r="G357" s="119" t="str">
        <f>IF(C357&lt;&gt;"",COUNT($C$89:C357),"")</f>
        <v/>
      </c>
    </row>
    <row r="358" spans="1:7" ht="12.75">
      <c r="A358" s="77" t="s">
        <v>232</v>
      </c>
      <c r="B358" s="89">
        <v>31326</v>
      </c>
      <c r="C358" s="89"/>
      <c r="D358" s="90">
        <f t="shared" si="11"/>
        <v>32732.537399999997</v>
      </c>
      <c r="E358" s="88">
        <f t="shared" si="12"/>
        <v>4.489999999999994E-2</v>
      </c>
      <c r="G358" s="119" t="str">
        <f>IF(C358&lt;&gt;"",COUNT($C$89:C358),"")</f>
        <v/>
      </c>
    </row>
    <row r="359" spans="1:7" ht="12.75">
      <c r="A359" s="77" t="s">
        <v>486</v>
      </c>
      <c r="B359" s="89">
        <v>10.442</v>
      </c>
      <c r="C359" s="89"/>
      <c r="D359" s="90">
        <f t="shared" si="11"/>
        <v>10.910845799999999</v>
      </c>
      <c r="E359" s="88">
        <f t="shared" si="12"/>
        <v>4.489999999999994E-2</v>
      </c>
      <c r="G359" s="119" t="str">
        <f>IF(C359&lt;&gt;"",COUNT($C$89:C359),"")</f>
        <v/>
      </c>
    </row>
    <row r="360" spans="1:7" ht="12.75">
      <c r="A360" s="77" t="s">
        <v>467</v>
      </c>
      <c r="B360" s="89">
        <v>40078.852941176468</v>
      </c>
      <c r="C360" s="89"/>
      <c r="D360" s="90">
        <f t="shared" si="11"/>
        <v>41878.393438235289</v>
      </c>
      <c r="E360" s="88">
        <f t="shared" si="12"/>
        <v>4.489999999999994E-2</v>
      </c>
      <c r="G360" s="119" t="str">
        <f>IF(C360&lt;&gt;"",COUNT($C$89:C360),"")</f>
        <v/>
      </c>
    </row>
    <row r="361" spans="1:7" ht="12.75">
      <c r="A361" s="77" t="s">
        <v>468</v>
      </c>
      <c r="B361" s="89">
        <v>10.442</v>
      </c>
      <c r="C361" s="89"/>
      <c r="D361" s="90">
        <f t="shared" si="11"/>
        <v>10.910845799999999</v>
      </c>
      <c r="E361" s="88">
        <f t="shared" si="12"/>
        <v>4.489999999999994E-2</v>
      </c>
      <c r="G361" s="119" t="str">
        <f>IF(C361&lt;&gt;"",COUNT($C$89:C361),"")</f>
        <v/>
      </c>
    </row>
    <row r="362" spans="1:7" ht="12.75">
      <c r="A362" s="77"/>
      <c r="B362" s="89"/>
      <c r="C362" s="89"/>
      <c r="D362" s="90" t="str">
        <f t="shared" si="11"/>
        <v/>
      </c>
      <c r="E362" s="88" t="str">
        <f t="shared" si="12"/>
        <v/>
      </c>
      <c r="G362" s="119" t="str">
        <f>IF(C362&lt;&gt;"",COUNT($C$89:C362),"")</f>
        <v/>
      </c>
    </row>
    <row r="363" spans="1:7" ht="12.75">
      <c r="A363" s="74" t="s">
        <v>82</v>
      </c>
      <c r="B363" s="89"/>
      <c r="C363" s="89"/>
      <c r="D363" s="90" t="str">
        <f t="shared" si="11"/>
        <v/>
      </c>
      <c r="E363" s="88" t="str">
        <f t="shared" si="12"/>
        <v/>
      </c>
      <c r="G363" s="119" t="str">
        <f>IF(C363&lt;&gt;"",COUNT($C$89:C363),"")</f>
        <v/>
      </c>
    </row>
    <row r="364" spans="1:7" ht="12.75">
      <c r="A364" s="77" t="s">
        <v>265</v>
      </c>
      <c r="B364" s="89">
        <v>3067.0187442105316</v>
      </c>
      <c r="C364" s="89"/>
      <c r="D364" s="90">
        <f t="shared" si="11"/>
        <v>3204.7278858255845</v>
      </c>
      <c r="E364" s="88">
        <f t="shared" si="12"/>
        <v>4.489999999999994E-2</v>
      </c>
      <c r="G364" s="119" t="str">
        <f>IF(C364&lt;&gt;"",COUNT($C$89:C364),"")</f>
        <v/>
      </c>
    </row>
    <row r="365" spans="1:7" ht="12.75">
      <c r="A365" s="77" t="s">
        <v>230</v>
      </c>
      <c r="B365" s="89">
        <v>3958.3115920000005</v>
      </c>
      <c r="C365" s="89"/>
      <c r="D365" s="90">
        <f t="shared" si="11"/>
        <v>4136.0397824808006</v>
      </c>
      <c r="E365" s="88">
        <f t="shared" si="12"/>
        <v>4.489999999999994E-2</v>
      </c>
      <c r="G365" s="119" t="str">
        <f>IF(C365&lt;&gt;"",COUNT($C$89:C365),"")</f>
        <v/>
      </c>
    </row>
    <row r="366" spans="1:7" ht="12.75">
      <c r="A366" s="77" t="s">
        <v>231</v>
      </c>
      <c r="B366" s="89">
        <v>84.18340400000001</v>
      </c>
      <c r="C366" s="89"/>
      <c r="D366" s="90">
        <f t="shared" si="11"/>
        <v>87.96323883960001</v>
      </c>
      <c r="E366" s="88">
        <f t="shared" si="12"/>
        <v>4.489999999999994E-2</v>
      </c>
      <c r="G366" s="119" t="str">
        <f>IF(C366&lt;&gt;"",COUNT($C$89:C366),"")</f>
        <v/>
      </c>
    </row>
    <row r="367" spans="1:7" ht="12.75">
      <c r="A367" s="77" t="s">
        <v>205</v>
      </c>
      <c r="B367" s="89">
        <v>12530.4</v>
      </c>
      <c r="C367" s="89"/>
      <c r="D367" s="90">
        <f t="shared" si="11"/>
        <v>13093.014959999999</v>
      </c>
      <c r="E367" s="88">
        <f t="shared" si="12"/>
        <v>4.489999999999994E-2</v>
      </c>
      <c r="G367" s="119" t="str">
        <f>IF(C367&lt;&gt;"",COUNT($C$89:C367),"")</f>
        <v/>
      </c>
    </row>
    <row r="368" spans="1:7" ht="12.75">
      <c r="A368" s="77" t="s">
        <v>206</v>
      </c>
      <c r="B368" s="89">
        <v>29.2376</v>
      </c>
      <c r="C368" s="89"/>
      <c r="D368" s="90">
        <f t="shared" si="11"/>
        <v>30.550368239999997</v>
      </c>
      <c r="E368" s="88">
        <f t="shared" si="12"/>
        <v>4.489999999999994E-2</v>
      </c>
      <c r="G368" s="119" t="str">
        <f>IF(C368&lt;&gt;"",COUNT($C$89:C368),"")</f>
        <v/>
      </c>
    </row>
    <row r="369" spans="1:7" ht="12.75">
      <c r="A369" s="77" t="s">
        <v>232</v>
      </c>
      <c r="B369" s="89"/>
      <c r="C369" s="89"/>
      <c r="D369" s="90" t="str">
        <f t="shared" si="11"/>
        <v/>
      </c>
      <c r="E369" s="88" t="str">
        <f t="shared" si="12"/>
        <v/>
      </c>
      <c r="G369" s="119" t="str">
        <f>IF(C369&lt;&gt;"",COUNT($C$89:C369),"")</f>
        <v/>
      </c>
    </row>
    <row r="370" spans="1:7" ht="12.75">
      <c r="A370" s="77" t="s">
        <v>486</v>
      </c>
      <c r="B370" s="89"/>
      <c r="C370" s="89"/>
      <c r="D370" s="90" t="str">
        <f t="shared" si="11"/>
        <v/>
      </c>
      <c r="E370" s="88" t="str">
        <f t="shared" si="12"/>
        <v/>
      </c>
      <c r="G370" s="119" t="str">
        <f>IF(C370&lt;&gt;"",COUNT($C$89:C370),"")</f>
        <v/>
      </c>
    </row>
    <row r="371" spans="1:7" ht="12.75">
      <c r="A371" s="77" t="s">
        <v>467</v>
      </c>
      <c r="B371" s="89"/>
      <c r="C371" s="89"/>
      <c r="D371" s="90" t="str">
        <f t="shared" si="11"/>
        <v/>
      </c>
      <c r="E371" s="88" t="str">
        <f t="shared" si="12"/>
        <v/>
      </c>
      <c r="G371" s="119" t="str">
        <f>IF(C371&lt;&gt;"",COUNT($C$89:C371),"")</f>
        <v/>
      </c>
    </row>
    <row r="372" spans="1:7" ht="12.75">
      <c r="A372" s="77" t="s">
        <v>468</v>
      </c>
      <c r="B372" s="89"/>
      <c r="C372" s="89"/>
      <c r="D372" s="90" t="str">
        <f t="shared" si="11"/>
        <v/>
      </c>
      <c r="E372" s="88" t="str">
        <f t="shared" si="12"/>
        <v/>
      </c>
      <c r="G372" s="119" t="str">
        <f>IF(C372&lt;&gt;"",COUNT($C$89:C372),"")</f>
        <v/>
      </c>
    </row>
    <row r="373" spans="1:7" ht="12.75">
      <c r="A373" s="77"/>
      <c r="B373" s="89"/>
      <c r="C373" s="89"/>
      <c r="D373" s="90" t="str">
        <f t="shared" si="11"/>
        <v/>
      </c>
      <c r="E373" s="88" t="str">
        <f t="shared" si="12"/>
        <v/>
      </c>
      <c r="G373" s="119" t="str">
        <f>IF(C373&lt;&gt;"",COUNT($C$89:C373),"")</f>
        <v/>
      </c>
    </row>
    <row r="374" spans="1:7" ht="12.75">
      <c r="A374" s="94" t="s">
        <v>84</v>
      </c>
      <c r="B374" s="95"/>
      <c r="C374" s="95"/>
      <c r="D374" s="90" t="str">
        <f t="shared" si="11"/>
        <v/>
      </c>
      <c r="E374" s="88" t="str">
        <f t="shared" si="12"/>
        <v/>
      </c>
      <c r="G374" s="119" t="str">
        <f>IF(C374&lt;&gt;"",COUNT($C$89:C374),"")</f>
        <v/>
      </c>
    </row>
    <row r="375" spans="1:7" ht="12.75">
      <c r="A375" s="77" t="s">
        <v>265</v>
      </c>
      <c r="B375" s="95">
        <v>2627.5663108581316</v>
      </c>
      <c r="C375" s="95"/>
      <c r="D375" s="90">
        <f t="shared" si="11"/>
        <v>2745.5440382156617</v>
      </c>
      <c r="E375" s="88">
        <f t="shared" si="12"/>
        <v>4.489999999999994E-2</v>
      </c>
      <c r="G375" s="119" t="str">
        <f>IF(C375&lt;&gt;"",COUNT($C$89:C375),"")</f>
        <v/>
      </c>
    </row>
    <row r="376" spans="1:7" ht="12.75">
      <c r="A376" s="77" t="s">
        <v>230</v>
      </c>
      <c r="B376" s="95">
        <v>3835.1899699999999</v>
      </c>
      <c r="C376" s="95"/>
      <c r="D376" s="90">
        <f t="shared" si="11"/>
        <v>4007.3899996529994</v>
      </c>
      <c r="E376" s="88">
        <f t="shared" si="12"/>
        <v>4.489999999999994E-2</v>
      </c>
      <c r="G376" s="119" t="str">
        <f>IF(C376&lt;&gt;"",COUNT($C$89:C376),"")</f>
        <v/>
      </c>
    </row>
    <row r="377" spans="1:7" ht="12.75">
      <c r="A377" s="77" t="s">
        <v>231</v>
      </c>
      <c r="B377" s="95">
        <v>94.500100000000003</v>
      </c>
      <c r="C377" s="95"/>
      <c r="D377" s="90">
        <f t="shared" si="11"/>
        <v>98.743154489999995</v>
      </c>
      <c r="E377" s="88">
        <f t="shared" si="12"/>
        <v>4.489999999999994E-2</v>
      </c>
      <c r="G377" s="119" t="str">
        <f>IF(C377&lt;&gt;"",COUNT($C$89:C377),"")</f>
        <v/>
      </c>
    </row>
    <row r="378" spans="1:7" ht="12.75">
      <c r="A378" s="77" t="s">
        <v>205</v>
      </c>
      <c r="B378" s="95">
        <v>13470.18</v>
      </c>
      <c r="C378" s="95"/>
      <c r="D378" s="90">
        <f t="shared" si="11"/>
        <v>14074.991081999999</v>
      </c>
      <c r="E378" s="88">
        <f t="shared" si="12"/>
        <v>4.489999999999994E-2</v>
      </c>
      <c r="G378" s="119" t="str">
        <f>IF(C378&lt;&gt;"",COUNT($C$89:C378),"")</f>
        <v/>
      </c>
    </row>
    <row r="379" spans="1:7" ht="12.75">
      <c r="A379" s="77" t="s">
        <v>206</v>
      </c>
      <c r="B379" s="95">
        <v>31.326000000000001</v>
      </c>
      <c r="C379" s="95"/>
      <c r="D379" s="90">
        <f t="shared" si="11"/>
        <v>32.732537399999998</v>
      </c>
      <c r="E379" s="88">
        <f t="shared" si="12"/>
        <v>4.489999999999994E-2</v>
      </c>
      <c r="G379" s="119" t="str">
        <f>IF(C379&lt;&gt;"",COUNT($C$89:C379),"")</f>
        <v/>
      </c>
    </row>
    <row r="380" spans="1:7" ht="12.75">
      <c r="A380" s="77" t="s">
        <v>232</v>
      </c>
      <c r="B380" s="95">
        <v>26209.420000000002</v>
      </c>
      <c r="C380" s="95"/>
      <c r="D380" s="90">
        <f t="shared" si="11"/>
        <v>27386.222958000002</v>
      </c>
      <c r="E380" s="88">
        <f t="shared" si="12"/>
        <v>4.489999999999994E-2</v>
      </c>
      <c r="G380" s="119" t="str">
        <f>IF(C380&lt;&gt;"",COUNT($C$89:C380),"")</f>
        <v/>
      </c>
    </row>
    <row r="381" spans="1:7" ht="12.75">
      <c r="A381" s="77" t="s">
        <v>486</v>
      </c>
      <c r="B381" s="95">
        <v>22.9724</v>
      </c>
      <c r="C381" s="95"/>
      <c r="D381" s="90">
        <f t="shared" si="11"/>
        <v>24.003860759999998</v>
      </c>
      <c r="E381" s="88">
        <f t="shared" si="12"/>
        <v>4.489999999999994E-2</v>
      </c>
      <c r="G381" s="119" t="str">
        <f>IF(C381&lt;&gt;"",COUNT($C$89:C381),"")</f>
        <v/>
      </c>
    </row>
    <row r="382" spans="1:7" ht="12.75">
      <c r="A382" s="77" t="s">
        <v>467</v>
      </c>
      <c r="B382" s="95">
        <v>38635.4</v>
      </c>
      <c r="C382" s="95"/>
      <c r="D382" s="90">
        <f t="shared" si="11"/>
        <v>40370.129459999996</v>
      </c>
      <c r="E382" s="88">
        <f t="shared" si="12"/>
        <v>4.489999999999994E-2</v>
      </c>
      <c r="G382" s="119" t="str">
        <f>IF(C382&lt;&gt;"",COUNT($C$89:C382),"")</f>
        <v/>
      </c>
    </row>
    <row r="383" spans="1:7" ht="12.75">
      <c r="A383" s="77" t="s">
        <v>468</v>
      </c>
      <c r="B383" s="95">
        <v>18.7956</v>
      </c>
      <c r="C383" s="95"/>
      <c r="D383" s="90">
        <f t="shared" si="11"/>
        <v>19.63952244</v>
      </c>
      <c r="E383" s="88">
        <f t="shared" si="12"/>
        <v>4.489999999999994E-2</v>
      </c>
      <c r="G383" s="119" t="str">
        <f>IF(C383&lt;&gt;"",COUNT($C$89:C383),"")</f>
        <v/>
      </c>
    </row>
    <row r="384" spans="1:7" ht="12.75">
      <c r="A384" s="77"/>
      <c r="B384" s="95"/>
      <c r="C384" s="95"/>
      <c r="D384" s="90" t="str">
        <f t="shared" si="11"/>
        <v/>
      </c>
      <c r="E384" s="88" t="str">
        <f t="shared" si="12"/>
        <v/>
      </c>
      <c r="G384" s="119" t="str">
        <f>IF(C384&lt;&gt;"",COUNT($C$89:C384),"")</f>
        <v/>
      </c>
    </row>
    <row r="385" spans="1:28" ht="12.75">
      <c r="A385" s="94" t="s">
        <v>601</v>
      </c>
      <c r="B385" s="95"/>
      <c r="C385" s="95"/>
      <c r="D385" s="90" t="str">
        <f t="shared" si="11"/>
        <v/>
      </c>
      <c r="E385" s="88" t="str">
        <f t="shared" si="12"/>
        <v/>
      </c>
      <c r="G385" s="119" t="str">
        <f>IF(C385&lt;&gt;"",COUNT($C$89:C385),"")</f>
        <v/>
      </c>
      <c r="AB385" s="1">
        <v>1</v>
      </c>
    </row>
    <row r="386" spans="1:28" ht="12.75">
      <c r="A386" s="77" t="s">
        <v>265</v>
      </c>
      <c r="B386" s="95">
        <v>4388.6485783508779</v>
      </c>
      <c r="C386" s="95"/>
      <c r="D386" s="90">
        <f t="shared" si="11"/>
        <v>4585.6988995188321</v>
      </c>
      <c r="E386" s="88">
        <f t="shared" si="12"/>
        <v>4.489999999999994E-2</v>
      </c>
      <c r="G386" s="119" t="str">
        <f>IF(C386&lt;&gt;"",COUNT($C$89:C386),"")</f>
        <v/>
      </c>
      <c r="AB386" s="1">
        <v>1</v>
      </c>
    </row>
    <row r="387" spans="1:28" ht="12.75">
      <c r="A387" s="77" t="s">
        <v>230</v>
      </c>
      <c r="B387" s="95">
        <v>7467.2308299999995</v>
      </c>
      <c r="C387" s="95"/>
      <c r="D387" s="90">
        <f t="shared" si="11"/>
        <v>7802.5094942669994</v>
      </c>
      <c r="E387" s="88">
        <f t="shared" si="12"/>
        <v>4.489999999999994E-2</v>
      </c>
      <c r="G387" s="119" t="str">
        <f>IF(C387&lt;&gt;"",COUNT($C$89:C387),"")</f>
        <v/>
      </c>
    </row>
    <row r="388" spans="1:28" ht="12.75">
      <c r="A388" s="77" t="s">
        <v>231</v>
      </c>
      <c r="B388" s="95">
        <v>158.989892</v>
      </c>
      <c r="C388" s="95"/>
      <c r="D388" s="90">
        <f t="shared" si="11"/>
        <v>166.12853815079998</v>
      </c>
      <c r="E388" s="88">
        <f t="shared" si="12"/>
        <v>4.489999999999994E-2</v>
      </c>
      <c r="G388" s="119" t="str">
        <f>IF(C388&lt;&gt;"",COUNT($C$89:C388),"")</f>
        <v/>
      </c>
    </row>
    <row r="389" spans="1:28" ht="12.75">
      <c r="A389" s="77" t="s">
        <v>205</v>
      </c>
      <c r="B389" s="95">
        <v>22972.400000000001</v>
      </c>
      <c r="C389" s="95"/>
      <c r="D389" s="90">
        <f t="shared" si="11"/>
        <v>24003.86076</v>
      </c>
      <c r="E389" s="88">
        <f t="shared" si="12"/>
        <v>4.489999999999994E-2</v>
      </c>
      <c r="G389" s="119" t="str">
        <f>IF(C389&lt;&gt;"",COUNT($C$89:C389),"")</f>
        <v/>
      </c>
    </row>
    <row r="390" spans="1:28" ht="12.75">
      <c r="A390" s="77" t="s">
        <v>206</v>
      </c>
      <c r="B390" s="95">
        <v>50.121600000000001</v>
      </c>
      <c r="C390" s="95"/>
      <c r="D390" s="90">
        <f t="shared" si="11"/>
        <v>52.372059839999999</v>
      </c>
      <c r="E390" s="88">
        <f t="shared" si="12"/>
        <v>4.489999999999994E-2</v>
      </c>
      <c r="G390" s="119" t="str">
        <f>IF(C390&lt;&gt;"",COUNT($C$89:C390),"")</f>
        <v/>
      </c>
    </row>
    <row r="391" spans="1:28" ht="12.75">
      <c r="A391" s="77" t="s">
        <v>232</v>
      </c>
      <c r="B391" s="95">
        <v>43856.4</v>
      </c>
      <c r="C391" s="95"/>
      <c r="D391" s="90">
        <f t="shared" si="11"/>
        <v>45825.552360000001</v>
      </c>
      <c r="E391" s="88">
        <f t="shared" si="12"/>
        <v>4.489999999999994E-2</v>
      </c>
      <c r="G391" s="119" t="str">
        <f>IF(C391&lt;&gt;"",COUNT($C$89:C391),"")</f>
        <v/>
      </c>
    </row>
    <row r="392" spans="1:28" ht="12.75">
      <c r="A392" s="77" t="s">
        <v>486</v>
      </c>
      <c r="B392" s="95">
        <v>13.5746</v>
      </c>
      <c r="C392" s="95"/>
      <c r="D392" s="90">
        <f t="shared" si="11"/>
        <v>14.18409954</v>
      </c>
      <c r="E392" s="88">
        <f t="shared" si="12"/>
        <v>4.489999999999994E-2</v>
      </c>
      <c r="G392" s="119" t="str">
        <f>IF(C392&lt;&gt;"",COUNT($C$89:C392),"")</f>
        <v/>
      </c>
      <c r="AB392" s="1">
        <v>1</v>
      </c>
    </row>
    <row r="393" spans="1:28" ht="12.75">
      <c r="A393" s="77" t="s">
        <v>467</v>
      </c>
      <c r="B393" s="95">
        <v>54298.400000000001</v>
      </c>
      <c r="C393" s="95"/>
      <c r="D393" s="90">
        <f t="shared" si="11"/>
        <v>56736.398159999997</v>
      </c>
      <c r="E393" s="88">
        <f t="shared" si="12"/>
        <v>4.489999999999994E-2</v>
      </c>
      <c r="G393" s="119" t="str">
        <f>IF(C393&lt;&gt;"",COUNT($C$89:C393),"")</f>
        <v/>
      </c>
    </row>
    <row r="394" spans="1:28" ht="12.75">
      <c r="A394" s="77" t="s">
        <v>468</v>
      </c>
      <c r="B394" s="95">
        <v>22.9724</v>
      </c>
      <c r="C394" s="95"/>
      <c r="D394" s="90">
        <f t="shared" si="11"/>
        <v>24.003860759999998</v>
      </c>
      <c r="E394" s="88">
        <f t="shared" si="12"/>
        <v>4.489999999999994E-2</v>
      </c>
      <c r="G394" s="119" t="str">
        <f>IF(C394&lt;&gt;"",COUNT($C$89:C394),"")</f>
        <v/>
      </c>
      <c r="AB394" s="1">
        <v>1</v>
      </c>
    </row>
    <row r="395" spans="1:28" ht="12.75">
      <c r="A395" s="77"/>
      <c r="B395" s="95"/>
      <c r="C395" s="95"/>
      <c r="D395" s="90" t="str">
        <f t="shared" si="11"/>
        <v/>
      </c>
      <c r="E395" s="88" t="str">
        <f t="shared" si="12"/>
        <v/>
      </c>
      <c r="G395" s="119" t="str">
        <f>IF(C395&lt;&gt;"",COUNT($C$89:C395),"")</f>
        <v/>
      </c>
      <c r="AB395" s="1">
        <v>1</v>
      </c>
    </row>
    <row r="396" spans="1:28" ht="12.75">
      <c r="A396" s="96" t="s">
        <v>602</v>
      </c>
      <c r="B396" s="95">
        <v>93780.76</v>
      </c>
      <c r="C396" s="95"/>
      <c r="D396" s="90">
        <f t="shared" si="11"/>
        <v>97991.516123999987</v>
      </c>
      <c r="E396" s="88">
        <f t="shared" si="12"/>
        <v>4.489999999999994E-2</v>
      </c>
      <c r="G396" s="119" t="str">
        <f>IF(C396&lt;&gt;"",COUNT($C$89:C396),"")</f>
        <v/>
      </c>
      <c r="AB396" s="1">
        <v>1</v>
      </c>
    </row>
    <row r="397" spans="1:28" ht="12.75">
      <c r="A397" s="96"/>
      <c r="B397" s="95"/>
      <c r="C397" s="95"/>
      <c r="D397" s="90" t="str">
        <f t="shared" si="11"/>
        <v/>
      </c>
      <c r="E397" s="88" t="str">
        <f t="shared" si="12"/>
        <v/>
      </c>
      <c r="G397" s="119" t="str">
        <f>IF(C397&lt;&gt;"",COUNT($C$89:C397),"")</f>
        <v/>
      </c>
      <c r="AB397" s="1">
        <v>1</v>
      </c>
    </row>
    <row r="398" spans="1:28" ht="12.75">
      <c r="A398" s="94" t="s">
        <v>603</v>
      </c>
      <c r="B398" s="95"/>
      <c r="C398" s="95"/>
      <c r="D398" s="90" t="str">
        <f t="shared" si="11"/>
        <v/>
      </c>
      <c r="E398" s="88" t="str">
        <f t="shared" si="12"/>
        <v/>
      </c>
      <c r="G398" s="119" t="str">
        <f>IF(C398&lt;&gt;"",COUNT($C$89:C398),"")</f>
        <v/>
      </c>
      <c r="AB398" s="1">
        <v>1</v>
      </c>
    </row>
    <row r="399" spans="1:28" ht="12.75">
      <c r="A399" s="96"/>
      <c r="B399" s="95"/>
      <c r="C399" s="95"/>
      <c r="D399" s="90" t="str">
        <f t="shared" si="11"/>
        <v/>
      </c>
      <c r="E399" s="88" t="str">
        <f t="shared" si="12"/>
        <v/>
      </c>
      <c r="G399" s="119" t="str">
        <f>IF(C399&lt;&gt;"",COUNT($C$89:C399),"")</f>
        <v/>
      </c>
      <c r="AB399" s="1">
        <v>1</v>
      </c>
    </row>
    <row r="400" spans="1:28" ht="12.75">
      <c r="A400" s="96" t="s">
        <v>604</v>
      </c>
      <c r="B400" s="95"/>
      <c r="C400" s="95"/>
      <c r="D400" s="90" t="str">
        <f t="shared" si="11"/>
        <v/>
      </c>
      <c r="E400" s="88" t="str">
        <f t="shared" si="12"/>
        <v/>
      </c>
      <c r="G400" s="119" t="str">
        <f>IF(C400&lt;&gt;"",COUNT($C$89:C400),"")</f>
        <v/>
      </c>
      <c r="AB400" s="1">
        <v>1</v>
      </c>
    </row>
    <row r="401" spans="1:28" ht="12.75">
      <c r="A401" s="96" t="s">
        <v>605</v>
      </c>
      <c r="B401" s="95"/>
      <c r="C401" s="95"/>
      <c r="D401" s="90" t="str">
        <f t="shared" si="11"/>
        <v/>
      </c>
      <c r="E401" s="88" t="str">
        <f t="shared" si="12"/>
        <v/>
      </c>
      <c r="G401" s="119" t="str">
        <f>IF(C401&lt;&gt;"",COUNT($C$89:C401),"")</f>
        <v/>
      </c>
      <c r="AB401" s="1">
        <v>1</v>
      </c>
    </row>
    <row r="402" spans="1:28" ht="12.75">
      <c r="A402" s="96" t="s">
        <v>606</v>
      </c>
      <c r="B402" s="95"/>
      <c r="C402" s="95"/>
      <c r="D402" s="90" t="str">
        <f t="shared" si="11"/>
        <v/>
      </c>
      <c r="E402" s="88" t="str">
        <f t="shared" si="12"/>
        <v/>
      </c>
      <c r="G402" s="119" t="str">
        <f>IF(C402&lt;&gt;"",COUNT($C$89:C402),"")</f>
        <v/>
      </c>
      <c r="AB402" s="1">
        <v>1</v>
      </c>
    </row>
    <row r="403" spans="1:28" ht="12.75">
      <c r="A403" s="96"/>
      <c r="B403" s="95"/>
      <c r="C403" s="95"/>
      <c r="D403" s="90" t="str">
        <f t="shared" si="11"/>
        <v/>
      </c>
      <c r="E403" s="88" t="str">
        <f t="shared" si="12"/>
        <v/>
      </c>
      <c r="G403" s="119" t="str">
        <f>IF(C403&lt;&gt;"",COUNT($C$89:C403),"")</f>
        <v/>
      </c>
      <c r="AB403" s="1">
        <v>1</v>
      </c>
    </row>
    <row r="404" spans="1:28" ht="12.75">
      <c r="A404" s="96" t="s">
        <v>607</v>
      </c>
      <c r="B404" s="95"/>
      <c r="C404" s="95"/>
      <c r="D404" s="90" t="str">
        <f t="shared" si="11"/>
        <v/>
      </c>
      <c r="E404" s="88" t="str">
        <f t="shared" si="12"/>
        <v/>
      </c>
      <c r="G404" s="119" t="str">
        <f>IF(C404&lt;&gt;"",COUNT($C$89:C404),"")</f>
        <v/>
      </c>
      <c r="AB404" s="1">
        <v>1</v>
      </c>
    </row>
    <row r="405" spans="1:28" ht="12.75">
      <c r="A405" s="96" t="s">
        <v>608</v>
      </c>
      <c r="B405" s="95"/>
      <c r="C405" s="95"/>
      <c r="D405" s="90" t="str">
        <f t="shared" si="11"/>
        <v/>
      </c>
      <c r="E405" s="88" t="str">
        <f t="shared" si="12"/>
        <v/>
      </c>
      <c r="G405" s="119" t="str">
        <f>IF(C405&lt;&gt;"",COUNT($C$89:C405),"")</f>
        <v/>
      </c>
      <c r="AB405" s="1">
        <v>1</v>
      </c>
    </row>
    <row r="406" spans="1:28" ht="12.75">
      <c r="A406" s="96" t="s">
        <v>156</v>
      </c>
      <c r="B406" s="95"/>
      <c r="C406" s="95"/>
      <c r="D406" s="90" t="str">
        <f t="shared" si="11"/>
        <v/>
      </c>
      <c r="E406" s="88" t="str">
        <f t="shared" si="12"/>
        <v/>
      </c>
      <c r="G406" s="119" t="str">
        <f>IF(C406&lt;&gt;"",COUNT($C$89:C406),"")</f>
        <v/>
      </c>
      <c r="AB406" s="1">
        <v>1</v>
      </c>
    </row>
    <row r="407" spans="1:28" ht="12.75">
      <c r="A407" s="96"/>
      <c r="B407" s="95"/>
      <c r="C407" s="95"/>
      <c r="D407" s="90" t="str">
        <f t="shared" si="11"/>
        <v/>
      </c>
      <c r="E407" s="88" t="str">
        <f t="shared" si="12"/>
        <v/>
      </c>
      <c r="G407" s="119" t="str">
        <f>IF(C407&lt;&gt;"",COUNT($C$89:C407),"")</f>
        <v/>
      </c>
      <c r="AB407" s="1">
        <v>1</v>
      </c>
    </row>
    <row r="408" spans="1:28" ht="12.75">
      <c r="A408" s="96" t="s">
        <v>807</v>
      </c>
      <c r="B408" s="95"/>
      <c r="C408" s="95"/>
      <c r="D408" s="90" t="str">
        <f t="shared" si="11"/>
        <v/>
      </c>
      <c r="E408" s="88" t="str">
        <f t="shared" si="12"/>
        <v/>
      </c>
      <c r="G408" s="119" t="str">
        <f>IF(C408&lt;&gt;"",COUNT($C$89:C408),"")</f>
        <v/>
      </c>
      <c r="AB408" s="1">
        <v>1</v>
      </c>
    </row>
    <row r="409" spans="1:28" ht="12.75">
      <c r="A409" s="96" t="s">
        <v>157</v>
      </c>
      <c r="B409" s="95"/>
      <c r="C409" s="95"/>
      <c r="D409" s="90" t="str">
        <f t="shared" si="11"/>
        <v/>
      </c>
      <c r="E409" s="88" t="str">
        <f t="shared" si="12"/>
        <v/>
      </c>
      <c r="G409" s="119" t="str">
        <f>IF(C409&lt;&gt;"",COUNT($C$89:C409),"")</f>
        <v/>
      </c>
      <c r="AB409" s="1">
        <v>1</v>
      </c>
    </row>
    <row r="410" spans="1:28" ht="12.75">
      <c r="A410" s="96" t="s">
        <v>609</v>
      </c>
      <c r="B410" s="95"/>
      <c r="C410" s="95"/>
      <c r="D410" s="90" t="str">
        <f t="shared" ref="D410:D473" si="13">IF(B410&lt;&gt;"",IF(ISTEXT(B410),B410,IF(C410&lt;&gt;"",C410*1.0449,B410*1.0449)),"")</f>
        <v/>
      </c>
      <c r="E410" s="88" t="str">
        <f t="shared" ref="E410:E473" si="14">IF(AND(B410&lt;&gt;"",D410&lt;&gt;""),IF(ISTEXT(D410),D410,D410/B410-1),"")</f>
        <v/>
      </c>
      <c r="G410" s="119" t="str">
        <f>IF(C410&lt;&gt;"",COUNT($C$89:C410),"")</f>
        <v/>
      </c>
      <c r="AB410" s="1">
        <v>1</v>
      </c>
    </row>
    <row r="411" spans="1:28" ht="12.75">
      <c r="A411" s="96" t="s">
        <v>610</v>
      </c>
      <c r="B411" s="95"/>
      <c r="C411" s="95"/>
      <c r="D411" s="90" t="str">
        <f t="shared" si="13"/>
        <v/>
      </c>
      <c r="E411" s="88" t="str">
        <f t="shared" si="14"/>
        <v/>
      </c>
      <c r="G411" s="119" t="str">
        <f>IF(C411&lt;&gt;"",COUNT($C$89:C411),"")</f>
        <v/>
      </c>
      <c r="AB411" s="1">
        <v>1</v>
      </c>
    </row>
    <row r="412" spans="1:28" ht="12.75">
      <c r="A412" s="96"/>
      <c r="B412" s="95"/>
      <c r="C412" s="95"/>
      <c r="D412" s="90" t="str">
        <f t="shared" si="13"/>
        <v/>
      </c>
      <c r="E412" s="88" t="str">
        <f t="shared" si="14"/>
        <v/>
      </c>
      <c r="G412" s="119" t="str">
        <f>IF(C412&lt;&gt;"",COUNT($C$89:C412),"")</f>
        <v/>
      </c>
      <c r="AB412" s="1">
        <v>1</v>
      </c>
    </row>
    <row r="413" spans="1:28" ht="12.75">
      <c r="A413" s="96" t="s">
        <v>611</v>
      </c>
      <c r="B413" s="95"/>
      <c r="C413" s="95"/>
      <c r="D413" s="90" t="str">
        <f t="shared" si="13"/>
        <v/>
      </c>
      <c r="E413" s="88" t="str">
        <f t="shared" si="14"/>
        <v/>
      </c>
      <c r="G413" s="119" t="str">
        <f>IF(C413&lt;&gt;"",COUNT($C$89:C413),"")</f>
        <v/>
      </c>
      <c r="AB413" s="1">
        <v>1</v>
      </c>
    </row>
    <row r="414" spans="1:28" ht="12.75">
      <c r="A414" s="96" t="s">
        <v>612</v>
      </c>
      <c r="B414" s="95"/>
      <c r="C414" s="95"/>
      <c r="D414" s="90" t="str">
        <f t="shared" si="13"/>
        <v/>
      </c>
      <c r="E414" s="88" t="str">
        <f t="shared" si="14"/>
        <v/>
      </c>
      <c r="G414" s="119" t="str">
        <f>IF(C414&lt;&gt;"",COUNT($C$89:C414),"")</f>
        <v/>
      </c>
      <c r="AB414" s="1">
        <v>1</v>
      </c>
    </row>
    <row r="415" spans="1:28" ht="12.75">
      <c r="A415" s="96" t="s">
        <v>613</v>
      </c>
      <c r="B415" s="95"/>
      <c r="C415" s="95"/>
      <c r="D415" s="90" t="str">
        <f t="shared" si="13"/>
        <v/>
      </c>
      <c r="E415" s="88" t="str">
        <f t="shared" si="14"/>
        <v/>
      </c>
      <c r="G415" s="119" t="str">
        <f>IF(C415&lt;&gt;"",COUNT($C$89:C415),"")</f>
        <v/>
      </c>
      <c r="AB415" s="1">
        <v>1</v>
      </c>
    </row>
    <row r="416" spans="1:28" ht="12.75">
      <c r="A416" s="96" t="s">
        <v>614</v>
      </c>
      <c r="B416" s="95"/>
      <c r="C416" s="95"/>
      <c r="D416" s="90" t="str">
        <f t="shared" si="13"/>
        <v/>
      </c>
      <c r="E416" s="88" t="str">
        <f t="shared" si="14"/>
        <v/>
      </c>
      <c r="G416" s="119" t="str">
        <f>IF(C416&lt;&gt;"",COUNT($C$89:C416),"")</f>
        <v/>
      </c>
      <c r="AB416" s="1">
        <v>1</v>
      </c>
    </row>
    <row r="417" spans="1:28" ht="12.75">
      <c r="A417" s="96"/>
      <c r="B417" s="95"/>
      <c r="C417" s="95"/>
      <c r="D417" s="90" t="str">
        <f t="shared" si="13"/>
        <v/>
      </c>
      <c r="E417" s="88" t="str">
        <f t="shared" si="14"/>
        <v/>
      </c>
      <c r="G417" s="119" t="str">
        <f>IF(C417&lt;&gt;"",COUNT($C$89:C417),"")</f>
        <v/>
      </c>
      <c r="AB417" s="1">
        <v>1</v>
      </c>
    </row>
    <row r="418" spans="1:28" ht="12.75">
      <c r="A418" s="96" t="s">
        <v>615</v>
      </c>
      <c r="B418" s="95"/>
      <c r="C418" s="95"/>
      <c r="D418" s="90" t="str">
        <f t="shared" si="13"/>
        <v/>
      </c>
      <c r="E418" s="88" t="str">
        <f t="shared" si="14"/>
        <v/>
      </c>
      <c r="G418" s="119" t="str">
        <f>IF(C418&lt;&gt;"",COUNT($C$89:C418),"")</f>
        <v/>
      </c>
      <c r="AB418" s="1">
        <v>1</v>
      </c>
    </row>
    <row r="419" spans="1:28" ht="12.75">
      <c r="A419" s="96" t="s">
        <v>616</v>
      </c>
      <c r="B419" s="95"/>
      <c r="C419" s="95"/>
      <c r="D419" s="90" t="str">
        <f t="shared" si="13"/>
        <v/>
      </c>
      <c r="E419" s="88" t="str">
        <f t="shared" si="14"/>
        <v/>
      </c>
      <c r="G419" s="119" t="str">
        <f>IF(C419&lt;&gt;"",COUNT($C$89:C419),"")</f>
        <v/>
      </c>
      <c r="AB419" s="1">
        <v>1</v>
      </c>
    </row>
    <row r="420" spans="1:28" ht="12.75">
      <c r="A420" s="96" t="s">
        <v>617</v>
      </c>
      <c r="B420" s="95">
        <v>3909.08</v>
      </c>
      <c r="C420" s="95"/>
      <c r="D420" s="90">
        <f t="shared" si="13"/>
        <v>4084.5976919999998</v>
      </c>
      <c r="E420" s="88">
        <f t="shared" si="14"/>
        <v>4.489999999999994E-2</v>
      </c>
      <c r="G420" s="119" t="str">
        <f>IF(C420&lt;&gt;"",COUNT($C$89:C420),"")</f>
        <v/>
      </c>
      <c r="AB420" s="1">
        <v>1</v>
      </c>
    </row>
    <row r="421" spans="1:28" ht="12.75">
      <c r="A421" s="96" t="s">
        <v>618</v>
      </c>
      <c r="B421" s="95">
        <v>4929.4399999999996</v>
      </c>
      <c r="C421" s="95"/>
      <c r="D421" s="90">
        <f t="shared" si="13"/>
        <v>5150.7718559999994</v>
      </c>
      <c r="E421" s="88">
        <f t="shared" si="14"/>
        <v>4.489999999999994E-2</v>
      </c>
      <c r="G421" s="119" t="str">
        <f>IF(C421&lt;&gt;"",COUNT($C$89:C421),"")</f>
        <v/>
      </c>
      <c r="AB421" s="1">
        <v>1</v>
      </c>
    </row>
    <row r="422" spans="1:28" ht="12.75">
      <c r="A422" s="96"/>
      <c r="B422" s="95"/>
      <c r="C422" s="95"/>
      <c r="D422" s="90" t="str">
        <f t="shared" si="13"/>
        <v/>
      </c>
      <c r="E422" s="88" t="str">
        <f t="shared" si="14"/>
        <v/>
      </c>
      <c r="G422" s="119" t="str">
        <f>IF(C422&lt;&gt;"",COUNT($C$89:C422),"")</f>
        <v/>
      </c>
      <c r="AB422" s="1">
        <v>1</v>
      </c>
    </row>
    <row r="423" spans="1:28" ht="12.75">
      <c r="A423" s="94" t="s">
        <v>619</v>
      </c>
      <c r="B423" s="95"/>
      <c r="C423" s="95"/>
      <c r="D423" s="90" t="str">
        <f t="shared" si="13"/>
        <v/>
      </c>
      <c r="E423" s="88" t="str">
        <f t="shared" si="14"/>
        <v/>
      </c>
      <c r="G423" s="119" t="str">
        <f>IF(C423&lt;&gt;"",COUNT($C$89:C423),"")</f>
        <v/>
      </c>
      <c r="AB423" s="1">
        <v>1</v>
      </c>
    </row>
    <row r="424" spans="1:28" ht="12.75">
      <c r="A424" s="96"/>
      <c r="B424" s="95"/>
      <c r="C424" s="95"/>
      <c r="D424" s="90" t="str">
        <f t="shared" si="13"/>
        <v/>
      </c>
      <c r="E424" s="88" t="str">
        <f t="shared" si="14"/>
        <v/>
      </c>
      <c r="G424" s="119" t="str">
        <f>IF(C424&lt;&gt;"",COUNT($C$89:C424),"")</f>
        <v/>
      </c>
      <c r="AB424" s="1">
        <v>1</v>
      </c>
    </row>
    <row r="425" spans="1:28" ht="12.75">
      <c r="A425" s="94" t="s">
        <v>620</v>
      </c>
      <c r="B425" s="95"/>
      <c r="C425" s="95"/>
      <c r="D425" s="90" t="str">
        <f t="shared" si="13"/>
        <v/>
      </c>
      <c r="E425" s="88" t="str">
        <f t="shared" si="14"/>
        <v/>
      </c>
      <c r="G425" s="119" t="str">
        <f>IF(C425&lt;&gt;"",COUNT($C$89:C425),"")</f>
        <v/>
      </c>
      <c r="AB425" s="1">
        <v>1</v>
      </c>
    </row>
    <row r="426" spans="1:28" ht="12.75">
      <c r="A426" s="94"/>
      <c r="B426" s="95"/>
      <c r="C426" s="95"/>
      <c r="D426" s="90" t="str">
        <f t="shared" si="13"/>
        <v/>
      </c>
      <c r="E426" s="88" t="str">
        <f t="shared" si="14"/>
        <v/>
      </c>
      <c r="G426" s="119" t="str">
        <f>IF(C426&lt;&gt;"",COUNT($C$89:C426),"")</f>
        <v/>
      </c>
      <c r="AB426" s="1">
        <v>1</v>
      </c>
    </row>
    <row r="427" spans="1:28" ht="12.75">
      <c r="A427" s="96" t="s">
        <v>621</v>
      </c>
      <c r="B427" s="95"/>
      <c r="C427" s="95"/>
      <c r="D427" s="90" t="str">
        <f t="shared" si="13"/>
        <v/>
      </c>
      <c r="E427" s="88" t="str">
        <f t="shared" si="14"/>
        <v/>
      </c>
      <c r="G427" s="119" t="str">
        <f>IF(C427&lt;&gt;"",COUNT($C$89:C427),"")</f>
        <v/>
      </c>
      <c r="AB427" s="1">
        <v>1</v>
      </c>
    </row>
    <row r="428" spans="1:28" ht="12.75">
      <c r="A428" s="96" t="s">
        <v>233</v>
      </c>
      <c r="B428" s="95"/>
      <c r="C428" s="95"/>
      <c r="D428" s="90" t="str">
        <f t="shared" si="13"/>
        <v/>
      </c>
      <c r="E428" s="88" t="str">
        <f t="shared" si="14"/>
        <v/>
      </c>
      <c r="G428" s="119" t="str">
        <f>IF(C428&lt;&gt;"",COUNT($C$89:C428),"")</f>
        <v/>
      </c>
      <c r="AB428" s="1">
        <v>1</v>
      </c>
    </row>
    <row r="429" spans="1:28" ht="12.75">
      <c r="A429" s="96" t="s">
        <v>158</v>
      </c>
      <c r="B429" s="95"/>
      <c r="C429" s="95"/>
      <c r="D429" s="90" t="str">
        <f t="shared" si="13"/>
        <v/>
      </c>
      <c r="E429" s="88" t="str">
        <f t="shared" si="14"/>
        <v/>
      </c>
      <c r="G429" s="119" t="str">
        <f>IF(C429&lt;&gt;"",COUNT($C$89:C429),"")</f>
        <v/>
      </c>
      <c r="AB429" s="1">
        <v>1</v>
      </c>
    </row>
    <row r="430" spans="1:28" ht="12.75">
      <c r="A430" s="96" t="s">
        <v>622</v>
      </c>
      <c r="B430" s="95"/>
      <c r="C430" s="95"/>
      <c r="D430" s="90" t="str">
        <f t="shared" si="13"/>
        <v/>
      </c>
      <c r="E430" s="88" t="str">
        <f t="shared" si="14"/>
        <v/>
      </c>
      <c r="G430" s="119" t="str">
        <f>IF(C430&lt;&gt;"",COUNT($C$89:C430),"")</f>
        <v/>
      </c>
      <c r="AB430" s="1">
        <v>1</v>
      </c>
    </row>
    <row r="431" spans="1:28" ht="12.75">
      <c r="A431" s="94"/>
      <c r="B431" s="95"/>
      <c r="C431" s="95"/>
      <c r="D431" s="90" t="str">
        <f t="shared" si="13"/>
        <v/>
      </c>
      <c r="E431" s="88" t="str">
        <f t="shared" si="14"/>
        <v/>
      </c>
      <c r="G431" s="119" t="str">
        <f>IF(C431&lt;&gt;"",COUNT($C$89:C431),"")</f>
        <v/>
      </c>
      <c r="AB431" s="1">
        <v>1</v>
      </c>
    </row>
    <row r="432" spans="1:28" ht="12.75">
      <c r="A432" s="96" t="s">
        <v>623</v>
      </c>
      <c r="B432" s="95"/>
      <c r="C432" s="95"/>
      <c r="D432" s="90" t="str">
        <f t="shared" si="13"/>
        <v/>
      </c>
      <c r="E432" s="88" t="str">
        <f t="shared" si="14"/>
        <v/>
      </c>
      <c r="G432" s="119" t="str">
        <f>IF(C432&lt;&gt;"",COUNT($C$89:C432),"")</f>
        <v/>
      </c>
      <c r="AB432" s="1">
        <v>1</v>
      </c>
    </row>
    <row r="433" spans="1:28" ht="12.75">
      <c r="A433" s="96" t="s">
        <v>306</v>
      </c>
      <c r="B433" s="95"/>
      <c r="C433" s="95"/>
      <c r="D433" s="90" t="str">
        <f t="shared" si="13"/>
        <v/>
      </c>
      <c r="E433" s="88" t="str">
        <f t="shared" si="14"/>
        <v/>
      </c>
      <c r="G433" s="119" t="str">
        <f>IF(C433&lt;&gt;"",COUNT($C$89:C433),"")</f>
        <v/>
      </c>
      <c r="AB433" s="1">
        <v>1</v>
      </c>
    </row>
    <row r="434" spans="1:28" ht="12.75">
      <c r="A434" s="96" t="s">
        <v>625</v>
      </c>
      <c r="B434" s="95">
        <v>45.76</v>
      </c>
      <c r="C434" s="95"/>
      <c r="D434" s="90">
        <f t="shared" si="13"/>
        <v>47.814623999999995</v>
      </c>
      <c r="E434" s="88">
        <f t="shared" si="14"/>
        <v>4.489999999999994E-2</v>
      </c>
      <c r="G434" s="119" t="str">
        <f>IF(C434&lt;&gt;"",COUNT($C$89:C434),"")</f>
        <v/>
      </c>
      <c r="AB434" s="1">
        <v>1</v>
      </c>
    </row>
    <row r="435" spans="1:28" ht="12.75">
      <c r="A435" s="94"/>
      <c r="B435" s="95"/>
      <c r="C435" s="95"/>
      <c r="D435" s="90" t="str">
        <f t="shared" si="13"/>
        <v/>
      </c>
      <c r="E435" s="88" t="str">
        <f t="shared" si="14"/>
        <v/>
      </c>
      <c r="G435" s="119" t="str">
        <f>IF(C435&lt;&gt;"",COUNT($C$89:C435),"")</f>
        <v/>
      </c>
      <c r="AB435" s="1">
        <v>1</v>
      </c>
    </row>
    <row r="436" spans="1:28" ht="12.75">
      <c r="A436" s="96" t="s">
        <v>626</v>
      </c>
      <c r="B436" s="97"/>
      <c r="C436" s="97"/>
      <c r="D436" s="90" t="str">
        <f t="shared" si="13"/>
        <v/>
      </c>
      <c r="E436" s="88" t="str">
        <f t="shared" si="14"/>
        <v/>
      </c>
      <c r="G436" s="119" t="str">
        <f>IF(C436&lt;&gt;"",COUNT($C$89:C436),"")</f>
        <v/>
      </c>
      <c r="AB436" s="1">
        <v>1</v>
      </c>
    </row>
    <row r="437" spans="1:28" ht="12.75">
      <c r="A437" s="96"/>
      <c r="B437" s="95"/>
      <c r="C437" s="95"/>
      <c r="D437" s="90" t="str">
        <f t="shared" si="13"/>
        <v/>
      </c>
      <c r="E437" s="88" t="str">
        <f t="shared" si="14"/>
        <v/>
      </c>
      <c r="G437" s="119" t="str">
        <f>IF(C437&lt;&gt;"",COUNT($C$89:C437),"")</f>
        <v/>
      </c>
      <c r="AB437" s="1">
        <v>1</v>
      </c>
    </row>
    <row r="438" spans="1:28" ht="12.75">
      <c r="A438" s="96" t="s">
        <v>627</v>
      </c>
      <c r="B438" s="95">
        <v>7816.6</v>
      </c>
      <c r="C438" s="95"/>
      <c r="D438" s="90">
        <f t="shared" si="13"/>
        <v>8167.5653400000001</v>
      </c>
      <c r="E438" s="88">
        <f t="shared" si="14"/>
        <v>4.489999999999994E-2</v>
      </c>
      <c r="G438" s="119" t="str">
        <f>IF(C438&lt;&gt;"",COUNT($C$89:C438),"")</f>
        <v/>
      </c>
      <c r="AB438" s="1">
        <v>1</v>
      </c>
    </row>
    <row r="439" spans="1:28" ht="12.75">
      <c r="A439" s="96" t="s">
        <v>628</v>
      </c>
      <c r="B439" s="95">
        <v>62532.84</v>
      </c>
      <c r="C439" s="95"/>
      <c r="D439" s="90">
        <f t="shared" si="13"/>
        <v>65340.564515999991</v>
      </c>
      <c r="E439" s="88">
        <f t="shared" si="14"/>
        <v>4.489999999999994E-2</v>
      </c>
      <c r="G439" s="119" t="str">
        <f>IF(C439&lt;&gt;"",COUNT($C$89:C439),"")</f>
        <v/>
      </c>
      <c r="AB439" s="1">
        <v>1</v>
      </c>
    </row>
    <row r="440" spans="1:28" ht="12.75">
      <c r="A440" s="96"/>
      <c r="B440" s="95"/>
      <c r="C440" s="95"/>
      <c r="D440" s="90" t="str">
        <f t="shared" si="13"/>
        <v/>
      </c>
      <c r="E440" s="88" t="str">
        <f t="shared" si="14"/>
        <v/>
      </c>
      <c r="G440" s="119" t="str">
        <f>IF(C440&lt;&gt;"",COUNT($C$89:C440),"")</f>
        <v/>
      </c>
      <c r="AB440" s="1">
        <v>1</v>
      </c>
    </row>
    <row r="441" spans="1:28" ht="12.75">
      <c r="A441" s="96" t="s">
        <v>629</v>
      </c>
      <c r="B441" s="95"/>
      <c r="C441" s="95"/>
      <c r="D441" s="90" t="str">
        <f t="shared" si="13"/>
        <v/>
      </c>
      <c r="E441" s="88" t="str">
        <f t="shared" si="14"/>
        <v/>
      </c>
      <c r="G441" s="119" t="str">
        <f>IF(C441&lt;&gt;"",COUNT($C$89:C441),"")</f>
        <v/>
      </c>
      <c r="AB441" s="1">
        <v>1</v>
      </c>
    </row>
    <row r="442" spans="1:28" ht="12.75">
      <c r="A442" s="96" t="s">
        <v>630</v>
      </c>
      <c r="B442" s="95">
        <v>5212.59</v>
      </c>
      <c r="C442" s="95"/>
      <c r="D442" s="90">
        <f t="shared" si="13"/>
        <v>5446.6352909999996</v>
      </c>
      <c r="E442" s="88">
        <f t="shared" si="14"/>
        <v>4.489999999999994E-2</v>
      </c>
      <c r="G442" s="119" t="str">
        <f>IF(C442&lt;&gt;"",COUNT($C$89:C442),"")</f>
        <v/>
      </c>
      <c r="AB442" s="1">
        <v>1</v>
      </c>
    </row>
    <row r="443" spans="1:28" ht="12.75">
      <c r="A443" s="96" t="s">
        <v>631</v>
      </c>
      <c r="B443" s="95">
        <v>109464.79</v>
      </c>
      <c r="C443" s="95"/>
      <c r="D443" s="90">
        <f t="shared" si="13"/>
        <v>114379.75907099999</v>
      </c>
      <c r="E443" s="88">
        <f t="shared" si="14"/>
        <v>4.489999999999994E-2</v>
      </c>
      <c r="G443" s="119" t="str">
        <f>IF(C443&lt;&gt;"",COUNT($C$89:C443),"")</f>
        <v/>
      </c>
      <c r="AB443" s="1">
        <v>1</v>
      </c>
    </row>
    <row r="444" spans="1:28" ht="12.75">
      <c r="A444" s="96" t="s">
        <v>632</v>
      </c>
      <c r="B444" s="95">
        <v>3909.08</v>
      </c>
      <c r="C444" s="95"/>
      <c r="D444" s="90">
        <f t="shared" si="13"/>
        <v>4084.5976919999998</v>
      </c>
      <c r="E444" s="88">
        <f t="shared" si="14"/>
        <v>4.489999999999994E-2</v>
      </c>
      <c r="G444" s="119" t="str">
        <f>IF(C444&lt;&gt;"",COUNT($C$89:C444),"")</f>
        <v/>
      </c>
      <c r="AB444" s="1">
        <v>1</v>
      </c>
    </row>
    <row r="445" spans="1:28" ht="12.75">
      <c r="A445" s="96"/>
      <c r="B445" s="95"/>
      <c r="C445" s="95"/>
      <c r="D445" s="90" t="str">
        <f t="shared" si="13"/>
        <v/>
      </c>
      <c r="E445" s="88" t="str">
        <f t="shared" si="14"/>
        <v/>
      </c>
      <c r="G445" s="119" t="str">
        <f>IF(C445&lt;&gt;"",COUNT($C$89:C445),"")</f>
        <v/>
      </c>
      <c r="AB445" s="1">
        <v>1</v>
      </c>
    </row>
    <row r="446" spans="1:28" ht="12.75">
      <c r="A446" s="94" t="s">
        <v>633</v>
      </c>
      <c r="B446" s="95"/>
      <c r="C446" s="95"/>
      <c r="D446" s="90" t="str">
        <f t="shared" si="13"/>
        <v/>
      </c>
      <c r="E446" s="88" t="str">
        <f t="shared" si="14"/>
        <v/>
      </c>
      <c r="G446" s="119" t="str">
        <f>IF(C446&lt;&gt;"",COUNT($C$89:C446),"")</f>
        <v/>
      </c>
      <c r="AB446" s="1">
        <v>1</v>
      </c>
    </row>
    <row r="447" spans="1:28" ht="12.75">
      <c r="A447" s="96" t="s">
        <v>627</v>
      </c>
      <c r="B447" s="95">
        <v>9858.86</v>
      </c>
      <c r="C447" s="95"/>
      <c r="D447" s="90">
        <f t="shared" si="13"/>
        <v>10301.522814</v>
      </c>
      <c r="E447" s="88">
        <f t="shared" si="14"/>
        <v>4.489999999999994E-2</v>
      </c>
      <c r="G447" s="119" t="str">
        <f>IF(C447&lt;&gt;"",COUNT($C$89:C447),"")</f>
        <v/>
      </c>
      <c r="AB447" s="1">
        <v>1</v>
      </c>
    </row>
    <row r="448" spans="1:28" ht="12.75">
      <c r="A448" s="96" t="s">
        <v>628</v>
      </c>
      <c r="B448" s="95">
        <v>78875.53</v>
      </c>
      <c r="C448" s="95"/>
      <c r="D448" s="90">
        <f t="shared" si="13"/>
        <v>82417.041296999989</v>
      </c>
      <c r="E448" s="88">
        <f t="shared" si="14"/>
        <v>4.489999999999994E-2</v>
      </c>
      <c r="G448" s="119" t="str">
        <f>IF(C448&lt;&gt;"",COUNT($C$89:C448),"")</f>
        <v/>
      </c>
      <c r="AB448" s="1">
        <v>1</v>
      </c>
    </row>
    <row r="449" spans="1:28" ht="12.75">
      <c r="A449" s="96"/>
      <c r="B449" s="95"/>
      <c r="C449" s="95"/>
      <c r="D449" s="90" t="str">
        <f t="shared" si="13"/>
        <v/>
      </c>
      <c r="E449" s="88" t="str">
        <f t="shared" si="14"/>
        <v/>
      </c>
      <c r="G449" s="119" t="str">
        <f>IF(C449&lt;&gt;"",COUNT($C$89:C449),"")</f>
        <v/>
      </c>
      <c r="AB449" s="1">
        <v>1</v>
      </c>
    </row>
    <row r="450" spans="1:28" ht="12.75">
      <c r="A450" s="96" t="s">
        <v>629</v>
      </c>
      <c r="B450" s="95"/>
      <c r="C450" s="95"/>
      <c r="D450" s="90" t="str">
        <f t="shared" si="13"/>
        <v/>
      </c>
      <c r="E450" s="88" t="str">
        <f t="shared" si="14"/>
        <v/>
      </c>
      <c r="G450" s="119" t="str">
        <f>IF(C450&lt;&gt;"",COUNT($C$89:C450),"")</f>
        <v/>
      </c>
      <c r="AB450" s="1">
        <v>1</v>
      </c>
    </row>
    <row r="451" spans="1:28" ht="12.75">
      <c r="A451" s="96" t="s">
        <v>630</v>
      </c>
      <c r="B451" s="95">
        <v>6573.1</v>
      </c>
      <c r="C451" s="95"/>
      <c r="D451" s="90">
        <f t="shared" si="13"/>
        <v>6868.2321899999997</v>
      </c>
      <c r="E451" s="88">
        <f t="shared" si="14"/>
        <v>4.489999999999994E-2</v>
      </c>
      <c r="G451" s="119" t="str">
        <f>IF(C451&lt;&gt;"",COUNT($C$89:C451),"")</f>
        <v/>
      </c>
      <c r="AB451" s="1">
        <v>1</v>
      </c>
    </row>
    <row r="452" spans="1:28" ht="12.75">
      <c r="A452" s="96" t="s">
        <v>631</v>
      </c>
      <c r="B452" s="95">
        <v>138047.19</v>
      </c>
      <c r="C452" s="95"/>
      <c r="D452" s="90">
        <f t="shared" si="13"/>
        <v>144245.50883099998</v>
      </c>
      <c r="E452" s="88">
        <f t="shared" si="14"/>
        <v>4.489999999999994E-2</v>
      </c>
      <c r="G452" s="119" t="str">
        <f>IF(C452&lt;&gt;"",COUNT($C$89:C452),"")</f>
        <v/>
      </c>
      <c r="AB452" s="1">
        <v>1</v>
      </c>
    </row>
    <row r="453" spans="1:28" ht="12.75">
      <c r="A453" s="96"/>
      <c r="B453" s="95"/>
      <c r="C453" s="95"/>
      <c r="D453" s="90" t="str">
        <f t="shared" si="13"/>
        <v/>
      </c>
      <c r="E453" s="88" t="str">
        <f t="shared" si="14"/>
        <v/>
      </c>
      <c r="G453" s="119" t="str">
        <f>IF(C453&lt;&gt;"",COUNT($C$89:C453),"")</f>
        <v/>
      </c>
      <c r="AB453" s="1">
        <v>1</v>
      </c>
    </row>
    <row r="454" spans="1:28" ht="12.75">
      <c r="A454" s="96" t="s">
        <v>634</v>
      </c>
      <c r="B454" s="95">
        <v>4929.4399999999996</v>
      </c>
      <c r="C454" s="95"/>
      <c r="D454" s="90">
        <f t="shared" si="13"/>
        <v>5150.7718559999994</v>
      </c>
      <c r="E454" s="88">
        <f t="shared" si="14"/>
        <v>4.489999999999994E-2</v>
      </c>
      <c r="G454" s="119" t="str">
        <f>IF(C454&lt;&gt;"",COUNT($C$89:C454),"")</f>
        <v/>
      </c>
      <c r="AB454" s="1">
        <v>1</v>
      </c>
    </row>
    <row r="455" spans="1:28" ht="12.75">
      <c r="A455" s="96"/>
      <c r="B455" s="95"/>
      <c r="C455" s="95"/>
      <c r="D455" s="90" t="str">
        <f t="shared" si="13"/>
        <v/>
      </c>
      <c r="E455" s="88" t="str">
        <f t="shared" si="14"/>
        <v/>
      </c>
      <c r="G455" s="119" t="str">
        <f>IF(C455&lt;&gt;"",COUNT($C$89:C455),"")</f>
        <v/>
      </c>
      <c r="AB455" s="1">
        <v>1</v>
      </c>
    </row>
    <row r="456" spans="1:28" ht="12.75">
      <c r="A456" s="94" t="s">
        <v>635</v>
      </c>
      <c r="B456" s="95"/>
      <c r="C456" s="95"/>
      <c r="D456" s="90" t="str">
        <f t="shared" si="13"/>
        <v/>
      </c>
      <c r="E456" s="88" t="str">
        <f t="shared" si="14"/>
        <v/>
      </c>
      <c r="G456" s="119" t="str">
        <f>IF(C456&lt;&gt;"",COUNT($C$89:C456),"")</f>
        <v/>
      </c>
      <c r="AB456" s="1">
        <v>1</v>
      </c>
    </row>
    <row r="457" spans="1:28" ht="12.75">
      <c r="A457" s="94" t="s">
        <v>636</v>
      </c>
      <c r="B457" s="95"/>
      <c r="C457" s="95"/>
      <c r="D457" s="90" t="str">
        <f t="shared" si="13"/>
        <v/>
      </c>
      <c r="E457" s="88" t="str">
        <f t="shared" si="14"/>
        <v/>
      </c>
      <c r="G457" s="119" t="str">
        <f>IF(C457&lt;&gt;"",COUNT($C$89:C457),"")</f>
        <v/>
      </c>
      <c r="AB457" s="1">
        <v>1</v>
      </c>
    </row>
    <row r="458" spans="1:28" ht="12.75">
      <c r="A458" s="96"/>
      <c r="B458" s="95"/>
      <c r="C458" s="95"/>
      <c r="D458" s="90" t="str">
        <f t="shared" si="13"/>
        <v/>
      </c>
      <c r="E458" s="88" t="str">
        <f t="shared" si="14"/>
        <v/>
      </c>
      <c r="G458" s="119" t="str">
        <f>IF(C458&lt;&gt;"",COUNT($C$89:C458),"")</f>
        <v/>
      </c>
      <c r="AB458" s="1">
        <v>1</v>
      </c>
    </row>
    <row r="459" spans="1:28" ht="12.75">
      <c r="A459" s="96" t="s">
        <v>637</v>
      </c>
      <c r="B459" s="95">
        <v>21546.06</v>
      </c>
      <c r="C459" s="95"/>
      <c r="D459" s="90">
        <f t="shared" si="13"/>
        <v>22513.478094000002</v>
      </c>
      <c r="E459" s="88">
        <f t="shared" si="14"/>
        <v>4.489999999999994E-2</v>
      </c>
      <c r="G459" s="119" t="str">
        <f>IF(C459&lt;&gt;"",COUNT($C$89:C459),"")</f>
        <v/>
      </c>
      <c r="AB459" s="1">
        <v>1</v>
      </c>
    </row>
    <row r="460" spans="1:28" ht="12.75">
      <c r="A460" s="96" t="s">
        <v>94</v>
      </c>
      <c r="B460" s="95">
        <v>9234.0300000000007</v>
      </c>
      <c r="C460" s="95"/>
      <c r="D460" s="90">
        <f t="shared" si="13"/>
        <v>9648.6379469999993</v>
      </c>
      <c r="E460" s="88">
        <f t="shared" si="14"/>
        <v>4.489999999999994E-2</v>
      </c>
      <c r="G460" s="119" t="str">
        <f>IF(C460&lt;&gt;"",COUNT($C$89:C460),"")</f>
        <v/>
      </c>
      <c r="AB460" s="1">
        <v>1</v>
      </c>
    </row>
    <row r="461" spans="1:28" ht="12.75">
      <c r="A461" s="96"/>
      <c r="B461" s="95"/>
      <c r="C461" s="95"/>
      <c r="D461" s="90" t="str">
        <f t="shared" si="13"/>
        <v/>
      </c>
      <c r="E461" s="88" t="str">
        <f t="shared" si="14"/>
        <v/>
      </c>
      <c r="G461" s="119" t="str">
        <f>IF(C461&lt;&gt;"",COUNT($C$89:C461),"")</f>
        <v/>
      </c>
      <c r="AB461" s="1">
        <v>1</v>
      </c>
    </row>
    <row r="462" spans="1:28" ht="12.75">
      <c r="A462" s="96" t="s">
        <v>638</v>
      </c>
      <c r="B462" s="95"/>
      <c r="C462" s="95"/>
      <c r="D462" s="90" t="str">
        <f t="shared" si="13"/>
        <v/>
      </c>
      <c r="E462" s="88" t="str">
        <f t="shared" si="14"/>
        <v/>
      </c>
      <c r="G462" s="119" t="str">
        <f>IF(C462&lt;&gt;"",COUNT($C$89:C462),"")</f>
        <v/>
      </c>
      <c r="AB462" s="1">
        <v>1</v>
      </c>
    </row>
    <row r="463" spans="1:28" ht="12.75">
      <c r="A463" s="96" t="s">
        <v>639</v>
      </c>
      <c r="B463" s="95"/>
      <c r="C463" s="95"/>
      <c r="D463" s="90" t="str">
        <f t="shared" si="13"/>
        <v/>
      </c>
      <c r="E463" s="88" t="str">
        <f t="shared" si="14"/>
        <v/>
      </c>
      <c r="G463" s="119" t="str">
        <f>IF(C463&lt;&gt;"",COUNT($C$89:C463),"")</f>
        <v/>
      </c>
    </row>
    <row r="464" spans="1:28" ht="12.75">
      <c r="A464" s="96" t="s">
        <v>640</v>
      </c>
      <c r="B464" s="95"/>
      <c r="C464" s="95"/>
      <c r="D464" s="90" t="str">
        <f t="shared" si="13"/>
        <v/>
      </c>
      <c r="E464" s="88" t="str">
        <f t="shared" si="14"/>
        <v/>
      </c>
      <c r="G464" s="119" t="str">
        <f>IF(C464&lt;&gt;"",COUNT($C$89:C464),"")</f>
        <v/>
      </c>
    </row>
    <row r="465" spans="1:7" ht="12.75">
      <c r="A465" s="96"/>
      <c r="B465" s="95"/>
      <c r="C465" s="95"/>
      <c r="D465" s="90" t="str">
        <f t="shared" si="13"/>
        <v/>
      </c>
      <c r="E465" s="88" t="str">
        <f t="shared" si="14"/>
        <v/>
      </c>
      <c r="G465" s="119" t="str">
        <f>IF(C465&lt;&gt;"",COUNT($C$89:C465),"")</f>
        <v/>
      </c>
    </row>
    <row r="466" spans="1:7" ht="12.75">
      <c r="A466" s="94" t="s">
        <v>93</v>
      </c>
      <c r="B466" s="95"/>
      <c r="C466" s="95"/>
      <c r="D466" s="90" t="str">
        <f t="shared" si="13"/>
        <v/>
      </c>
      <c r="E466" s="88" t="str">
        <f t="shared" si="14"/>
        <v/>
      </c>
      <c r="G466" s="119" t="str">
        <f>IF(C466&lt;&gt;"",COUNT($C$89:C466),"")</f>
        <v/>
      </c>
    </row>
    <row r="467" spans="1:7" ht="12.75">
      <c r="A467" s="96"/>
      <c r="B467" s="95"/>
      <c r="C467" s="95"/>
      <c r="D467" s="90" t="str">
        <f t="shared" si="13"/>
        <v/>
      </c>
      <c r="E467" s="88" t="str">
        <f t="shared" si="14"/>
        <v/>
      </c>
      <c r="G467" s="119" t="str">
        <f>IF(C467&lt;&gt;"",COUNT($C$89:C467),"")</f>
        <v/>
      </c>
    </row>
    <row r="468" spans="1:7" ht="12.75">
      <c r="A468" s="96" t="s">
        <v>641</v>
      </c>
      <c r="B468" s="95"/>
      <c r="C468" s="95"/>
      <c r="D468" s="90" t="str">
        <f t="shared" si="13"/>
        <v/>
      </c>
      <c r="E468" s="88" t="str">
        <f t="shared" si="14"/>
        <v/>
      </c>
      <c r="G468" s="119" t="str">
        <f>IF(C468&lt;&gt;"",COUNT($C$89:C468),"")</f>
        <v/>
      </c>
    </row>
    <row r="469" spans="1:7" ht="12.75">
      <c r="A469" s="96" t="s">
        <v>642</v>
      </c>
      <c r="B469" s="95">
        <v>9234.0300000000007</v>
      </c>
      <c r="C469" s="95"/>
      <c r="D469" s="90">
        <f t="shared" si="13"/>
        <v>9648.6379469999993</v>
      </c>
      <c r="E469" s="88">
        <f t="shared" si="14"/>
        <v>4.489999999999994E-2</v>
      </c>
      <c r="G469" s="119" t="str">
        <f>IF(C469&lt;&gt;"",COUNT($C$89:C469),"")</f>
        <v/>
      </c>
    </row>
    <row r="470" spans="1:7" ht="12.75">
      <c r="A470" s="96" t="s">
        <v>643</v>
      </c>
      <c r="B470" s="95">
        <v>18468.060000000001</v>
      </c>
      <c r="C470" s="95"/>
      <c r="D470" s="90">
        <f t="shared" si="13"/>
        <v>19297.275893999999</v>
      </c>
      <c r="E470" s="88">
        <f t="shared" si="14"/>
        <v>4.489999999999994E-2</v>
      </c>
      <c r="G470" s="119" t="str">
        <f>IF(C470&lt;&gt;"",COUNT($C$89:C470),"")</f>
        <v/>
      </c>
    </row>
    <row r="471" spans="1:7" ht="12.75">
      <c r="A471" s="96"/>
      <c r="B471" s="95"/>
      <c r="C471" s="95"/>
      <c r="D471" s="90" t="str">
        <f t="shared" si="13"/>
        <v/>
      </c>
      <c r="E471" s="88" t="str">
        <f t="shared" si="14"/>
        <v/>
      </c>
      <c r="G471" s="119" t="str">
        <f>IF(C471&lt;&gt;"",COUNT($C$89:C471),"")</f>
        <v/>
      </c>
    </row>
    <row r="472" spans="1:7" ht="12.75">
      <c r="A472" s="98" t="s">
        <v>644</v>
      </c>
      <c r="B472" s="95"/>
      <c r="C472" s="95"/>
      <c r="D472" s="90" t="str">
        <f t="shared" si="13"/>
        <v/>
      </c>
      <c r="E472" s="88" t="str">
        <f t="shared" si="14"/>
        <v/>
      </c>
      <c r="G472" s="119" t="str">
        <f>IF(C472&lt;&gt;"",COUNT($C$89:C472),"")</f>
        <v/>
      </c>
    </row>
    <row r="473" spans="1:7" ht="12.75">
      <c r="A473" s="98" t="s">
        <v>645</v>
      </c>
      <c r="B473" s="95"/>
      <c r="C473" s="95"/>
      <c r="D473" s="90" t="str">
        <f t="shared" si="13"/>
        <v/>
      </c>
      <c r="E473" s="88" t="str">
        <f t="shared" si="14"/>
        <v/>
      </c>
      <c r="G473" s="119" t="str">
        <f>IF(C473&lt;&gt;"",COUNT($C$89:C473),"")</f>
        <v/>
      </c>
    </row>
    <row r="474" spans="1:7" ht="12.75">
      <c r="A474" s="98" t="s">
        <v>646</v>
      </c>
      <c r="B474" s="95"/>
      <c r="C474" s="95"/>
      <c r="D474" s="90" t="str">
        <f t="shared" ref="D474:D537" si="15">IF(B474&lt;&gt;"",IF(ISTEXT(B474),B474,IF(C474&lt;&gt;"",C474*1.0449,B474*1.0449)),"")</f>
        <v/>
      </c>
      <c r="E474" s="88" t="str">
        <f t="shared" ref="E474:E537" si="16">IF(AND(B474&lt;&gt;"",D474&lt;&gt;""),IF(ISTEXT(D474),D474,D474/B474-1),"")</f>
        <v/>
      </c>
      <c r="G474" s="119" t="str">
        <f>IF(C474&lt;&gt;"",COUNT($C$89:C474),"")</f>
        <v/>
      </c>
    </row>
    <row r="475" spans="1:7" ht="12.75">
      <c r="A475" s="98" t="s">
        <v>647</v>
      </c>
      <c r="B475" s="95"/>
      <c r="C475" s="95"/>
      <c r="D475" s="90" t="str">
        <f t="shared" si="15"/>
        <v/>
      </c>
      <c r="E475" s="88" t="str">
        <f t="shared" si="16"/>
        <v/>
      </c>
      <c r="G475" s="119" t="str">
        <f>IF(C475&lt;&gt;"",COUNT($C$89:C475),"")</f>
        <v/>
      </c>
    </row>
    <row r="476" spans="1:7" ht="12.75">
      <c r="A476" s="98" t="s">
        <v>648</v>
      </c>
      <c r="B476" s="95"/>
      <c r="C476" s="95"/>
      <c r="D476" s="90" t="str">
        <f t="shared" si="15"/>
        <v/>
      </c>
      <c r="E476" s="88" t="str">
        <f t="shared" si="16"/>
        <v/>
      </c>
      <c r="G476" s="119" t="str">
        <f>IF(C476&lt;&gt;"",COUNT($C$89:C476),"")</f>
        <v/>
      </c>
    </row>
    <row r="477" spans="1:7" ht="12.75">
      <c r="A477" s="96"/>
      <c r="B477" s="95"/>
      <c r="C477" s="95"/>
      <c r="D477" s="90" t="str">
        <f t="shared" si="15"/>
        <v/>
      </c>
      <c r="E477" s="88" t="str">
        <f t="shared" si="16"/>
        <v/>
      </c>
      <c r="G477" s="119" t="str">
        <f>IF(C477&lt;&gt;"",COUNT($C$89:C477),"")</f>
        <v/>
      </c>
    </row>
    <row r="478" spans="1:7" ht="12.75">
      <c r="A478" s="94" t="s">
        <v>649</v>
      </c>
      <c r="B478" s="95"/>
      <c r="C478" s="95"/>
      <c r="D478" s="90" t="str">
        <f t="shared" si="15"/>
        <v/>
      </c>
      <c r="E478" s="88" t="str">
        <f t="shared" si="16"/>
        <v/>
      </c>
      <c r="G478" s="119" t="str">
        <f>IF(C478&lt;&gt;"",COUNT($C$89:C478),"")</f>
        <v/>
      </c>
    </row>
    <row r="479" spans="1:7" ht="12.75">
      <c r="A479" s="96"/>
      <c r="B479" s="95"/>
      <c r="C479" s="95"/>
      <c r="D479" s="90" t="str">
        <f t="shared" si="15"/>
        <v/>
      </c>
      <c r="E479" s="88" t="str">
        <f t="shared" si="16"/>
        <v/>
      </c>
      <c r="G479" s="119" t="str">
        <f>IF(C479&lt;&gt;"",COUNT($C$89:C479),"")</f>
        <v/>
      </c>
    </row>
    <row r="480" spans="1:7" ht="12.75">
      <c r="A480" s="96" t="s">
        <v>650</v>
      </c>
      <c r="B480" s="95"/>
      <c r="C480" s="95"/>
      <c r="D480" s="90" t="str">
        <f t="shared" si="15"/>
        <v/>
      </c>
      <c r="E480" s="88" t="str">
        <f t="shared" si="16"/>
        <v/>
      </c>
      <c r="G480" s="119" t="str">
        <f>IF(C480&lt;&gt;"",COUNT($C$89:C480),"")</f>
        <v/>
      </c>
    </row>
    <row r="481" spans="1:7" ht="12.75">
      <c r="A481" s="96" t="s">
        <v>651</v>
      </c>
      <c r="B481" s="95">
        <v>7815.05</v>
      </c>
      <c r="C481" s="95"/>
      <c r="D481" s="90">
        <f t="shared" si="15"/>
        <v>8165.945745</v>
      </c>
      <c r="E481" s="88">
        <f t="shared" si="16"/>
        <v>4.489999999999994E-2</v>
      </c>
      <c r="G481" s="119" t="str">
        <f>IF(C481&lt;&gt;"",COUNT($C$89:C481),"")</f>
        <v/>
      </c>
    </row>
    <row r="482" spans="1:7" ht="12.75">
      <c r="A482" s="96"/>
      <c r="B482" s="95"/>
      <c r="C482" s="95"/>
      <c r="D482" s="90" t="str">
        <f t="shared" si="15"/>
        <v/>
      </c>
      <c r="E482" s="88" t="str">
        <f t="shared" si="16"/>
        <v/>
      </c>
      <c r="G482" s="119" t="str">
        <f>IF(C482&lt;&gt;"",COUNT($C$89:C482),"")</f>
        <v/>
      </c>
    </row>
    <row r="483" spans="1:7" ht="12.75">
      <c r="A483" s="96" t="s">
        <v>652</v>
      </c>
      <c r="B483" s="95">
        <v>10706.62</v>
      </c>
      <c r="C483" s="95"/>
      <c r="D483" s="90">
        <f t="shared" si="15"/>
        <v>11187.347238</v>
      </c>
      <c r="E483" s="88">
        <f t="shared" si="16"/>
        <v>4.489999999999994E-2</v>
      </c>
      <c r="G483" s="119" t="str">
        <f>IF(C483&lt;&gt;"",COUNT($C$89:C483),"")</f>
        <v/>
      </c>
    </row>
    <row r="484" spans="1:7" ht="12.75">
      <c r="A484" s="96" t="s">
        <v>653</v>
      </c>
      <c r="B484" s="95">
        <v>9857.33</v>
      </c>
      <c r="C484" s="95"/>
      <c r="D484" s="90">
        <f t="shared" si="15"/>
        <v>10299.924116999999</v>
      </c>
      <c r="E484" s="88">
        <f t="shared" si="16"/>
        <v>4.489999999999994E-2</v>
      </c>
      <c r="G484" s="119" t="str">
        <f>IF(C484&lt;&gt;"",COUNT($C$89:C484),"")</f>
        <v/>
      </c>
    </row>
    <row r="485" spans="1:7" ht="12.75">
      <c r="A485" s="96"/>
      <c r="B485" s="95"/>
      <c r="C485" s="95"/>
      <c r="D485" s="90" t="str">
        <f t="shared" si="15"/>
        <v/>
      </c>
      <c r="E485" s="88" t="str">
        <f t="shared" si="16"/>
        <v/>
      </c>
      <c r="G485" s="119" t="str">
        <f>IF(C485&lt;&gt;"",COUNT($C$89:C485),"")</f>
        <v/>
      </c>
    </row>
    <row r="486" spans="1:7" ht="12.75">
      <c r="A486" s="94" t="s">
        <v>654</v>
      </c>
      <c r="B486" s="95"/>
      <c r="C486" s="95"/>
      <c r="D486" s="90" t="str">
        <f t="shared" si="15"/>
        <v/>
      </c>
      <c r="E486" s="88" t="str">
        <f t="shared" si="16"/>
        <v/>
      </c>
      <c r="G486" s="119" t="str">
        <f>IF(C486&lt;&gt;"",COUNT($C$89:C486),"")</f>
        <v/>
      </c>
    </row>
    <row r="487" spans="1:7" ht="12.75">
      <c r="A487" s="96"/>
      <c r="B487" s="95"/>
      <c r="C487" s="95"/>
      <c r="D487" s="90" t="str">
        <f t="shared" si="15"/>
        <v/>
      </c>
      <c r="E487" s="88" t="str">
        <f t="shared" si="16"/>
        <v/>
      </c>
      <c r="G487" s="119" t="str">
        <f>IF(C487&lt;&gt;"",COUNT($C$89:C487),"")</f>
        <v/>
      </c>
    </row>
    <row r="488" spans="1:7" ht="12.75">
      <c r="A488" s="96" t="s">
        <v>655</v>
      </c>
      <c r="B488" s="95"/>
      <c r="C488" s="95"/>
      <c r="D488" s="90" t="str">
        <f t="shared" si="15"/>
        <v/>
      </c>
      <c r="E488" s="88" t="str">
        <f t="shared" si="16"/>
        <v/>
      </c>
      <c r="G488" s="119" t="str">
        <f>IF(C488&lt;&gt;"",COUNT($C$89:C488),"")</f>
        <v/>
      </c>
    </row>
    <row r="489" spans="1:7" ht="12.75">
      <c r="A489" s="96" t="s">
        <v>656</v>
      </c>
      <c r="B489" s="95"/>
      <c r="C489" s="95"/>
      <c r="D489" s="90" t="str">
        <f t="shared" si="15"/>
        <v/>
      </c>
      <c r="E489" s="88" t="str">
        <f t="shared" si="16"/>
        <v/>
      </c>
      <c r="G489" s="119" t="str">
        <f>IF(C489&lt;&gt;"",COUNT($C$89:C489),"")</f>
        <v/>
      </c>
    </row>
    <row r="490" spans="1:7" ht="12.75">
      <c r="A490" s="96" t="s">
        <v>791</v>
      </c>
      <c r="B490" s="95"/>
      <c r="C490" s="95"/>
      <c r="D490" s="90" t="str">
        <f t="shared" si="15"/>
        <v/>
      </c>
      <c r="E490" s="88" t="str">
        <f t="shared" si="16"/>
        <v/>
      </c>
      <c r="G490" s="119" t="str">
        <f>IF(C490&lt;&gt;"",COUNT($C$89:C490),"")</f>
        <v/>
      </c>
    </row>
    <row r="491" spans="1:7" ht="12.75">
      <c r="A491" s="96" t="s">
        <v>159</v>
      </c>
      <c r="B491" s="95"/>
      <c r="C491" s="95"/>
      <c r="D491" s="90" t="str">
        <f t="shared" si="15"/>
        <v/>
      </c>
      <c r="E491" s="88" t="str">
        <f t="shared" si="16"/>
        <v/>
      </c>
      <c r="G491" s="119" t="str">
        <f>IF(C491&lt;&gt;"",COUNT($C$89:C491),"")</f>
        <v/>
      </c>
    </row>
    <row r="492" spans="1:7" ht="12.75">
      <c r="A492" s="96" t="s">
        <v>792</v>
      </c>
      <c r="B492" s="95"/>
      <c r="C492" s="95"/>
      <c r="D492" s="90" t="str">
        <f t="shared" si="15"/>
        <v/>
      </c>
      <c r="E492" s="88" t="str">
        <f t="shared" si="16"/>
        <v/>
      </c>
      <c r="G492" s="119" t="str">
        <f>IF(C492&lt;&gt;"",COUNT($C$89:C492),"")</f>
        <v/>
      </c>
    </row>
    <row r="493" spans="1:7" ht="12.75">
      <c r="A493" s="96" t="s">
        <v>793</v>
      </c>
      <c r="B493" s="95"/>
      <c r="C493" s="95"/>
      <c r="D493" s="90" t="str">
        <f t="shared" si="15"/>
        <v/>
      </c>
      <c r="E493" s="88" t="str">
        <f t="shared" si="16"/>
        <v/>
      </c>
      <c r="G493" s="119" t="str">
        <f>IF(C493&lt;&gt;"",COUNT($C$89:C493),"")</f>
        <v/>
      </c>
    </row>
    <row r="494" spans="1:7" ht="12.75">
      <c r="A494" s="96" t="s">
        <v>794</v>
      </c>
      <c r="B494" s="95"/>
      <c r="C494" s="95"/>
      <c r="D494" s="90" t="str">
        <f t="shared" si="15"/>
        <v/>
      </c>
      <c r="E494" s="88" t="str">
        <f t="shared" si="16"/>
        <v/>
      </c>
      <c r="G494" s="119" t="str">
        <f>IF(C494&lt;&gt;"",COUNT($C$89:C494),"")</f>
        <v/>
      </c>
    </row>
    <row r="495" spans="1:7" ht="12.75">
      <c r="A495" s="96" t="s">
        <v>795</v>
      </c>
      <c r="B495" s="95"/>
      <c r="C495" s="95"/>
      <c r="D495" s="90" t="str">
        <f t="shared" si="15"/>
        <v/>
      </c>
      <c r="E495" s="88" t="str">
        <f t="shared" si="16"/>
        <v/>
      </c>
      <c r="G495" s="119" t="str">
        <f>IF(C495&lt;&gt;"",COUNT($C$89:C495),"")</f>
        <v/>
      </c>
    </row>
    <row r="496" spans="1:7" ht="12.75">
      <c r="A496" s="96" t="s">
        <v>796</v>
      </c>
      <c r="B496" s="95"/>
      <c r="C496" s="95"/>
      <c r="D496" s="90" t="str">
        <f t="shared" si="15"/>
        <v/>
      </c>
      <c r="E496" s="88" t="str">
        <f t="shared" si="16"/>
        <v/>
      </c>
      <c r="G496" s="119" t="str">
        <f>IF(C496&lt;&gt;"",COUNT($C$89:C496),"")</f>
        <v/>
      </c>
    </row>
    <row r="497" spans="1:28" ht="12.75">
      <c r="A497" s="96" t="s">
        <v>797</v>
      </c>
      <c r="B497" s="95"/>
      <c r="C497" s="95"/>
      <c r="D497" s="90" t="str">
        <f t="shared" si="15"/>
        <v/>
      </c>
      <c r="E497" s="88" t="str">
        <f t="shared" si="16"/>
        <v/>
      </c>
      <c r="G497" s="119" t="str">
        <f>IF(C497&lt;&gt;"",COUNT($C$89:C497),"")</f>
        <v/>
      </c>
    </row>
    <row r="498" spans="1:28" ht="12.75">
      <c r="A498" s="96"/>
      <c r="B498" s="95"/>
      <c r="C498" s="95"/>
      <c r="D498" s="90" t="str">
        <f t="shared" si="15"/>
        <v/>
      </c>
      <c r="E498" s="88" t="str">
        <f t="shared" si="16"/>
        <v/>
      </c>
      <c r="G498" s="119" t="str">
        <f>IF(C498&lt;&gt;"",COUNT($C$89:C498),"")</f>
        <v/>
      </c>
    </row>
    <row r="499" spans="1:28" ht="12.75">
      <c r="A499" s="94" t="s">
        <v>798</v>
      </c>
      <c r="B499" s="95"/>
      <c r="C499" s="95"/>
      <c r="D499" s="90" t="str">
        <f t="shared" si="15"/>
        <v/>
      </c>
      <c r="E499" s="88" t="str">
        <f t="shared" si="16"/>
        <v/>
      </c>
      <c r="G499" s="119" t="str">
        <f>IF(C499&lt;&gt;"",COUNT($C$89:C499),"")</f>
        <v/>
      </c>
    </row>
    <row r="500" spans="1:28" ht="12.75">
      <c r="A500" s="96" t="s">
        <v>799</v>
      </c>
      <c r="B500" s="95">
        <v>1542.07</v>
      </c>
      <c r="C500" s="95"/>
      <c r="D500" s="90">
        <f t="shared" si="15"/>
        <v>1611.3089429999998</v>
      </c>
      <c r="E500" s="88">
        <f t="shared" si="16"/>
        <v>4.489999999999994E-2</v>
      </c>
      <c r="G500" s="119" t="str">
        <f>IF(C500&lt;&gt;"",COUNT($C$89:C500),"")</f>
        <v/>
      </c>
      <c r="AB500" s="1">
        <v>1</v>
      </c>
    </row>
    <row r="501" spans="1:28" ht="12.75">
      <c r="A501" s="96" t="s">
        <v>479</v>
      </c>
      <c r="B501" s="95"/>
      <c r="C501" s="95"/>
      <c r="D501" s="90" t="str">
        <f t="shared" si="15"/>
        <v/>
      </c>
      <c r="E501" s="88" t="str">
        <f t="shared" si="16"/>
        <v/>
      </c>
      <c r="G501" s="119" t="str">
        <f>IF(C501&lt;&gt;"",COUNT($C$89:C501),"")</f>
        <v/>
      </c>
    </row>
    <row r="502" spans="1:28" ht="12.75">
      <c r="A502" s="96" t="s">
        <v>800</v>
      </c>
      <c r="B502" s="95">
        <v>6.54</v>
      </c>
      <c r="C502" s="95"/>
      <c r="D502" s="90">
        <f t="shared" si="15"/>
        <v>6.8336459999999999</v>
      </c>
      <c r="E502" s="88">
        <f t="shared" si="16"/>
        <v>4.489999999999994E-2</v>
      </c>
      <c r="G502" s="119" t="str">
        <f>IF(C502&lt;&gt;"",COUNT($C$89:C502),"")</f>
        <v/>
      </c>
    </row>
    <row r="503" spans="1:28" ht="12.75">
      <c r="A503" s="96"/>
      <c r="B503" s="95"/>
      <c r="C503" s="95"/>
      <c r="D503" s="90" t="str">
        <f t="shared" si="15"/>
        <v/>
      </c>
      <c r="E503" s="88" t="str">
        <f t="shared" si="16"/>
        <v/>
      </c>
      <c r="G503" s="119" t="str">
        <f>IF(C503&lt;&gt;"",COUNT($C$89:C503),"")</f>
        <v/>
      </c>
    </row>
    <row r="504" spans="1:28" ht="12.75">
      <c r="A504" s="94" t="s">
        <v>801</v>
      </c>
      <c r="B504" s="95"/>
      <c r="C504" s="95"/>
      <c r="D504" s="90" t="str">
        <f t="shared" si="15"/>
        <v/>
      </c>
      <c r="E504" s="88" t="str">
        <f t="shared" si="16"/>
        <v/>
      </c>
      <c r="G504" s="119" t="str">
        <f>IF(C504&lt;&gt;"",COUNT($C$89:C504),"")</f>
        <v/>
      </c>
    </row>
    <row r="505" spans="1:28" ht="12.75">
      <c r="A505" s="96" t="s">
        <v>799</v>
      </c>
      <c r="B505" s="95">
        <v>1863.86</v>
      </c>
      <c r="C505" s="95"/>
      <c r="D505" s="90">
        <f t="shared" si="15"/>
        <v>1947.5473139999997</v>
      </c>
      <c r="E505" s="88">
        <f t="shared" si="16"/>
        <v>4.489999999999994E-2</v>
      </c>
      <c r="G505" s="119" t="str">
        <f>IF(C505&lt;&gt;"",COUNT($C$89:C505),"")</f>
        <v/>
      </c>
    </row>
    <row r="506" spans="1:28" ht="12.75">
      <c r="A506" s="96" t="s">
        <v>479</v>
      </c>
      <c r="B506" s="95"/>
      <c r="C506" s="95"/>
      <c r="D506" s="90" t="str">
        <f t="shared" si="15"/>
        <v/>
      </c>
      <c r="E506" s="88" t="str">
        <f t="shared" si="16"/>
        <v/>
      </c>
      <c r="G506" s="119" t="str">
        <f>IF(C506&lt;&gt;"",COUNT($C$89:C506),"")</f>
        <v/>
      </c>
    </row>
    <row r="507" spans="1:28" ht="12.75">
      <c r="A507" s="96" t="s">
        <v>800</v>
      </c>
      <c r="B507" s="95">
        <v>9.09</v>
      </c>
      <c r="C507" s="95"/>
      <c r="D507" s="90">
        <f t="shared" si="15"/>
        <v>9.4981409999999986</v>
      </c>
      <c r="E507" s="88">
        <f t="shared" si="16"/>
        <v>4.489999999999994E-2</v>
      </c>
      <c r="G507" s="119" t="str">
        <f>IF(C507&lt;&gt;"",COUNT($C$89:C507),"")</f>
        <v/>
      </c>
    </row>
    <row r="508" spans="1:28" ht="12.75">
      <c r="A508" s="96"/>
      <c r="B508" s="95"/>
      <c r="C508" s="95"/>
      <c r="D508" s="90" t="str">
        <f t="shared" si="15"/>
        <v/>
      </c>
      <c r="E508" s="88" t="str">
        <f t="shared" si="16"/>
        <v/>
      </c>
      <c r="G508" s="119" t="str">
        <f>IF(C508&lt;&gt;"",COUNT($C$89:C508),"")</f>
        <v/>
      </c>
    </row>
    <row r="509" spans="1:28" ht="12.75">
      <c r="A509" s="94" t="s">
        <v>803</v>
      </c>
      <c r="B509" s="97"/>
      <c r="C509" s="97"/>
      <c r="D509" s="90" t="str">
        <f t="shared" si="15"/>
        <v/>
      </c>
      <c r="E509" s="88" t="str">
        <f t="shared" si="16"/>
        <v/>
      </c>
      <c r="G509" s="119" t="str">
        <f>IF(C509&lt;&gt;"",COUNT($C$89:C509),"")</f>
        <v/>
      </c>
    </row>
    <row r="510" spans="1:28" ht="12.75">
      <c r="A510" s="96" t="s">
        <v>802</v>
      </c>
      <c r="B510" s="95">
        <v>1482.07</v>
      </c>
      <c r="C510" s="95"/>
      <c r="D510" s="90">
        <f t="shared" si="15"/>
        <v>1548.6149429999998</v>
      </c>
      <c r="E510" s="88">
        <f t="shared" si="16"/>
        <v>4.489999999999994E-2</v>
      </c>
      <c r="G510" s="119" t="str">
        <f>IF(C510&lt;&gt;"",COUNT($C$89:C510),"")</f>
        <v/>
      </c>
    </row>
    <row r="511" spans="1:28" ht="12.75">
      <c r="A511" s="96" t="s">
        <v>479</v>
      </c>
      <c r="B511" s="95"/>
      <c r="C511" s="95"/>
      <c r="D511" s="90" t="str">
        <f t="shared" si="15"/>
        <v/>
      </c>
      <c r="E511" s="88" t="str">
        <f t="shared" si="16"/>
        <v/>
      </c>
      <c r="G511" s="119" t="str">
        <f>IF(C511&lt;&gt;"",COUNT($C$89:C511),"")</f>
        <v/>
      </c>
    </row>
    <row r="512" spans="1:28" ht="12.75">
      <c r="A512" s="96" t="s">
        <v>800</v>
      </c>
      <c r="B512" s="95">
        <v>7.25</v>
      </c>
      <c r="C512" s="95"/>
      <c r="D512" s="90">
        <f t="shared" si="15"/>
        <v>7.5755249999999998</v>
      </c>
      <c r="E512" s="88">
        <f t="shared" si="16"/>
        <v>4.489999999999994E-2</v>
      </c>
      <c r="G512" s="119" t="str">
        <f>IF(C512&lt;&gt;"",COUNT($C$89:C512),"")</f>
        <v/>
      </c>
    </row>
    <row r="513" spans="1:7" ht="12.75">
      <c r="A513" s="96"/>
      <c r="B513" s="95"/>
      <c r="C513" s="95"/>
      <c r="D513" s="90" t="str">
        <f t="shared" si="15"/>
        <v/>
      </c>
      <c r="E513" s="88" t="str">
        <f t="shared" si="16"/>
        <v/>
      </c>
      <c r="G513" s="119" t="str">
        <f>IF(C513&lt;&gt;"",COUNT($C$89:C513),"")</f>
        <v/>
      </c>
    </row>
    <row r="514" spans="1:7" ht="12.75">
      <c r="A514" s="94" t="s">
        <v>633</v>
      </c>
      <c r="B514" s="95"/>
      <c r="C514" s="95"/>
      <c r="D514" s="90" t="str">
        <f t="shared" si="15"/>
        <v/>
      </c>
      <c r="E514" s="88" t="str">
        <f t="shared" si="16"/>
        <v/>
      </c>
      <c r="G514" s="119" t="str">
        <f>IF(C514&lt;&gt;"",COUNT($C$89:C514),"")</f>
        <v/>
      </c>
    </row>
    <row r="515" spans="1:7" ht="12.75">
      <c r="A515" s="96" t="s">
        <v>802</v>
      </c>
      <c r="B515" s="95">
        <v>1945.3</v>
      </c>
      <c r="C515" s="95"/>
      <c r="D515" s="90">
        <f t="shared" si="15"/>
        <v>2032.6439699999999</v>
      </c>
      <c r="E515" s="88">
        <f t="shared" si="16"/>
        <v>4.489999999999994E-2</v>
      </c>
      <c r="G515" s="119" t="str">
        <f>IF(C515&lt;&gt;"",COUNT($C$89:C515),"")</f>
        <v/>
      </c>
    </row>
    <row r="516" spans="1:7" ht="12.75">
      <c r="A516" s="96" t="s">
        <v>479</v>
      </c>
      <c r="B516" s="95"/>
      <c r="C516" s="95"/>
      <c r="D516" s="90" t="str">
        <f t="shared" si="15"/>
        <v/>
      </c>
      <c r="E516" s="88" t="str">
        <f t="shared" si="16"/>
        <v/>
      </c>
      <c r="G516" s="119" t="str">
        <f>IF(C516&lt;&gt;"",COUNT($C$89:C516),"")</f>
        <v/>
      </c>
    </row>
    <row r="517" spans="1:7" ht="12.75">
      <c r="A517" s="96" t="s">
        <v>800</v>
      </c>
      <c r="B517" s="95">
        <v>8.24</v>
      </c>
      <c r="C517" s="95"/>
      <c r="D517" s="90">
        <f t="shared" si="15"/>
        <v>8.6099759999999996</v>
      </c>
      <c r="E517" s="88">
        <f t="shared" si="16"/>
        <v>4.489999999999994E-2</v>
      </c>
      <c r="G517" s="119" t="str">
        <f>IF(C517&lt;&gt;"",COUNT($C$89:C517),"")</f>
        <v/>
      </c>
    </row>
    <row r="518" spans="1:7" ht="12.75">
      <c r="A518" s="96"/>
      <c r="B518" s="95"/>
      <c r="C518" s="95"/>
      <c r="D518" s="90" t="str">
        <f t="shared" si="15"/>
        <v/>
      </c>
      <c r="E518" s="88" t="str">
        <f t="shared" si="16"/>
        <v/>
      </c>
      <c r="G518" s="119" t="str">
        <f>IF(C518&lt;&gt;"",COUNT($C$89:C518),"")</f>
        <v/>
      </c>
    </row>
    <row r="519" spans="1:7" ht="12.75">
      <c r="A519" s="94" t="s">
        <v>804</v>
      </c>
      <c r="B519" s="95"/>
      <c r="C519" s="95"/>
      <c r="D519" s="90" t="str">
        <f t="shared" si="15"/>
        <v/>
      </c>
      <c r="E519" s="88" t="str">
        <f t="shared" si="16"/>
        <v/>
      </c>
      <c r="G519" s="119" t="str">
        <f>IF(C519&lt;&gt;"",COUNT($C$89:C519),"")</f>
        <v/>
      </c>
    </row>
    <row r="520" spans="1:7" ht="12.75">
      <c r="A520" s="96" t="s">
        <v>802</v>
      </c>
      <c r="B520" s="95">
        <v>1360.48</v>
      </c>
      <c r="C520" s="95"/>
      <c r="D520" s="90">
        <f t="shared" si="15"/>
        <v>1421.565552</v>
      </c>
      <c r="E520" s="88">
        <f t="shared" si="16"/>
        <v>4.489999999999994E-2</v>
      </c>
      <c r="G520" s="119" t="str">
        <f>IF(C520&lt;&gt;"",COUNT($C$89:C520),"")</f>
        <v/>
      </c>
    </row>
    <row r="521" spans="1:7" ht="12.75">
      <c r="A521" s="96" t="s">
        <v>479</v>
      </c>
      <c r="B521" s="95"/>
      <c r="C521" s="95"/>
      <c r="D521" s="90" t="str">
        <f t="shared" si="15"/>
        <v/>
      </c>
      <c r="E521" s="88" t="str">
        <f t="shared" si="16"/>
        <v/>
      </c>
      <c r="G521" s="119" t="str">
        <f>IF(C521&lt;&gt;"",COUNT($C$89:C521),"")</f>
        <v/>
      </c>
    </row>
    <row r="522" spans="1:7" ht="12.75">
      <c r="A522" s="96" t="s">
        <v>800</v>
      </c>
      <c r="B522" s="95">
        <v>6.64</v>
      </c>
      <c r="C522" s="95"/>
      <c r="D522" s="90">
        <f t="shared" si="15"/>
        <v>6.9381359999999992</v>
      </c>
      <c r="E522" s="88">
        <f t="shared" si="16"/>
        <v>4.489999999999994E-2</v>
      </c>
      <c r="G522" s="119" t="str">
        <f>IF(C522&lt;&gt;"",COUNT($C$89:C522),"")</f>
        <v/>
      </c>
    </row>
    <row r="523" spans="1:7" ht="12.75">
      <c r="A523" s="96"/>
      <c r="B523" s="95"/>
      <c r="C523" s="95"/>
      <c r="D523" s="90" t="str">
        <f t="shared" si="15"/>
        <v/>
      </c>
      <c r="E523" s="88" t="str">
        <f t="shared" si="16"/>
        <v/>
      </c>
      <c r="G523" s="119" t="str">
        <f>IF(C523&lt;&gt;"",COUNT($C$89:C523),"")</f>
        <v/>
      </c>
    </row>
    <row r="524" spans="1:7" ht="12.75">
      <c r="A524" s="94" t="s">
        <v>805</v>
      </c>
      <c r="B524" s="95"/>
      <c r="C524" s="95"/>
      <c r="D524" s="90" t="str">
        <f t="shared" si="15"/>
        <v/>
      </c>
      <c r="E524" s="88" t="str">
        <f t="shared" si="16"/>
        <v/>
      </c>
      <c r="G524" s="119" t="str">
        <f>IF(C524&lt;&gt;"",COUNT($C$89:C524),"")</f>
        <v/>
      </c>
    </row>
    <row r="525" spans="1:7" ht="12.75">
      <c r="A525" s="96"/>
      <c r="B525" s="95"/>
      <c r="C525" s="95"/>
      <c r="D525" s="90" t="str">
        <f t="shared" si="15"/>
        <v/>
      </c>
      <c r="E525" s="88" t="str">
        <f t="shared" si="16"/>
        <v/>
      </c>
      <c r="G525" s="119" t="str">
        <f>IF(C525&lt;&gt;"",COUNT($C$89:C525),"")</f>
        <v/>
      </c>
    </row>
    <row r="526" spans="1:7" ht="12.75">
      <c r="A526" s="94" t="s">
        <v>798</v>
      </c>
      <c r="B526" s="95"/>
      <c r="C526" s="95"/>
      <c r="D526" s="90" t="str">
        <f t="shared" si="15"/>
        <v/>
      </c>
      <c r="E526" s="88" t="str">
        <f t="shared" si="16"/>
        <v/>
      </c>
      <c r="G526" s="119" t="str">
        <f>IF(C526&lt;&gt;"",COUNT($C$89:C526),"")</f>
        <v/>
      </c>
    </row>
    <row r="527" spans="1:7" ht="12.75">
      <c r="A527" s="96" t="s">
        <v>799</v>
      </c>
      <c r="B527" s="95">
        <v>1542.07</v>
      </c>
      <c r="C527" s="95"/>
      <c r="D527" s="90">
        <f t="shared" si="15"/>
        <v>1611.3089429999998</v>
      </c>
      <c r="E527" s="88">
        <f t="shared" si="16"/>
        <v>4.489999999999994E-2</v>
      </c>
      <c r="G527" s="119" t="str">
        <f>IF(C527&lt;&gt;"",COUNT($C$89:C527),"")</f>
        <v/>
      </c>
    </row>
    <row r="528" spans="1:7" ht="12.75">
      <c r="A528" s="96" t="s">
        <v>479</v>
      </c>
      <c r="B528" s="95" t="s">
        <v>144</v>
      </c>
      <c r="C528" s="95"/>
      <c r="D528" s="90" t="str">
        <f t="shared" si="15"/>
        <v/>
      </c>
      <c r="E528" s="88" t="str">
        <f t="shared" si="16"/>
        <v/>
      </c>
      <c r="G528" s="119" t="str">
        <f>IF(C528&lt;&gt;"",COUNT($C$89:C528),"")</f>
        <v/>
      </c>
    </row>
    <row r="529" spans="1:7" ht="12.75">
      <c r="A529" s="96" t="s">
        <v>800</v>
      </c>
      <c r="B529" s="95">
        <v>6.54</v>
      </c>
      <c r="C529" s="95"/>
      <c r="D529" s="90">
        <f t="shared" si="15"/>
        <v>6.8336459999999999</v>
      </c>
      <c r="E529" s="88">
        <f t="shared" si="16"/>
        <v>4.489999999999994E-2</v>
      </c>
      <c r="G529" s="119" t="str">
        <f>IF(C529&lt;&gt;"",COUNT($C$89:C529),"")</f>
        <v/>
      </c>
    </row>
    <row r="530" spans="1:7" ht="12.75">
      <c r="A530" s="96"/>
      <c r="B530" s="95" t="s">
        <v>144</v>
      </c>
      <c r="C530" s="95"/>
      <c r="D530" s="90" t="str">
        <f t="shared" si="15"/>
        <v/>
      </c>
      <c r="E530" s="88" t="str">
        <f t="shared" si="16"/>
        <v/>
      </c>
      <c r="G530" s="119" t="str">
        <f>IF(C530&lt;&gt;"",COUNT($C$89:C530),"")</f>
        <v/>
      </c>
    </row>
    <row r="531" spans="1:7" ht="12.75">
      <c r="A531" s="94" t="s">
        <v>801</v>
      </c>
      <c r="B531" s="95" t="s">
        <v>144</v>
      </c>
      <c r="C531" s="95"/>
      <c r="D531" s="90" t="str">
        <f t="shared" si="15"/>
        <v/>
      </c>
      <c r="E531" s="88" t="str">
        <f t="shared" si="16"/>
        <v/>
      </c>
      <c r="G531" s="119" t="str">
        <f>IF(C531&lt;&gt;"",COUNT($C$89:C531),"")</f>
        <v/>
      </c>
    </row>
    <row r="532" spans="1:7" ht="12.75">
      <c r="A532" s="96" t="s">
        <v>799</v>
      </c>
      <c r="B532" s="95">
        <v>1863.86</v>
      </c>
      <c r="C532" s="95"/>
      <c r="D532" s="90">
        <f t="shared" si="15"/>
        <v>1947.5473139999997</v>
      </c>
      <c r="E532" s="88">
        <f t="shared" si="16"/>
        <v>4.489999999999994E-2</v>
      </c>
      <c r="G532" s="119" t="str">
        <f>IF(C532&lt;&gt;"",COUNT($C$89:C532),"")</f>
        <v/>
      </c>
    </row>
    <row r="533" spans="1:7" ht="12.75">
      <c r="A533" s="96" t="s">
        <v>479</v>
      </c>
      <c r="B533" s="95" t="s">
        <v>144</v>
      </c>
      <c r="C533" s="95"/>
      <c r="D533" s="90" t="str">
        <f t="shared" si="15"/>
        <v/>
      </c>
      <c r="E533" s="88" t="str">
        <f t="shared" si="16"/>
        <v/>
      </c>
      <c r="G533" s="119" t="str">
        <f>IF(C533&lt;&gt;"",COUNT($C$89:C533),"")</f>
        <v/>
      </c>
    </row>
    <row r="534" spans="1:7" ht="12.75">
      <c r="A534" s="96" t="s">
        <v>800</v>
      </c>
      <c r="B534" s="95">
        <v>9.09</v>
      </c>
      <c r="C534" s="95"/>
      <c r="D534" s="90">
        <f t="shared" si="15"/>
        <v>9.4981409999999986</v>
      </c>
      <c r="E534" s="88">
        <f t="shared" si="16"/>
        <v>4.489999999999994E-2</v>
      </c>
      <c r="G534" s="119" t="str">
        <f>IF(C534&lt;&gt;"",COUNT($C$89:C534),"")</f>
        <v/>
      </c>
    </row>
    <row r="535" spans="1:7" ht="12.75">
      <c r="A535" s="96"/>
      <c r="B535" s="95" t="s">
        <v>144</v>
      </c>
      <c r="C535" s="95"/>
      <c r="D535" s="90" t="str">
        <f t="shared" si="15"/>
        <v/>
      </c>
      <c r="E535" s="88" t="str">
        <f t="shared" si="16"/>
        <v/>
      </c>
      <c r="G535" s="119" t="str">
        <f>IF(C535&lt;&gt;"",COUNT($C$89:C535),"")</f>
        <v/>
      </c>
    </row>
    <row r="536" spans="1:7" ht="12.75">
      <c r="A536" s="94" t="s">
        <v>803</v>
      </c>
      <c r="B536" s="97" t="s">
        <v>144</v>
      </c>
      <c r="C536" s="97"/>
      <c r="D536" s="90" t="str">
        <f t="shared" si="15"/>
        <v/>
      </c>
      <c r="E536" s="88" t="str">
        <f t="shared" si="16"/>
        <v/>
      </c>
      <c r="G536" s="119" t="str">
        <f>IF(C536&lt;&gt;"",COUNT($C$89:C536),"")</f>
        <v/>
      </c>
    </row>
    <row r="537" spans="1:7" ht="12.75">
      <c r="A537" s="96" t="s">
        <v>802</v>
      </c>
      <c r="B537" s="95">
        <v>1482.07</v>
      </c>
      <c r="C537" s="95"/>
      <c r="D537" s="90">
        <f t="shared" si="15"/>
        <v>1548.6149429999998</v>
      </c>
      <c r="E537" s="88">
        <f t="shared" si="16"/>
        <v>4.489999999999994E-2</v>
      </c>
      <c r="G537" s="119" t="str">
        <f>IF(C537&lt;&gt;"",COUNT($C$89:C537),"")</f>
        <v/>
      </c>
    </row>
    <row r="538" spans="1:7" ht="12.75">
      <c r="A538" s="96" t="s">
        <v>479</v>
      </c>
      <c r="B538" s="95" t="s">
        <v>144</v>
      </c>
      <c r="C538" s="95"/>
      <c r="D538" s="90" t="str">
        <f t="shared" ref="D538:D601" si="17">IF(B538&lt;&gt;"",IF(ISTEXT(B538),B538,IF(C538&lt;&gt;"",C538*1.0449,B538*1.0449)),"")</f>
        <v/>
      </c>
      <c r="E538" s="88" t="str">
        <f t="shared" ref="E538:E601" si="18">IF(AND(B538&lt;&gt;"",D538&lt;&gt;""),IF(ISTEXT(D538),D538,D538/B538-1),"")</f>
        <v/>
      </c>
      <c r="G538" s="119" t="str">
        <f>IF(C538&lt;&gt;"",COUNT($C$89:C538),"")</f>
        <v/>
      </c>
    </row>
    <row r="539" spans="1:7" ht="12.75">
      <c r="A539" s="96" t="s">
        <v>800</v>
      </c>
      <c r="B539" s="95">
        <v>7.25</v>
      </c>
      <c r="C539" s="95"/>
      <c r="D539" s="90">
        <f t="shared" si="17"/>
        <v>7.5755249999999998</v>
      </c>
      <c r="E539" s="88">
        <f t="shared" si="18"/>
        <v>4.489999999999994E-2</v>
      </c>
      <c r="G539" s="119" t="str">
        <f>IF(C539&lt;&gt;"",COUNT($C$89:C539),"")</f>
        <v/>
      </c>
    </row>
    <row r="540" spans="1:7" ht="12.75">
      <c r="A540" s="96"/>
      <c r="B540" s="95" t="s">
        <v>144</v>
      </c>
      <c r="C540" s="95"/>
      <c r="D540" s="90" t="str">
        <f t="shared" si="17"/>
        <v/>
      </c>
      <c r="E540" s="88" t="str">
        <f t="shared" si="18"/>
        <v/>
      </c>
      <c r="G540" s="119" t="str">
        <f>IF(C540&lt;&gt;"",COUNT($C$89:C540),"")</f>
        <v/>
      </c>
    </row>
    <row r="541" spans="1:7" ht="12.75">
      <c r="A541" s="94" t="s">
        <v>633</v>
      </c>
      <c r="B541" s="95" t="s">
        <v>144</v>
      </c>
      <c r="C541" s="95"/>
      <c r="D541" s="90" t="str">
        <f t="shared" si="17"/>
        <v/>
      </c>
      <c r="E541" s="88" t="str">
        <f t="shared" si="18"/>
        <v/>
      </c>
      <c r="G541" s="119" t="str">
        <f>IF(C541&lt;&gt;"",COUNT($C$89:C541),"")</f>
        <v/>
      </c>
    </row>
    <row r="542" spans="1:7" ht="12.75">
      <c r="A542" s="96" t="s">
        <v>802</v>
      </c>
      <c r="B542" s="95">
        <v>1945.3</v>
      </c>
      <c r="C542" s="95"/>
      <c r="D542" s="90">
        <f t="shared" si="17"/>
        <v>2032.6439699999999</v>
      </c>
      <c r="E542" s="88">
        <f t="shared" si="18"/>
        <v>4.489999999999994E-2</v>
      </c>
      <c r="G542" s="119" t="str">
        <f>IF(C542&lt;&gt;"",COUNT($C$89:C542),"")</f>
        <v/>
      </c>
    </row>
    <row r="543" spans="1:7" ht="12.75">
      <c r="A543" s="96" t="s">
        <v>479</v>
      </c>
      <c r="B543" s="95" t="s">
        <v>144</v>
      </c>
      <c r="C543" s="95"/>
      <c r="D543" s="90" t="str">
        <f t="shared" si="17"/>
        <v/>
      </c>
      <c r="E543" s="88" t="str">
        <f t="shared" si="18"/>
        <v/>
      </c>
      <c r="G543" s="119" t="str">
        <f>IF(C543&lt;&gt;"",COUNT($C$89:C543),"")</f>
        <v/>
      </c>
    </row>
    <row r="544" spans="1:7" ht="12.75">
      <c r="A544" s="96" t="s">
        <v>800</v>
      </c>
      <c r="B544" s="95">
        <v>8.24</v>
      </c>
      <c r="C544" s="95"/>
      <c r="D544" s="90">
        <f t="shared" si="17"/>
        <v>8.6099759999999996</v>
      </c>
      <c r="E544" s="88">
        <f t="shared" si="18"/>
        <v>4.489999999999994E-2</v>
      </c>
      <c r="G544" s="119" t="str">
        <f>IF(C544&lt;&gt;"",COUNT($C$89:C544),"")</f>
        <v/>
      </c>
    </row>
    <row r="545" spans="1:7" ht="12.75">
      <c r="A545" s="96"/>
      <c r="B545" s="95" t="s">
        <v>144</v>
      </c>
      <c r="C545" s="95"/>
      <c r="D545" s="90" t="str">
        <f t="shared" si="17"/>
        <v/>
      </c>
      <c r="E545" s="88" t="str">
        <f t="shared" si="18"/>
        <v/>
      </c>
      <c r="G545" s="119" t="str">
        <f>IF(C545&lt;&gt;"",COUNT($C$89:C545),"")</f>
        <v/>
      </c>
    </row>
    <row r="546" spans="1:7" ht="12.75">
      <c r="A546" s="94" t="s">
        <v>804</v>
      </c>
      <c r="B546" s="95" t="s">
        <v>144</v>
      </c>
      <c r="C546" s="95"/>
      <c r="D546" s="90" t="str">
        <f t="shared" si="17"/>
        <v/>
      </c>
      <c r="E546" s="88" t="str">
        <f t="shared" si="18"/>
        <v/>
      </c>
      <c r="G546" s="119" t="str">
        <f>IF(C546&lt;&gt;"",COUNT($C$89:C546),"")</f>
        <v/>
      </c>
    </row>
    <row r="547" spans="1:7" ht="12.75">
      <c r="A547" s="96" t="s">
        <v>802</v>
      </c>
      <c r="B547" s="95">
        <v>1360.48</v>
      </c>
      <c r="C547" s="95"/>
      <c r="D547" s="90">
        <f t="shared" si="17"/>
        <v>1421.565552</v>
      </c>
      <c r="E547" s="88">
        <f t="shared" si="18"/>
        <v>4.489999999999994E-2</v>
      </c>
      <c r="G547" s="119" t="str">
        <f>IF(C547&lt;&gt;"",COUNT($C$89:C547),"")</f>
        <v/>
      </c>
    </row>
    <row r="548" spans="1:7" ht="12.75">
      <c r="A548" s="96" t="s">
        <v>479</v>
      </c>
      <c r="B548" s="95" t="s">
        <v>144</v>
      </c>
      <c r="C548" s="95"/>
      <c r="D548" s="90" t="str">
        <f t="shared" si="17"/>
        <v/>
      </c>
      <c r="E548" s="88" t="str">
        <f t="shared" si="18"/>
        <v/>
      </c>
      <c r="G548" s="119" t="str">
        <f>IF(C548&lt;&gt;"",COUNT($C$89:C548),"")</f>
        <v/>
      </c>
    </row>
    <row r="549" spans="1:7" ht="12.75">
      <c r="A549" s="96" t="s">
        <v>800</v>
      </c>
      <c r="B549" s="95">
        <v>6.64</v>
      </c>
      <c r="C549" s="95"/>
      <c r="D549" s="90">
        <f t="shared" si="17"/>
        <v>6.9381359999999992</v>
      </c>
      <c r="E549" s="88">
        <f t="shared" si="18"/>
        <v>4.489999999999994E-2</v>
      </c>
      <c r="G549" s="119" t="str">
        <f>IF(C549&lt;&gt;"",COUNT($C$89:C549),"")</f>
        <v/>
      </c>
    </row>
    <row r="550" spans="1:7" ht="12.75">
      <c r="A550" s="96"/>
      <c r="B550" s="95" t="s">
        <v>144</v>
      </c>
      <c r="C550" s="95"/>
      <c r="D550" s="90" t="str">
        <f t="shared" si="17"/>
        <v/>
      </c>
      <c r="E550" s="88" t="str">
        <f t="shared" si="18"/>
        <v/>
      </c>
      <c r="G550" s="119" t="str">
        <f>IF(C550&lt;&gt;"",COUNT($C$89:C550),"")</f>
        <v/>
      </c>
    </row>
    <row r="551" spans="1:7" ht="12.75">
      <c r="A551" s="94" t="s">
        <v>806</v>
      </c>
      <c r="B551" s="95" t="s">
        <v>144</v>
      </c>
      <c r="C551" s="95"/>
      <c r="D551" s="90" t="str">
        <f t="shared" si="17"/>
        <v/>
      </c>
      <c r="E551" s="88" t="str">
        <f t="shared" si="18"/>
        <v/>
      </c>
      <c r="G551" s="119" t="str">
        <f>IF(C551&lt;&gt;"",COUNT($C$89:C551),"")</f>
        <v/>
      </c>
    </row>
    <row r="552" spans="1:7" ht="12.75">
      <c r="A552" s="94"/>
      <c r="B552" s="95" t="s">
        <v>144</v>
      </c>
      <c r="C552" s="95"/>
      <c r="D552" s="90" t="str">
        <f t="shared" si="17"/>
        <v/>
      </c>
      <c r="E552" s="88" t="str">
        <f t="shared" si="18"/>
        <v/>
      </c>
      <c r="G552" s="119" t="str">
        <f>IF(C552&lt;&gt;"",COUNT($C$89:C552),"")</f>
        <v/>
      </c>
    </row>
    <row r="553" spans="1:7" ht="12.75">
      <c r="A553" s="94" t="s">
        <v>798</v>
      </c>
      <c r="B553" s="95" t="s">
        <v>144</v>
      </c>
      <c r="C553" s="95"/>
      <c r="D553" s="90" t="str">
        <f t="shared" si="17"/>
        <v/>
      </c>
      <c r="E553" s="88" t="str">
        <f t="shared" si="18"/>
        <v/>
      </c>
      <c r="G553" s="119" t="str">
        <f>IF(C553&lt;&gt;"",COUNT($C$89:C553),"")</f>
        <v/>
      </c>
    </row>
    <row r="554" spans="1:7" ht="12.75">
      <c r="A554" s="96" t="s">
        <v>799</v>
      </c>
      <c r="B554" s="95">
        <v>1542.07</v>
      </c>
      <c r="C554" s="95"/>
      <c r="D554" s="90">
        <f t="shared" si="17"/>
        <v>1611.3089429999998</v>
      </c>
      <c r="E554" s="88">
        <f t="shared" si="18"/>
        <v>4.489999999999994E-2</v>
      </c>
      <c r="G554" s="119" t="str">
        <f>IF(C554&lt;&gt;"",COUNT($C$89:C554),"")</f>
        <v/>
      </c>
    </row>
    <row r="555" spans="1:7" ht="12.75">
      <c r="A555" s="96" t="s">
        <v>479</v>
      </c>
      <c r="B555" s="95" t="s">
        <v>144</v>
      </c>
      <c r="C555" s="95"/>
      <c r="D555" s="90" t="str">
        <f t="shared" si="17"/>
        <v/>
      </c>
      <c r="E555" s="88" t="str">
        <f t="shared" si="18"/>
        <v/>
      </c>
      <c r="G555" s="119" t="str">
        <f>IF(C555&lt;&gt;"",COUNT($C$89:C555),"")</f>
        <v/>
      </c>
    </row>
    <row r="556" spans="1:7" ht="12.75">
      <c r="A556" s="96" t="s">
        <v>800</v>
      </c>
      <c r="B556" s="95">
        <v>6.54</v>
      </c>
      <c r="C556" s="95"/>
      <c r="D556" s="90">
        <f t="shared" si="17"/>
        <v>6.8336459999999999</v>
      </c>
      <c r="E556" s="88">
        <f t="shared" si="18"/>
        <v>4.489999999999994E-2</v>
      </c>
      <c r="G556" s="119" t="str">
        <f>IF(C556&lt;&gt;"",COUNT($C$89:C556),"")</f>
        <v/>
      </c>
    </row>
    <row r="557" spans="1:7" ht="12.75">
      <c r="A557" s="96"/>
      <c r="B557" s="95" t="s">
        <v>144</v>
      </c>
      <c r="C557" s="95"/>
      <c r="D557" s="90" t="str">
        <f t="shared" si="17"/>
        <v/>
      </c>
      <c r="E557" s="88" t="str">
        <f t="shared" si="18"/>
        <v/>
      </c>
      <c r="G557" s="119" t="str">
        <f>IF(C557&lt;&gt;"",COUNT($C$89:C557),"")</f>
        <v/>
      </c>
    </row>
    <row r="558" spans="1:7" ht="12.75">
      <c r="A558" s="94" t="s">
        <v>801</v>
      </c>
      <c r="B558" s="95" t="s">
        <v>144</v>
      </c>
      <c r="C558" s="95"/>
      <c r="D558" s="90" t="str">
        <f t="shared" si="17"/>
        <v/>
      </c>
      <c r="E558" s="88" t="str">
        <f t="shared" si="18"/>
        <v/>
      </c>
      <c r="G558" s="119" t="str">
        <f>IF(C558&lt;&gt;"",COUNT($C$89:C558),"")</f>
        <v/>
      </c>
    </row>
    <row r="559" spans="1:7" ht="12.75">
      <c r="A559" s="96" t="s">
        <v>799</v>
      </c>
      <c r="B559" s="95">
        <v>1863.86</v>
      </c>
      <c r="C559" s="95"/>
      <c r="D559" s="90">
        <f t="shared" si="17"/>
        <v>1947.5473139999997</v>
      </c>
      <c r="E559" s="88">
        <f t="shared" si="18"/>
        <v>4.489999999999994E-2</v>
      </c>
      <c r="G559" s="119" t="str">
        <f>IF(C559&lt;&gt;"",COUNT($C$89:C559),"")</f>
        <v/>
      </c>
    </row>
    <row r="560" spans="1:7" ht="12.75">
      <c r="A560" s="96" t="s">
        <v>479</v>
      </c>
      <c r="B560" s="95" t="s">
        <v>144</v>
      </c>
      <c r="C560" s="95"/>
      <c r="D560" s="90" t="str">
        <f t="shared" si="17"/>
        <v/>
      </c>
      <c r="E560" s="88" t="str">
        <f t="shared" si="18"/>
        <v/>
      </c>
      <c r="G560" s="119" t="str">
        <f>IF(C560&lt;&gt;"",COUNT($C$89:C560),"")</f>
        <v/>
      </c>
    </row>
    <row r="561" spans="1:7" ht="12.75">
      <c r="A561" s="96" t="s">
        <v>800</v>
      </c>
      <c r="B561" s="95">
        <v>9.09</v>
      </c>
      <c r="C561" s="95"/>
      <c r="D561" s="90">
        <f t="shared" si="17"/>
        <v>9.4981409999999986</v>
      </c>
      <c r="E561" s="88">
        <f t="shared" si="18"/>
        <v>4.489999999999994E-2</v>
      </c>
      <c r="G561" s="119" t="str">
        <f>IF(C561&lt;&gt;"",COUNT($C$89:C561),"")</f>
        <v/>
      </c>
    </row>
    <row r="562" spans="1:7" ht="12.75">
      <c r="A562" s="96"/>
      <c r="B562" s="95" t="s">
        <v>144</v>
      </c>
      <c r="C562" s="95"/>
      <c r="D562" s="90" t="str">
        <f t="shared" si="17"/>
        <v/>
      </c>
      <c r="E562" s="88" t="str">
        <f t="shared" si="18"/>
        <v/>
      </c>
      <c r="G562" s="119" t="str">
        <f>IF(C562&lt;&gt;"",COUNT($C$89:C562),"")</f>
        <v/>
      </c>
    </row>
    <row r="563" spans="1:7" ht="12.75">
      <c r="A563" s="94" t="s">
        <v>803</v>
      </c>
      <c r="B563" s="97" t="s">
        <v>144</v>
      </c>
      <c r="C563" s="97"/>
      <c r="D563" s="90" t="str">
        <f t="shared" si="17"/>
        <v/>
      </c>
      <c r="E563" s="88" t="str">
        <f t="shared" si="18"/>
        <v/>
      </c>
      <c r="G563" s="119" t="str">
        <f>IF(C563&lt;&gt;"",COUNT($C$89:C563),"")</f>
        <v/>
      </c>
    </row>
    <row r="564" spans="1:7" ht="12.75">
      <c r="A564" s="96" t="s">
        <v>802</v>
      </c>
      <c r="B564" s="95">
        <v>1482.07</v>
      </c>
      <c r="C564" s="95"/>
      <c r="D564" s="90">
        <f t="shared" si="17"/>
        <v>1548.6149429999998</v>
      </c>
      <c r="E564" s="88">
        <f t="shared" si="18"/>
        <v>4.489999999999994E-2</v>
      </c>
      <c r="G564" s="119" t="str">
        <f>IF(C564&lt;&gt;"",COUNT($C$89:C564),"")</f>
        <v/>
      </c>
    </row>
    <row r="565" spans="1:7" ht="12.75">
      <c r="A565" s="96" t="s">
        <v>479</v>
      </c>
      <c r="B565" s="95" t="s">
        <v>144</v>
      </c>
      <c r="C565" s="95"/>
      <c r="D565" s="90" t="str">
        <f t="shared" si="17"/>
        <v/>
      </c>
      <c r="E565" s="88" t="str">
        <f t="shared" si="18"/>
        <v/>
      </c>
      <c r="G565" s="119" t="str">
        <f>IF(C565&lt;&gt;"",COUNT($C$89:C565),"")</f>
        <v/>
      </c>
    </row>
    <row r="566" spans="1:7" ht="12.75">
      <c r="A566" s="96" t="s">
        <v>800</v>
      </c>
      <c r="B566" s="95">
        <v>7.25</v>
      </c>
      <c r="C566" s="95"/>
      <c r="D566" s="90">
        <f t="shared" si="17"/>
        <v>7.5755249999999998</v>
      </c>
      <c r="E566" s="88">
        <f t="shared" si="18"/>
        <v>4.489999999999994E-2</v>
      </c>
      <c r="G566" s="119" t="str">
        <f>IF(C566&lt;&gt;"",COUNT($C$89:C566),"")</f>
        <v/>
      </c>
    </row>
    <row r="567" spans="1:7" ht="12.75">
      <c r="A567" s="96"/>
      <c r="B567" s="95" t="s">
        <v>144</v>
      </c>
      <c r="C567" s="95"/>
      <c r="D567" s="90" t="str">
        <f t="shared" si="17"/>
        <v/>
      </c>
      <c r="E567" s="88" t="str">
        <f t="shared" si="18"/>
        <v/>
      </c>
      <c r="G567" s="119" t="str">
        <f>IF(C567&lt;&gt;"",COUNT($C$89:C567),"")</f>
        <v/>
      </c>
    </row>
    <row r="568" spans="1:7" ht="12.75">
      <c r="A568" s="94" t="s">
        <v>633</v>
      </c>
      <c r="B568" s="95" t="s">
        <v>144</v>
      </c>
      <c r="C568" s="95"/>
      <c r="D568" s="90" t="str">
        <f t="shared" si="17"/>
        <v/>
      </c>
      <c r="E568" s="88" t="str">
        <f t="shared" si="18"/>
        <v/>
      </c>
      <c r="G568" s="119" t="str">
        <f>IF(C568&lt;&gt;"",COUNT($C$89:C568),"")</f>
        <v/>
      </c>
    </row>
    <row r="569" spans="1:7" ht="12.75">
      <c r="A569" s="96" t="s">
        <v>802</v>
      </c>
      <c r="B569" s="95">
        <v>1945.3</v>
      </c>
      <c r="C569" s="95"/>
      <c r="D569" s="90">
        <f t="shared" si="17"/>
        <v>2032.6439699999999</v>
      </c>
      <c r="E569" s="88">
        <f t="shared" si="18"/>
        <v>4.489999999999994E-2</v>
      </c>
      <c r="G569" s="119" t="str">
        <f>IF(C569&lt;&gt;"",COUNT($C$89:C569),"")</f>
        <v/>
      </c>
    </row>
    <row r="570" spans="1:7" ht="12.75">
      <c r="A570" s="96" t="s">
        <v>479</v>
      </c>
      <c r="B570" s="95" t="s">
        <v>144</v>
      </c>
      <c r="C570" s="95"/>
      <c r="D570" s="90" t="str">
        <f t="shared" si="17"/>
        <v/>
      </c>
      <c r="E570" s="88" t="str">
        <f t="shared" si="18"/>
        <v/>
      </c>
      <c r="G570" s="119" t="str">
        <f>IF(C570&lt;&gt;"",COUNT($C$89:C570),"")</f>
        <v/>
      </c>
    </row>
    <row r="571" spans="1:7" ht="12.75">
      <c r="A571" s="96" t="s">
        <v>800</v>
      </c>
      <c r="B571" s="95">
        <v>8.24</v>
      </c>
      <c r="C571" s="95"/>
      <c r="D571" s="90">
        <f t="shared" si="17"/>
        <v>8.6099759999999996</v>
      </c>
      <c r="E571" s="88">
        <f t="shared" si="18"/>
        <v>4.489999999999994E-2</v>
      </c>
      <c r="G571" s="119" t="str">
        <f>IF(C571&lt;&gt;"",COUNT($C$89:C571),"")</f>
        <v/>
      </c>
    </row>
    <row r="572" spans="1:7" ht="12.75">
      <c r="A572" s="96"/>
      <c r="B572" s="95" t="s">
        <v>144</v>
      </c>
      <c r="C572" s="95"/>
      <c r="D572" s="90" t="str">
        <f t="shared" si="17"/>
        <v/>
      </c>
      <c r="E572" s="88" t="str">
        <f t="shared" si="18"/>
        <v/>
      </c>
      <c r="G572" s="119" t="str">
        <f>IF(C572&lt;&gt;"",COUNT($C$89:C572),"")</f>
        <v/>
      </c>
    </row>
    <row r="573" spans="1:7" ht="12.75">
      <c r="A573" s="94" t="s">
        <v>804</v>
      </c>
      <c r="B573" s="95" t="s">
        <v>144</v>
      </c>
      <c r="C573" s="95"/>
      <c r="D573" s="90" t="str">
        <f t="shared" si="17"/>
        <v/>
      </c>
      <c r="E573" s="88" t="str">
        <f t="shared" si="18"/>
        <v/>
      </c>
      <c r="G573" s="119" t="str">
        <f>IF(C573&lt;&gt;"",COUNT($C$89:C573),"")</f>
        <v/>
      </c>
    </row>
    <row r="574" spans="1:7" ht="12.75">
      <c r="A574" s="96" t="s">
        <v>802</v>
      </c>
      <c r="B574" s="95">
        <v>1360.48</v>
      </c>
      <c r="C574" s="95"/>
      <c r="D574" s="90">
        <f t="shared" si="17"/>
        <v>1421.565552</v>
      </c>
      <c r="E574" s="88">
        <f t="shared" si="18"/>
        <v>4.489999999999994E-2</v>
      </c>
      <c r="G574" s="119" t="str">
        <f>IF(C574&lt;&gt;"",COUNT($C$89:C574),"")</f>
        <v/>
      </c>
    </row>
    <row r="575" spans="1:7" ht="12.75">
      <c r="A575" s="96" t="s">
        <v>479</v>
      </c>
      <c r="B575" s="95" t="s">
        <v>144</v>
      </c>
      <c r="C575" s="95"/>
      <c r="D575" s="90" t="str">
        <f t="shared" si="17"/>
        <v/>
      </c>
      <c r="E575" s="88" t="str">
        <f t="shared" si="18"/>
        <v/>
      </c>
      <c r="G575" s="119" t="str">
        <f>IF(C575&lt;&gt;"",COUNT($C$89:C575),"")</f>
        <v/>
      </c>
    </row>
    <row r="576" spans="1:7" ht="12.75">
      <c r="A576" s="96" t="s">
        <v>800</v>
      </c>
      <c r="B576" s="95">
        <v>6.64</v>
      </c>
      <c r="C576" s="95"/>
      <c r="D576" s="90">
        <f t="shared" si="17"/>
        <v>6.9381359999999992</v>
      </c>
      <c r="E576" s="88">
        <f t="shared" si="18"/>
        <v>4.489999999999994E-2</v>
      </c>
      <c r="G576" s="119" t="str">
        <f>IF(C576&lt;&gt;"",COUNT($C$89:C576),"")</f>
        <v/>
      </c>
    </row>
    <row r="577" spans="1:7" ht="12.75">
      <c r="A577" s="94"/>
      <c r="B577" s="95" t="s">
        <v>144</v>
      </c>
      <c r="C577" s="95"/>
      <c r="D577" s="90" t="str">
        <f t="shared" si="17"/>
        <v/>
      </c>
      <c r="E577" s="88" t="str">
        <f t="shared" si="18"/>
        <v/>
      </c>
      <c r="G577" s="119" t="str">
        <f>IF(C577&lt;&gt;"",COUNT($C$89:C577),"")</f>
        <v/>
      </c>
    </row>
    <row r="578" spans="1:7" ht="12.75">
      <c r="A578" s="98" t="s">
        <v>160</v>
      </c>
      <c r="B578" s="95" t="s">
        <v>144</v>
      </c>
      <c r="C578" s="95"/>
      <c r="D578" s="90" t="str">
        <f t="shared" si="17"/>
        <v/>
      </c>
      <c r="E578" s="88" t="str">
        <f t="shared" si="18"/>
        <v/>
      </c>
      <c r="G578" s="119" t="str">
        <f>IF(C578&lt;&gt;"",COUNT($C$89:C578),"")</f>
        <v/>
      </c>
    </row>
    <row r="579" spans="1:7" ht="12.75">
      <c r="A579" s="98" t="s">
        <v>808</v>
      </c>
      <c r="B579" s="95" t="s">
        <v>144</v>
      </c>
      <c r="C579" s="95"/>
      <c r="D579" s="90" t="str">
        <f t="shared" si="17"/>
        <v/>
      </c>
      <c r="E579" s="88" t="str">
        <f t="shared" si="18"/>
        <v/>
      </c>
      <c r="G579" s="119" t="str">
        <f>IF(C579&lt;&gt;"",COUNT($C$89:C579),"")</f>
        <v/>
      </c>
    </row>
    <row r="580" spans="1:7" ht="12.75">
      <c r="A580" s="98" t="s">
        <v>809</v>
      </c>
      <c r="B580" s="95" t="s">
        <v>144</v>
      </c>
      <c r="C580" s="95"/>
      <c r="D580" s="90" t="str">
        <f t="shared" si="17"/>
        <v/>
      </c>
      <c r="E580" s="88" t="str">
        <f t="shared" si="18"/>
        <v/>
      </c>
      <c r="G580" s="119" t="str">
        <f>IF(C580&lt;&gt;"",COUNT($C$89:C580),"")</f>
        <v/>
      </c>
    </row>
    <row r="581" spans="1:7" ht="12.75">
      <c r="A581" s="96"/>
      <c r="B581" s="95" t="s">
        <v>144</v>
      </c>
      <c r="C581" s="95"/>
      <c r="D581" s="90" t="str">
        <f t="shared" si="17"/>
        <v/>
      </c>
      <c r="E581" s="88" t="str">
        <f t="shared" si="18"/>
        <v/>
      </c>
      <c r="G581" s="119" t="str">
        <f>IF(C581&lt;&gt;"",COUNT($C$89:C581),"")</f>
        <v/>
      </c>
    </row>
    <row r="582" spans="1:7" ht="12.75">
      <c r="A582" s="98" t="s">
        <v>810</v>
      </c>
      <c r="B582" s="95" t="s">
        <v>144</v>
      </c>
      <c r="C582" s="95"/>
      <c r="D582" s="90" t="str">
        <f t="shared" si="17"/>
        <v/>
      </c>
      <c r="E582" s="88" t="str">
        <f t="shared" si="18"/>
        <v/>
      </c>
      <c r="G582" s="119" t="str">
        <f>IF(C582&lt;&gt;"",COUNT($C$89:C582),"")</f>
        <v/>
      </c>
    </row>
    <row r="583" spans="1:7" ht="12.75">
      <c r="A583" s="98" t="s">
        <v>612</v>
      </c>
      <c r="B583" s="95" t="s">
        <v>144</v>
      </c>
      <c r="C583" s="95"/>
      <c r="D583" s="90" t="str">
        <f t="shared" si="17"/>
        <v/>
      </c>
      <c r="E583" s="88" t="str">
        <f t="shared" si="18"/>
        <v/>
      </c>
      <c r="G583" s="119" t="str">
        <f>IF(C583&lt;&gt;"",COUNT($C$89:C583),"")</f>
        <v/>
      </c>
    </row>
    <row r="584" spans="1:7" ht="12.75">
      <c r="A584" s="98" t="s">
        <v>811</v>
      </c>
      <c r="B584" s="95" t="s">
        <v>144</v>
      </c>
      <c r="C584" s="95"/>
      <c r="D584" s="90" t="str">
        <f t="shared" si="17"/>
        <v/>
      </c>
      <c r="E584" s="88" t="str">
        <f t="shared" si="18"/>
        <v/>
      </c>
      <c r="G584" s="119" t="str">
        <f>IF(C584&lt;&gt;"",COUNT($C$89:C584),"")</f>
        <v/>
      </c>
    </row>
    <row r="585" spans="1:7" ht="12.75">
      <c r="A585" s="96"/>
      <c r="B585" s="95" t="s">
        <v>144</v>
      </c>
      <c r="C585" s="95"/>
      <c r="D585" s="90" t="str">
        <f t="shared" si="17"/>
        <v/>
      </c>
      <c r="E585" s="88" t="str">
        <f t="shared" si="18"/>
        <v/>
      </c>
      <c r="G585" s="119" t="str">
        <f>IF(C585&lt;&gt;"",COUNT($C$89:C585),"")</f>
        <v/>
      </c>
    </row>
    <row r="586" spans="1:7" ht="12.75">
      <c r="A586" s="98" t="s">
        <v>812</v>
      </c>
      <c r="B586" s="95" t="s">
        <v>144</v>
      </c>
      <c r="C586" s="95"/>
      <c r="D586" s="90" t="str">
        <f t="shared" si="17"/>
        <v/>
      </c>
      <c r="E586" s="88" t="str">
        <f t="shared" si="18"/>
        <v/>
      </c>
      <c r="G586" s="119" t="str">
        <f>IF(C586&lt;&gt;"",COUNT($C$89:C586),"")</f>
        <v/>
      </c>
    </row>
    <row r="587" spans="1:7" ht="12.75">
      <c r="A587" s="98" t="s">
        <v>813</v>
      </c>
      <c r="B587" s="95" t="s">
        <v>144</v>
      </c>
      <c r="C587" s="95"/>
      <c r="D587" s="90" t="str">
        <f t="shared" si="17"/>
        <v/>
      </c>
      <c r="E587" s="88" t="str">
        <f t="shared" si="18"/>
        <v/>
      </c>
      <c r="G587" s="119" t="str">
        <f>IF(C587&lt;&gt;"",COUNT($C$89:C587),"")</f>
        <v/>
      </c>
    </row>
    <row r="588" spans="1:7" ht="12.75">
      <c r="A588" s="96"/>
      <c r="B588" s="95" t="s">
        <v>144</v>
      </c>
      <c r="C588" s="95"/>
      <c r="D588" s="90" t="str">
        <f t="shared" si="17"/>
        <v/>
      </c>
      <c r="E588" s="88" t="str">
        <f t="shared" si="18"/>
        <v/>
      </c>
      <c r="G588" s="119" t="str">
        <f>IF(C588&lt;&gt;"",COUNT($C$89:C588),"")</f>
        <v/>
      </c>
    </row>
    <row r="589" spans="1:7" ht="12.75">
      <c r="A589" s="98" t="s">
        <v>814</v>
      </c>
      <c r="B589" s="95" t="s">
        <v>144</v>
      </c>
      <c r="C589" s="95"/>
      <c r="D589" s="90" t="str">
        <f t="shared" si="17"/>
        <v/>
      </c>
      <c r="E589" s="88" t="str">
        <f t="shared" si="18"/>
        <v/>
      </c>
      <c r="G589" s="119" t="str">
        <f>IF(C589&lt;&gt;"",COUNT($C$89:C589),"")</f>
        <v/>
      </c>
    </row>
    <row r="590" spans="1:7" ht="12.75">
      <c r="A590" s="98" t="s">
        <v>815</v>
      </c>
      <c r="B590" s="95" t="s">
        <v>144</v>
      </c>
      <c r="C590" s="95"/>
      <c r="D590" s="90" t="str">
        <f t="shared" si="17"/>
        <v/>
      </c>
      <c r="E590" s="88" t="str">
        <f t="shared" si="18"/>
        <v/>
      </c>
      <c r="G590" s="119" t="str">
        <f>IF(C590&lt;&gt;"",COUNT($C$89:C590),"")</f>
        <v/>
      </c>
    </row>
    <row r="591" spans="1:7" ht="12.75">
      <c r="A591" s="94" t="s">
        <v>816</v>
      </c>
      <c r="B591" s="95" t="s">
        <v>144</v>
      </c>
      <c r="C591" s="95"/>
      <c r="D591" s="90" t="str">
        <f t="shared" si="17"/>
        <v/>
      </c>
      <c r="E591" s="88" t="str">
        <f t="shared" si="18"/>
        <v/>
      </c>
      <c r="G591" s="119" t="str">
        <f>IF(C591&lt;&gt;"",COUNT($C$89:C591),"")</f>
        <v/>
      </c>
    </row>
    <row r="592" spans="1:7" ht="12.75">
      <c r="A592" s="96" t="s">
        <v>817</v>
      </c>
      <c r="B592" s="95">
        <v>615.6</v>
      </c>
      <c r="C592" s="95"/>
      <c r="D592" s="90">
        <f t="shared" si="17"/>
        <v>643.24044000000004</v>
      </c>
      <c r="E592" s="88">
        <f t="shared" si="18"/>
        <v>4.489999999999994E-2</v>
      </c>
      <c r="G592" s="119" t="str">
        <f>IF(C592&lt;&gt;"",COUNT($C$89:C592),"")</f>
        <v/>
      </c>
    </row>
    <row r="593" spans="1:7" ht="12.75">
      <c r="A593" s="96"/>
      <c r="B593" s="95" t="s">
        <v>144</v>
      </c>
      <c r="C593" s="95"/>
      <c r="D593" s="90" t="str">
        <f t="shared" si="17"/>
        <v/>
      </c>
      <c r="E593" s="88" t="str">
        <f t="shared" si="18"/>
        <v/>
      </c>
      <c r="G593" s="119" t="str">
        <f>IF(C593&lt;&gt;"",COUNT($C$89:C593),"")</f>
        <v/>
      </c>
    </row>
    <row r="594" spans="1:7" ht="12.75">
      <c r="A594" s="94" t="s">
        <v>207</v>
      </c>
      <c r="B594" s="95" t="s">
        <v>144</v>
      </c>
      <c r="C594" s="95"/>
      <c r="D594" s="90" t="str">
        <f t="shared" si="17"/>
        <v/>
      </c>
      <c r="E594" s="88" t="str">
        <f t="shared" si="18"/>
        <v/>
      </c>
      <c r="G594" s="119" t="str">
        <f>IF(C594&lt;&gt;"",COUNT($C$89:C594),"")</f>
        <v/>
      </c>
    </row>
    <row r="595" spans="1:7" ht="12.75">
      <c r="A595" s="96"/>
      <c r="B595" s="95" t="s">
        <v>144</v>
      </c>
      <c r="C595" s="95"/>
      <c r="D595" s="90" t="str">
        <f t="shared" si="17"/>
        <v/>
      </c>
      <c r="E595" s="88" t="str">
        <f t="shared" si="18"/>
        <v/>
      </c>
      <c r="G595" s="119" t="str">
        <f>IF(C595&lt;&gt;"",COUNT($C$89:C595),"")</f>
        <v/>
      </c>
    </row>
    <row r="596" spans="1:7" ht="12.75">
      <c r="A596" s="96" t="s">
        <v>818</v>
      </c>
      <c r="B596" s="95" t="s">
        <v>144</v>
      </c>
      <c r="C596" s="95"/>
      <c r="D596" s="90" t="str">
        <f t="shared" si="17"/>
        <v/>
      </c>
      <c r="E596" s="88" t="str">
        <f t="shared" si="18"/>
        <v/>
      </c>
      <c r="G596" s="119" t="str">
        <f>IF(C596&lt;&gt;"",COUNT($C$89:C596),"")</f>
        <v/>
      </c>
    </row>
    <row r="597" spans="1:7" ht="12.75">
      <c r="A597" s="96" t="s">
        <v>819</v>
      </c>
      <c r="B597" s="95" t="s">
        <v>144</v>
      </c>
      <c r="C597" s="95"/>
      <c r="D597" s="90" t="str">
        <f t="shared" si="17"/>
        <v/>
      </c>
      <c r="E597" s="88" t="str">
        <f t="shared" si="18"/>
        <v/>
      </c>
      <c r="G597" s="119" t="str">
        <f>IF(C597&lt;&gt;"",COUNT($C$89:C597),"")</f>
        <v/>
      </c>
    </row>
    <row r="598" spans="1:7" ht="12.75">
      <c r="A598" s="96" t="s">
        <v>820</v>
      </c>
      <c r="B598" s="95" t="s">
        <v>144</v>
      </c>
      <c r="C598" s="95"/>
      <c r="D598" s="90" t="str">
        <f t="shared" si="17"/>
        <v/>
      </c>
      <c r="E598" s="88" t="str">
        <f t="shared" si="18"/>
        <v/>
      </c>
      <c r="G598" s="119" t="str">
        <f>IF(C598&lt;&gt;"",COUNT($C$89:C598),"")</f>
        <v/>
      </c>
    </row>
    <row r="599" spans="1:7" ht="12.75">
      <c r="A599" s="96"/>
      <c r="B599" s="95" t="s">
        <v>144</v>
      </c>
      <c r="C599" s="95"/>
      <c r="D599" s="90" t="str">
        <f t="shared" si="17"/>
        <v/>
      </c>
      <c r="E599" s="88" t="str">
        <f t="shared" si="18"/>
        <v/>
      </c>
      <c r="G599" s="119" t="str">
        <f>IF(C599&lt;&gt;"",COUNT($C$89:C599),"")</f>
        <v/>
      </c>
    </row>
    <row r="600" spans="1:7" ht="12.75">
      <c r="A600" s="94" t="s">
        <v>85</v>
      </c>
      <c r="B600" s="95">
        <v>1100.6199999999999</v>
      </c>
      <c r="C600" s="95"/>
      <c r="D600" s="90">
        <f t="shared" si="17"/>
        <v>1150.0378379999997</v>
      </c>
      <c r="E600" s="88">
        <f t="shared" si="18"/>
        <v>4.489999999999994E-2</v>
      </c>
      <c r="G600" s="119" t="str">
        <f>IF(C600&lt;&gt;"",COUNT($C$89:C600),"")</f>
        <v/>
      </c>
    </row>
    <row r="601" spans="1:7" ht="12.75">
      <c r="A601" s="94" t="s">
        <v>81</v>
      </c>
      <c r="B601" s="95">
        <v>1151.17</v>
      </c>
      <c r="C601" s="95"/>
      <c r="D601" s="90">
        <f t="shared" si="17"/>
        <v>1202.8575330000001</v>
      </c>
      <c r="E601" s="88">
        <f t="shared" si="18"/>
        <v>4.489999999999994E-2</v>
      </c>
      <c r="G601" s="119" t="str">
        <f>IF(C601&lt;&gt;"",COUNT($C$89:C601),"")</f>
        <v/>
      </c>
    </row>
    <row r="602" spans="1:7" ht="12.75">
      <c r="A602" s="94" t="s">
        <v>86</v>
      </c>
      <c r="B602" s="95">
        <v>1012.67</v>
      </c>
      <c r="C602" s="95"/>
      <c r="D602" s="90">
        <f t="shared" ref="D602:D664" si="19">IF(B602&lt;&gt;"",IF(ISTEXT(B602),B602,IF(C602&lt;&gt;"",C602*1.0449,B602*1.0449)),"")</f>
        <v>1058.1388829999999</v>
      </c>
      <c r="E602" s="88">
        <f t="shared" ref="E602:E664" si="20">IF(AND(B602&lt;&gt;"",D602&lt;&gt;""),IF(ISTEXT(D602),D602,D602/B602-1),"")</f>
        <v>4.489999999999994E-2</v>
      </c>
      <c r="G602" s="119" t="str">
        <f>IF(C602&lt;&gt;"",COUNT($C$89:C602),"")</f>
        <v/>
      </c>
    </row>
    <row r="603" spans="1:7" ht="12.75">
      <c r="A603" s="94" t="s">
        <v>83</v>
      </c>
      <c r="B603" s="95">
        <v>803.38</v>
      </c>
      <c r="C603" s="95"/>
      <c r="D603" s="90">
        <f t="shared" si="19"/>
        <v>839.45176199999992</v>
      </c>
      <c r="E603" s="88">
        <f t="shared" si="20"/>
        <v>4.489999999999994E-2</v>
      </c>
      <c r="G603" s="119" t="str">
        <f>IF(C603&lt;&gt;"",COUNT($C$89:C603),"")</f>
        <v/>
      </c>
    </row>
    <row r="604" spans="1:7" ht="12.75">
      <c r="A604" s="99"/>
      <c r="B604" s="95"/>
      <c r="C604" s="95"/>
      <c r="D604" s="90" t="str">
        <f t="shared" si="19"/>
        <v/>
      </c>
      <c r="E604" s="88" t="str">
        <f t="shared" si="20"/>
        <v/>
      </c>
      <c r="G604" s="119" t="str">
        <f>IF(C604&lt;&gt;"",COUNT($C$89:C604),"")</f>
        <v/>
      </c>
    </row>
    <row r="605" spans="1:7" ht="12.75">
      <c r="A605" s="96" t="s">
        <v>821</v>
      </c>
      <c r="B605" s="95" t="s">
        <v>144</v>
      </c>
      <c r="C605" s="95"/>
      <c r="D605" s="90" t="str">
        <f t="shared" si="19"/>
        <v/>
      </c>
      <c r="E605" s="88" t="str">
        <f t="shared" si="20"/>
        <v/>
      </c>
      <c r="G605" s="119" t="str">
        <f>IF(C605&lt;&gt;"",COUNT($C$89:C605),"")</f>
        <v/>
      </c>
    </row>
    <row r="606" spans="1:7" ht="12.75">
      <c r="A606" s="96" t="s">
        <v>822</v>
      </c>
      <c r="B606" s="95" t="s">
        <v>144</v>
      </c>
      <c r="C606" s="95"/>
      <c r="D606" s="90" t="str">
        <f t="shared" si="19"/>
        <v/>
      </c>
      <c r="E606" s="88" t="str">
        <f t="shared" si="20"/>
        <v/>
      </c>
      <c r="G606" s="119" t="str">
        <f>IF(C606&lt;&gt;"",COUNT($C$89:C606),"")</f>
        <v/>
      </c>
    </row>
    <row r="607" spans="1:7" ht="12.75">
      <c r="A607" s="96" t="s">
        <v>823</v>
      </c>
      <c r="B607" s="95">
        <v>2201.2199999999998</v>
      </c>
      <c r="C607" s="95"/>
      <c r="D607" s="90">
        <f t="shared" si="19"/>
        <v>2300.0547779999997</v>
      </c>
      <c r="E607" s="88">
        <f t="shared" si="20"/>
        <v>4.489999999999994E-2</v>
      </c>
      <c r="G607" s="119" t="str">
        <f>IF(C607&lt;&gt;"",COUNT($C$89:C607),"")</f>
        <v/>
      </c>
    </row>
    <row r="608" spans="1:7" ht="12.75">
      <c r="A608" s="96"/>
      <c r="B608" s="95" t="s">
        <v>144</v>
      </c>
      <c r="C608" s="95"/>
      <c r="D608" s="90" t="str">
        <f t="shared" si="19"/>
        <v/>
      </c>
      <c r="E608" s="88" t="str">
        <f t="shared" si="20"/>
        <v/>
      </c>
      <c r="G608" s="119" t="str">
        <f>IF(C608&lt;&gt;"",COUNT($C$89:C608),"")</f>
        <v/>
      </c>
    </row>
    <row r="609" spans="1:7" ht="12.75">
      <c r="A609" s="96" t="s">
        <v>821</v>
      </c>
      <c r="B609" s="95" t="s">
        <v>144</v>
      </c>
      <c r="C609" s="95"/>
      <c r="D609" s="90" t="str">
        <f t="shared" si="19"/>
        <v/>
      </c>
      <c r="E609" s="88" t="str">
        <f t="shared" si="20"/>
        <v/>
      </c>
      <c r="G609" s="119" t="str">
        <f>IF(C609&lt;&gt;"",COUNT($C$89:C609),"")</f>
        <v/>
      </c>
    </row>
    <row r="610" spans="1:7" ht="12.75">
      <c r="A610" s="96" t="s">
        <v>822</v>
      </c>
      <c r="B610" s="95" t="s">
        <v>144</v>
      </c>
      <c r="C610" s="95"/>
      <c r="D610" s="90" t="str">
        <f t="shared" si="19"/>
        <v/>
      </c>
      <c r="E610" s="88" t="str">
        <f t="shared" si="20"/>
        <v/>
      </c>
      <c r="G610" s="119" t="str">
        <f>IF(C610&lt;&gt;"",COUNT($C$89:C610),"")</f>
        <v/>
      </c>
    </row>
    <row r="611" spans="1:7" ht="12.75">
      <c r="A611" s="96" t="s">
        <v>824</v>
      </c>
      <c r="B611" s="95">
        <v>1606.72</v>
      </c>
      <c r="C611" s="95"/>
      <c r="D611" s="90">
        <f t="shared" si="19"/>
        <v>1678.8617279999999</v>
      </c>
      <c r="E611" s="88">
        <f t="shared" si="20"/>
        <v>4.489999999999994E-2</v>
      </c>
      <c r="G611" s="119" t="str">
        <f>IF(C611&lt;&gt;"",COUNT($C$89:C611),"")</f>
        <v/>
      </c>
    </row>
    <row r="612" spans="1:7" ht="12.75">
      <c r="A612" s="96"/>
      <c r="B612" s="95" t="s">
        <v>144</v>
      </c>
      <c r="C612" s="95"/>
      <c r="D612" s="90" t="str">
        <f t="shared" si="19"/>
        <v/>
      </c>
      <c r="E612" s="88" t="str">
        <f t="shared" si="20"/>
        <v/>
      </c>
      <c r="G612" s="119" t="str">
        <f>IF(C612&lt;&gt;"",COUNT($C$89:C612),"")</f>
        <v/>
      </c>
    </row>
    <row r="613" spans="1:7" ht="12.75">
      <c r="A613" s="96" t="s">
        <v>821</v>
      </c>
      <c r="B613" s="95" t="s">
        <v>144</v>
      </c>
      <c r="C613" s="95"/>
      <c r="D613" s="90" t="str">
        <f t="shared" si="19"/>
        <v/>
      </c>
      <c r="E613" s="88" t="str">
        <f t="shared" si="20"/>
        <v/>
      </c>
      <c r="G613" s="119" t="str">
        <f>IF(C613&lt;&gt;"",COUNT($C$89:C613),"")</f>
        <v/>
      </c>
    </row>
    <row r="614" spans="1:7" ht="12.75">
      <c r="A614" s="96" t="s">
        <v>822</v>
      </c>
      <c r="B614" s="95" t="s">
        <v>144</v>
      </c>
      <c r="C614" s="95"/>
      <c r="D614" s="90" t="str">
        <f t="shared" si="19"/>
        <v/>
      </c>
      <c r="E614" s="88" t="str">
        <f t="shared" si="20"/>
        <v/>
      </c>
      <c r="G614" s="119" t="str">
        <f>IF(C614&lt;&gt;"",COUNT($C$89:C614),"")</f>
        <v/>
      </c>
    </row>
    <row r="615" spans="1:7" ht="12.75">
      <c r="A615" s="96" t="s">
        <v>825</v>
      </c>
      <c r="B615" s="95">
        <v>2025.33</v>
      </c>
      <c r="C615" s="95"/>
      <c r="D615" s="90">
        <f t="shared" si="19"/>
        <v>2116.2673169999998</v>
      </c>
      <c r="E615" s="88">
        <f t="shared" si="20"/>
        <v>4.489999999999994E-2</v>
      </c>
      <c r="G615" s="119" t="str">
        <f>IF(C615&lt;&gt;"",COUNT($C$89:C615),"")</f>
        <v/>
      </c>
    </row>
    <row r="616" spans="1:7" ht="12.75">
      <c r="A616" s="96"/>
      <c r="B616" s="95" t="s">
        <v>144</v>
      </c>
      <c r="C616" s="95"/>
      <c r="D616" s="90" t="str">
        <f t="shared" si="19"/>
        <v/>
      </c>
      <c r="E616" s="88" t="str">
        <f t="shared" si="20"/>
        <v/>
      </c>
      <c r="G616" s="119" t="str">
        <f>IF(C616&lt;&gt;"",COUNT($C$89:C616),"")</f>
        <v/>
      </c>
    </row>
    <row r="617" spans="1:7" ht="12.75">
      <c r="A617" s="96" t="s">
        <v>821</v>
      </c>
      <c r="B617" s="95" t="s">
        <v>144</v>
      </c>
      <c r="C617" s="95"/>
      <c r="D617" s="90" t="str">
        <f t="shared" si="19"/>
        <v/>
      </c>
      <c r="E617" s="88" t="str">
        <f t="shared" si="20"/>
        <v/>
      </c>
      <c r="G617" s="119" t="str">
        <f>IF(C617&lt;&gt;"",COUNT($C$89:C617),"")</f>
        <v/>
      </c>
    </row>
    <row r="618" spans="1:7" ht="12.75">
      <c r="A618" s="96" t="s">
        <v>822</v>
      </c>
      <c r="B618" s="95" t="s">
        <v>144</v>
      </c>
      <c r="C618" s="95"/>
      <c r="D618" s="90" t="str">
        <f t="shared" si="19"/>
        <v/>
      </c>
      <c r="E618" s="88" t="str">
        <f t="shared" si="20"/>
        <v/>
      </c>
      <c r="G618" s="119" t="str">
        <f>IF(C618&lt;&gt;"",COUNT($C$89:C618),"")</f>
        <v/>
      </c>
    </row>
    <row r="619" spans="1:7" ht="12.75">
      <c r="A619" s="96" t="s">
        <v>826</v>
      </c>
      <c r="B619" s="95">
        <v>1606.72</v>
      </c>
      <c r="C619" s="95"/>
      <c r="D619" s="90">
        <f t="shared" si="19"/>
        <v>1678.8617279999999</v>
      </c>
      <c r="E619" s="88">
        <f t="shared" si="20"/>
        <v>4.489999999999994E-2</v>
      </c>
      <c r="G619" s="119" t="str">
        <f>IF(C619&lt;&gt;"",COUNT($C$89:C619),"")</f>
        <v/>
      </c>
    </row>
    <row r="620" spans="1:7" ht="12.75">
      <c r="A620" s="96"/>
      <c r="B620" s="95" t="s">
        <v>144</v>
      </c>
      <c r="C620" s="95"/>
      <c r="D620" s="90" t="str">
        <f t="shared" si="19"/>
        <v/>
      </c>
      <c r="E620" s="88" t="str">
        <f t="shared" si="20"/>
        <v/>
      </c>
      <c r="G620" s="119" t="str">
        <f>IF(C620&lt;&gt;"",COUNT($C$89:C620),"")</f>
        <v/>
      </c>
    </row>
    <row r="621" spans="1:7" ht="12.75">
      <c r="A621" s="96" t="s">
        <v>812</v>
      </c>
      <c r="B621" s="95" t="s">
        <v>144</v>
      </c>
      <c r="C621" s="95"/>
      <c r="D621" s="90" t="str">
        <f t="shared" si="19"/>
        <v/>
      </c>
      <c r="E621" s="88" t="str">
        <f t="shared" si="20"/>
        <v/>
      </c>
      <c r="G621" s="119" t="str">
        <f>IF(C621&lt;&gt;"",COUNT($C$89:C621),"")</f>
        <v/>
      </c>
    </row>
    <row r="622" spans="1:7" ht="12.75">
      <c r="A622" s="96" t="s">
        <v>827</v>
      </c>
      <c r="B622" s="95" t="s">
        <v>144</v>
      </c>
      <c r="C622" s="95"/>
      <c r="D622" s="90" t="str">
        <f t="shared" si="19"/>
        <v/>
      </c>
      <c r="E622" s="88" t="str">
        <f t="shared" si="20"/>
        <v/>
      </c>
      <c r="G622" s="119" t="str">
        <f>IF(C622&lt;&gt;"",COUNT($C$89:C622),"")</f>
        <v/>
      </c>
    </row>
    <row r="623" spans="1:7" ht="12.75">
      <c r="A623" s="96" t="s">
        <v>1117</v>
      </c>
      <c r="B623" s="95" t="s">
        <v>144</v>
      </c>
      <c r="C623" s="95"/>
      <c r="D623" s="90" t="str">
        <f t="shared" si="19"/>
        <v/>
      </c>
      <c r="E623" s="88" t="str">
        <f t="shared" si="20"/>
        <v/>
      </c>
      <c r="G623" s="119" t="str">
        <f>IF(C623&lt;&gt;"",COUNT($C$89:C623),"")</f>
        <v/>
      </c>
    </row>
    <row r="624" spans="1:7" ht="12.75">
      <c r="A624" s="96"/>
      <c r="B624" s="95" t="s">
        <v>144</v>
      </c>
      <c r="C624" s="95"/>
      <c r="D624" s="90" t="str">
        <f t="shared" si="19"/>
        <v/>
      </c>
      <c r="E624" s="88" t="str">
        <f t="shared" si="20"/>
        <v/>
      </c>
      <c r="G624" s="119" t="str">
        <f>IF(C624&lt;&gt;"",COUNT($C$89:C624),"")</f>
        <v/>
      </c>
    </row>
    <row r="625" spans="1:7" ht="12.75">
      <c r="A625" s="94" t="s">
        <v>234</v>
      </c>
      <c r="B625" s="95">
        <v>1100.6199999999999</v>
      </c>
      <c r="C625" s="95"/>
      <c r="D625" s="90">
        <f t="shared" si="19"/>
        <v>1150.0378379999997</v>
      </c>
      <c r="E625" s="88">
        <f t="shared" si="20"/>
        <v>4.489999999999994E-2</v>
      </c>
      <c r="G625" s="119" t="str">
        <f>IF(C625&lt;&gt;"",COUNT($C$89:C625),"")</f>
        <v/>
      </c>
    </row>
    <row r="626" spans="1:7" ht="12.75">
      <c r="A626" s="96" t="s">
        <v>567</v>
      </c>
      <c r="B626" s="95">
        <v>2201.2199999999998</v>
      </c>
      <c r="C626" s="95"/>
      <c r="D626" s="90">
        <f t="shared" si="19"/>
        <v>2300.0547779999997</v>
      </c>
      <c r="E626" s="88">
        <f t="shared" si="20"/>
        <v>4.489999999999994E-2</v>
      </c>
      <c r="G626" s="119" t="str">
        <f>IF(C626&lt;&gt;"",COUNT($C$89:C626),"")</f>
        <v/>
      </c>
    </row>
    <row r="627" spans="1:7" ht="12.75">
      <c r="A627" s="96"/>
      <c r="B627" s="95" t="s">
        <v>144</v>
      </c>
      <c r="C627" s="95"/>
      <c r="D627" s="90" t="str">
        <f t="shared" si="19"/>
        <v/>
      </c>
      <c r="E627" s="88" t="str">
        <f t="shared" si="20"/>
        <v/>
      </c>
      <c r="G627" s="119" t="str">
        <f>IF(C627&lt;&gt;"",COUNT($C$89:C627),"")</f>
        <v/>
      </c>
    </row>
    <row r="628" spans="1:7" ht="12.75">
      <c r="A628" s="94" t="s">
        <v>81</v>
      </c>
      <c r="B628" s="95">
        <v>1151.17</v>
      </c>
      <c r="C628" s="95"/>
      <c r="D628" s="90">
        <f t="shared" si="19"/>
        <v>1202.8575330000001</v>
      </c>
      <c r="E628" s="88">
        <f t="shared" si="20"/>
        <v>4.489999999999994E-2</v>
      </c>
      <c r="G628" s="119" t="str">
        <f>IF(C628&lt;&gt;"",COUNT($C$89:C628),"")</f>
        <v/>
      </c>
    </row>
    <row r="629" spans="1:7" ht="12.75">
      <c r="A629" s="96" t="s">
        <v>567</v>
      </c>
      <c r="B629" s="95">
        <v>2302.35</v>
      </c>
      <c r="C629" s="95"/>
      <c r="D629" s="90">
        <f t="shared" si="19"/>
        <v>2405.7255149999996</v>
      </c>
      <c r="E629" s="88">
        <f t="shared" si="20"/>
        <v>4.489999999999994E-2</v>
      </c>
      <c r="G629" s="119" t="str">
        <f>IF(C629&lt;&gt;"",COUNT($C$89:C629),"")</f>
        <v/>
      </c>
    </row>
    <row r="630" spans="1:7" ht="12.75">
      <c r="A630" s="96"/>
      <c r="B630" s="95" t="s">
        <v>144</v>
      </c>
      <c r="C630" s="95"/>
      <c r="D630" s="90" t="str">
        <f t="shared" si="19"/>
        <v/>
      </c>
      <c r="E630" s="88" t="str">
        <f t="shared" si="20"/>
        <v/>
      </c>
      <c r="G630" s="119" t="str">
        <f>IF(C630&lt;&gt;"",COUNT($C$89:C630),"")</f>
        <v/>
      </c>
    </row>
    <row r="631" spans="1:7" ht="12.75">
      <c r="A631" s="94" t="s">
        <v>86</v>
      </c>
      <c r="B631" s="95">
        <v>1012.67</v>
      </c>
      <c r="C631" s="95"/>
      <c r="D631" s="90">
        <f t="shared" si="19"/>
        <v>1058.1388829999999</v>
      </c>
      <c r="E631" s="88">
        <f t="shared" si="20"/>
        <v>4.489999999999994E-2</v>
      </c>
      <c r="G631" s="119" t="str">
        <f>IF(C631&lt;&gt;"",COUNT($C$89:C631),"")</f>
        <v/>
      </c>
    </row>
    <row r="632" spans="1:7" ht="12.75">
      <c r="A632" s="96" t="s">
        <v>567</v>
      </c>
      <c r="B632" s="95">
        <v>2025.33</v>
      </c>
      <c r="C632" s="95"/>
      <c r="D632" s="90">
        <f t="shared" si="19"/>
        <v>2116.2673169999998</v>
      </c>
      <c r="E632" s="88">
        <f t="shared" si="20"/>
        <v>4.489999999999994E-2</v>
      </c>
      <c r="G632" s="119" t="str">
        <f>IF(C632&lt;&gt;"",COUNT($C$89:C632),"")</f>
        <v/>
      </c>
    </row>
    <row r="633" spans="1:7" ht="12.75">
      <c r="A633" s="96"/>
      <c r="B633" s="95" t="s">
        <v>144</v>
      </c>
      <c r="C633" s="95"/>
      <c r="D633" s="90" t="str">
        <f t="shared" si="19"/>
        <v/>
      </c>
      <c r="E633" s="88" t="str">
        <f t="shared" si="20"/>
        <v/>
      </c>
      <c r="G633" s="119" t="str">
        <f>IF(C633&lt;&gt;"",COUNT($C$89:C633),"")</f>
        <v/>
      </c>
    </row>
    <row r="634" spans="1:7" ht="12.75">
      <c r="A634" s="94" t="s">
        <v>83</v>
      </c>
      <c r="B634" s="95">
        <v>803.38</v>
      </c>
      <c r="C634" s="95"/>
      <c r="D634" s="90">
        <f t="shared" si="19"/>
        <v>839.45176199999992</v>
      </c>
      <c r="E634" s="88">
        <f t="shared" si="20"/>
        <v>4.489999999999994E-2</v>
      </c>
      <c r="G634" s="119" t="str">
        <f>IF(C634&lt;&gt;"",COUNT($C$89:C634),"")</f>
        <v/>
      </c>
    </row>
    <row r="635" spans="1:7" ht="12.75">
      <c r="A635" s="96" t="s">
        <v>567</v>
      </c>
      <c r="B635" s="95">
        <v>1606.72</v>
      </c>
      <c r="C635" s="95"/>
      <c r="D635" s="90">
        <f t="shared" si="19"/>
        <v>1678.8617279999999</v>
      </c>
      <c r="E635" s="88">
        <f t="shared" si="20"/>
        <v>4.489999999999994E-2</v>
      </c>
      <c r="G635" s="119" t="str">
        <f>IF(C635&lt;&gt;"",COUNT($C$89:C635),"")</f>
        <v/>
      </c>
    </row>
    <row r="636" spans="1:7" ht="12.75">
      <c r="A636" s="96"/>
      <c r="B636" s="95"/>
      <c r="C636" s="95"/>
      <c r="D636" s="90" t="str">
        <f t="shared" si="19"/>
        <v/>
      </c>
      <c r="E636" s="88" t="str">
        <f t="shared" si="20"/>
        <v/>
      </c>
      <c r="G636" s="119" t="str">
        <f>IF(C636&lt;&gt;"",COUNT($C$89:C636),"")</f>
        <v/>
      </c>
    </row>
    <row r="637" spans="1:7" ht="12.75">
      <c r="A637" s="96" t="s">
        <v>1118</v>
      </c>
      <c r="B637" s="95" t="s">
        <v>144</v>
      </c>
      <c r="C637" s="95"/>
      <c r="D637" s="90" t="str">
        <f t="shared" si="19"/>
        <v/>
      </c>
      <c r="E637" s="88" t="str">
        <f t="shared" si="20"/>
        <v/>
      </c>
      <c r="G637" s="119" t="str">
        <f>IF(C637&lt;&gt;"",COUNT($C$89:C637),"")</f>
        <v/>
      </c>
    </row>
    <row r="638" spans="1:7" ht="12.75">
      <c r="A638" s="96" t="s">
        <v>161</v>
      </c>
      <c r="B638" s="95" t="s">
        <v>144</v>
      </c>
      <c r="C638" s="95"/>
      <c r="D638" s="90" t="str">
        <f t="shared" si="19"/>
        <v/>
      </c>
      <c r="E638" s="88" t="str">
        <f t="shared" si="20"/>
        <v/>
      </c>
      <c r="G638" s="119" t="str">
        <f>IF(C638&lt;&gt;"",COUNT($C$89:C638),"")</f>
        <v/>
      </c>
    </row>
    <row r="639" spans="1:7" ht="12.75">
      <c r="A639" s="96" t="s">
        <v>1119</v>
      </c>
      <c r="B639" s="95" t="s">
        <v>144</v>
      </c>
      <c r="C639" s="95"/>
      <c r="D639" s="90" t="str">
        <f t="shared" si="19"/>
        <v/>
      </c>
      <c r="E639" s="88" t="str">
        <f t="shared" si="20"/>
        <v/>
      </c>
      <c r="G639" s="119" t="str">
        <f>IF(C639&lt;&gt;"",COUNT($C$89:C639),"")</f>
        <v/>
      </c>
    </row>
    <row r="640" spans="1:7" ht="12.75">
      <c r="A640" s="96" t="s">
        <v>1120</v>
      </c>
      <c r="B640" s="95" t="s">
        <v>144</v>
      </c>
      <c r="C640" s="95"/>
      <c r="D640" s="90" t="str">
        <f t="shared" si="19"/>
        <v/>
      </c>
      <c r="E640" s="88" t="str">
        <f t="shared" si="20"/>
        <v/>
      </c>
      <c r="G640" s="119" t="str">
        <f>IF(C640&lt;&gt;"",COUNT($C$89:C640),"")</f>
        <v/>
      </c>
    </row>
    <row r="641" spans="1:28" ht="12.75">
      <c r="A641" s="96" t="s">
        <v>1121</v>
      </c>
      <c r="B641" s="95">
        <v>803.38</v>
      </c>
      <c r="C641" s="95"/>
      <c r="D641" s="90">
        <f t="shared" si="19"/>
        <v>839.45176199999992</v>
      </c>
      <c r="E641" s="88">
        <f t="shared" si="20"/>
        <v>4.489999999999994E-2</v>
      </c>
      <c r="G641" s="119" t="str">
        <f>IF(C641&lt;&gt;"",COUNT($C$89:C641),"")</f>
        <v/>
      </c>
    </row>
    <row r="642" spans="1:28" ht="12.75">
      <c r="A642" s="96"/>
      <c r="B642" s="95" t="s">
        <v>144</v>
      </c>
      <c r="C642" s="95"/>
      <c r="D642" s="90" t="str">
        <f t="shared" si="19"/>
        <v/>
      </c>
      <c r="E642" s="88" t="str">
        <f t="shared" si="20"/>
        <v/>
      </c>
      <c r="G642" s="119" t="str">
        <f>IF(C642&lt;&gt;"",COUNT($C$89:C642),"")</f>
        <v/>
      </c>
    </row>
    <row r="643" spans="1:28" ht="12.75">
      <c r="A643" s="96" t="s">
        <v>162</v>
      </c>
      <c r="B643" s="95" t="s">
        <v>144</v>
      </c>
      <c r="C643" s="95"/>
      <c r="D643" s="90" t="str">
        <f t="shared" si="19"/>
        <v/>
      </c>
      <c r="E643" s="88" t="str">
        <f t="shared" si="20"/>
        <v/>
      </c>
      <c r="G643" s="119" t="str">
        <f>IF(C643&lt;&gt;"",COUNT($C$89:C643),"")</f>
        <v/>
      </c>
      <c r="AB643" s="1">
        <v>1</v>
      </c>
    </row>
    <row r="644" spans="1:28" ht="12.75">
      <c r="A644" s="96" t="s">
        <v>1122</v>
      </c>
      <c r="B644" s="95">
        <v>2301.11</v>
      </c>
      <c r="C644" s="95"/>
      <c r="D644" s="90">
        <f t="shared" si="19"/>
        <v>2404.4298389999999</v>
      </c>
      <c r="E644" s="88">
        <f t="shared" si="20"/>
        <v>4.489999999999994E-2</v>
      </c>
      <c r="G644" s="119" t="str">
        <f>IF(C644&lt;&gt;"",COUNT($C$89:C644),"")</f>
        <v/>
      </c>
      <c r="AB644" s="1">
        <v>1</v>
      </c>
    </row>
    <row r="645" spans="1:28" ht="12.75">
      <c r="A645" s="96"/>
      <c r="B645" s="95" t="s">
        <v>144</v>
      </c>
      <c r="C645" s="95"/>
      <c r="D645" s="90" t="str">
        <f t="shared" si="19"/>
        <v/>
      </c>
      <c r="E645" s="88" t="str">
        <f t="shared" si="20"/>
        <v/>
      </c>
      <c r="G645" s="119" t="str">
        <f>IF(C645&lt;&gt;"",COUNT($C$89:C645),"")</f>
        <v/>
      </c>
      <c r="AB645" s="1">
        <v>1</v>
      </c>
    </row>
    <row r="646" spans="1:28" ht="12.75">
      <c r="A646" s="94" t="s">
        <v>1123</v>
      </c>
      <c r="B646" s="95" t="s">
        <v>144</v>
      </c>
      <c r="C646" s="95"/>
      <c r="D646" s="90" t="str">
        <f t="shared" si="19"/>
        <v/>
      </c>
      <c r="E646" s="88" t="str">
        <f t="shared" si="20"/>
        <v/>
      </c>
      <c r="G646" s="119" t="str">
        <f>IF(C646&lt;&gt;"",COUNT($C$89:C646),"")</f>
        <v/>
      </c>
      <c r="AB646" s="1">
        <v>1</v>
      </c>
    </row>
    <row r="647" spans="1:28" ht="12.75">
      <c r="A647" s="96"/>
      <c r="B647" s="95" t="s">
        <v>144</v>
      </c>
      <c r="C647" s="95"/>
      <c r="D647" s="90" t="str">
        <f t="shared" si="19"/>
        <v/>
      </c>
      <c r="E647" s="88" t="str">
        <f t="shared" si="20"/>
        <v/>
      </c>
      <c r="G647" s="119" t="str">
        <f>IF(C647&lt;&gt;"",COUNT($C$89:C647),"")</f>
        <v/>
      </c>
      <c r="AB647" s="1">
        <v>1</v>
      </c>
    </row>
    <row r="648" spans="1:28" ht="12.75">
      <c r="A648" s="94" t="s">
        <v>235</v>
      </c>
      <c r="B648" s="97" t="s">
        <v>144</v>
      </c>
      <c r="C648" s="97"/>
      <c r="D648" s="90" t="str">
        <f t="shared" si="19"/>
        <v/>
      </c>
      <c r="E648" s="88" t="str">
        <f t="shared" si="20"/>
        <v/>
      </c>
      <c r="G648" s="119" t="str">
        <f>IF(C648&lt;&gt;"",COUNT($C$89:C648),"")</f>
        <v/>
      </c>
      <c r="AB648" s="1">
        <v>1</v>
      </c>
    </row>
    <row r="649" spans="1:28" ht="12.75">
      <c r="A649" s="96"/>
      <c r="B649" s="97" t="s">
        <v>144</v>
      </c>
      <c r="C649" s="97"/>
      <c r="D649" s="90" t="str">
        <f t="shared" si="19"/>
        <v/>
      </c>
      <c r="E649" s="88" t="str">
        <f t="shared" si="20"/>
        <v/>
      </c>
      <c r="G649" s="119" t="str">
        <f>IF(C649&lt;&gt;"",COUNT($C$89:C649),"")</f>
        <v/>
      </c>
      <c r="AB649" s="1">
        <v>1</v>
      </c>
    </row>
    <row r="650" spans="1:28" ht="12.75">
      <c r="A650" s="96" t="s">
        <v>1124</v>
      </c>
      <c r="B650" s="97" t="s">
        <v>144</v>
      </c>
      <c r="C650" s="97"/>
      <c r="D650" s="90" t="str">
        <f t="shared" si="19"/>
        <v/>
      </c>
      <c r="E650" s="88" t="str">
        <f t="shared" si="20"/>
        <v/>
      </c>
      <c r="G650" s="119" t="str">
        <f>IF(C650&lt;&gt;"",COUNT($C$89:C650),"")</f>
        <v/>
      </c>
      <c r="AB650" s="1">
        <v>1</v>
      </c>
    </row>
    <row r="651" spans="1:28" ht="12.75">
      <c r="A651" s="96"/>
      <c r="B651" s="95" t="s">
        <v>144</v>
      </c>
      <c r="C651" s="95"/>
      <c r="D651" s="90" t="str">
        <f t="shared" si="19"/>
        <v/>
      </c>
      <c r="E651" s="88" t="str">
        <f t="shared" si="20"/>
        <v/>
      </c>
      <c r="G651" s="119" t="str">
        <f>IF(C651&lt;&gt;"",COUNT($C$89:C651),"")</f>
        <v/>
      </c>
      <c r="AB651" s="1">
        <v>1</v>
      </c>
    </row>
    <row r="652" spans="1:28" ht="12.75">
      <c r="A652" s="96" t="s">
        <v>163</v>
      </c>
      <c r="B652" s="95">
        <v>155.43</v>
      </c>
      <c r="C652" s="95"/>
      <c r="D652" s="90">
        <f t="shared" si="19"/>
        <v>162.408807</v>
      </c>
      <c r="E652" s="88">
        <f t="shared" si="20"/>
        <v>4.489999999999994E-2</v>
      </c>
      <c r="G652" s="119" t="str">
        <f>IF(C652&lt;&gt;"",COUNT($C$89:C652),"")</f>
        <v/>
      </c>
      <c r="AB652" s="1">
        <v>1</v>
      </c>
    </row>
    <row r="653" spans="1:28" ht="12.75">
      <c r="A653" s="96"/>
      <c r="B653" s="95" t="s">
        <v>144</v>
      </c>
      <c r="C653" s="95"/>
      <c r="D653" s="90" t="str">
        <f t="shared" si="19"/>
        <v/>
      </c>
      <c r="E653" s="88" t="str">
        <f t="shared" si="20"/>
        <v/>
      </c>
      <c r="G653" s="119" t="str">
        <f>IF(C653&lt;&gt;"",COUNT($C$89:C653),"")</f>
        <v/>
      </c>
      <c r="AB653" s="1">
        <v>1</v>
      </c>
    </row>
    <row r="654" spans="1:28" ht="12.75">
      <c r="A654" s="96" t="s">
        <v>1125</v>
      </c>
      <c r="B654" s="97">
        <v>71.02</v>
      </c>
      <c r="C654" s="97"/>
      <c r="D654" s="90">
        <f t="shared" si="19"/>
        <v>74.208797999999987</v>
      </c>
      <c r="E654" s="88">
        <f t="shared" si="20"/>
        <v>4.489999999999994E-2</v>
      </c>
      <c r="G654" s="119" t="str">
        <f>IF(C654&lt;&gt;"",COUNT($C$89:C654),"")</f>
        <v/>
      </c>
      <c r="AB654" s="1">
        <v>1</v>
      </c>
    </row>
    <row r="655" spans="1:28" ht="12.75">
      <c r="A655" s="96"/>
      <c r="B655" s="95" t="s">
        <v>144</v>
      </c>
      <c r="C655" s="95"/>
      <c r="D655" s="90" t="str">
        <f t="shared" si="19"/>
        <v/>
      </c>
      <c r="E655" s="88" t="str">
        <f t="shared" si="20"/>
        <v/>
      </c>
      <c r="G655" s="119" t="str">
        <f>IF(C655&lt;&gt;"",COUNT($C$89:C655),"")</f>
        <v/>
      </c>
      <c r="AB655" s="1">
        <v>1</v>
      </c>
    </row>
    <row r="656" spans="1:28" ht="12.75">
      <c r="A656" s="96" t="s">
        <v>1126</v>
      </c>
      <c r="B656" s="95">
        <v>734.09</v>
      </c>
      <c r="C656" s="95"/>
      <c r="D656" s="90">
        <f t="shared" si="19"/>
        <v>767.05064100000004</v>
      </c>
      <c r="E656" s="88">
        <f t="shared" si="20"/>
        <v>4.489999999999994E-2</v>
      </c>
      <c r="G656" s="119" t="str">
        <f>IF(C656&lt;&gt;"",COUNT($C$89:C656),"")</f>
        <v/>
      </c>
      <c r="AB656" s="1">
        <v>1</v>
      </c>
    </row>
    <row r="657" spans="1:28" ht="12.75">
      <c r="A657" s="96"/>
      <c r="B657" s="95" t="s">
        <v>144</v>
      </c>
      <c r="C657" s="95"/>
      <c r="D657" s="90" t="str">
        <f t="shared" si="19"/>
        <v/>
      </c>
      <c r="E657" s="88" t="str">
        <f t="shared" si="20"/>
        <v/>
      </c>
      <c r="G657" s="119" t="str">
        <f>IF(C657&lt;&gt;"",COUNT($C$89:C657),"")</f>
        <v/>
      </c>
      <c r="AB657" s="1">
        <v>1</v>
      </c>
    </row>
    <row r="658" spans="1:28" ht="12.75">
      <c r="A658" s="96" t="s">
        <v>1127</v>
      </c>
      <c r="B658" s="95" t="s">
        <v>144</v>
      </c>
      <c r="C658" s="95"/>
      <c r="D658" s="90" t="str">
        <f t="shared" si="19"/>
        <v/>
      </c>
      <c r="E658" s="88" t="str">
        <f t="shared" si="20"/>
        <v/>
      </c>
      <c r="G658" s="119" t="str">
        <f>IF(C658&lt;&gt;"",COUNT($C$89:C658),"")</f>
        <v/>
      </c>
      <c r="AB658" s="1">
        <v>1</v>
      </c>
    </row>
    <row r="659" spans="1:28" ht="12.75">
      <c r="A659" s="96" t="s">
        <v>1128</v>
      </c>
      <c r="B659" s="95">
        <v>259.48</v>
      </c>
      <c r="C659" s="95"/>
      <c r="D659" s="90">
        <f t="shared" si="19"/>
        <v>271.130652</v>
      </c>
      <c r="E659" s="88">
        <f t="shared" si="20"/>
        <v>4.489999999999994E-2</v>
      </c>
      <c r="G659" s="119" t="str">
        <f>IF(C659&lt;&gt;"",COUNT($C$89:C659),"")</f>
        <v/>
      </c>
      <c r="AB659" s="1">
        <v>1</v>
      </c>
    </row>
    <row r="660" spans="1:28" ht="12.75">
      <c r="A660" s="96" t="s">
        <v>1129</v>
      </c>
      <c r="B660" s="95">
        <v>289.02999999999997</v>
      </c>
      <c r="C660" s="95"/>
      <c r="D660" s="90">
        <f t="shared" si="19"/>
        <v>302.00744699999996</v>
      </c>
      <c r="E660" s="88">
        <f t="shared" si="20"/>
        <v>4.489999999999994E-2</v>
      </c>
      <c r="G660" s="119" t="str">
        <f>IF(C660&lt;&gt;"",COUNT($C$89:C660),"")</f>
        <v/>
      </c>
      <c r="AB660" s="1">
        <v>1</v>
      </c>
    </row>
    <row r="661" spans="1:28" ht="12.75">
      <c r="A661" s="96"/>
      <c r="B661" s="95" t="s">
        <v>144</v>
      </c>
      <c r="C661" s="95"/>
      <c r="D661" s="90" t="str">
        <f t="shared" si="19"/>
        <v/>
      </c>
      <c r="E661" s="88" t="str">
        <f t="shared" si="20"/>
        <v/>
      </c>
      <c r="G661" s="119" t="str">
        <f>IF(C661&lt;&gt;"",COUNT($C$89:C661),"")</f>
        <v/>
      </c>
      <c r="AB661" s="1">
        <v>1</v>
      </c>
    </row>
    <row r="662" spans="1:28" ht="12.75">
      <c r="A662" s="96" t="s">
        <v>1130</v>
      </c>
      <c r="B662" s="95" t="s">
        <v>125</v>
      </c>
      <c r="C662" s="95"/>
      <c r="D662" s="90" t="str">
        <f t="shared" si="19"/>
        <v>On application</v>
      </c>
      <c r="E662" s="88" t="str">
        <f t="shared" si="20"/>
        <v>On application</v>
      </c>
      <c r="G662" s="119" t="str">
        <f>IF(C662&lt;&gt;"",COUNT($C$89:C662),"")</f>
        <v/>
      </c>
      <c r="AB662" s="1">
        <v>1</v>
      </c>
    </row>
    <row r="663" spans="1:28" ht="12.75">
      <c r="A663" s="96"/>
      <c r="B663" s="95"/>
      <c r="C663" s="95"/>
      <c r="D663" s="90" t="str">
        <f t="shared" si="19"/>
        <v/>
      </c>
      <c r="E663" s="88" t="str">
        <f t="shared" si="20"/>
        <v/>
      </c>
      <c r="G663" s="119" t="str">
        <f>IF(C663&lt;&gt;"",COUNT($C$89:C663),"")</f>
        <v/>
      </c>
      <c r="AB663" s="1">
        <v>1</v>
      </c>
    </row>
    <row r="664" spans="1:28" ht="12.75">
      <c r="A664" s="96" t="s">
        <v>1132</v>
      </c>
      <c r="B664" s="95" t="s">
        <v>144</v>
      </c>
      <c r="C664" s="95"/>
      <c r="D664" s="90" t="str">
        <f t="shared" si="19"/>
        <v/>
      </c>
      <c r="E664" s="88" t="str">
        <f t="shared" si="20"/>
        <v/>
      </c>
      <c r="G664" s="119" t="str">
        <f>IF(C664&lt;&gt;"",COUNT($C$89:C664),"")</f>
        <v/>
      </c>
      <c r="AB664" s="1">
        <v>1</v>
      </c>
    </row>
    <row r="665" spans="1:28" ht="12.75">
      <c r="A665" s="96" t="s">
        <v>1133</v>
      </c>
      <c r="B665" s="95" t="s">
        <v>144</v>
      </c>
      <c r="C665" s="95"/>
      <c r="D665" s="90" t="str">
        <f t="shared" ref="D665:D727" si="21">IF(B665&lt;&gt;"",IF(ISTEXT(B665),B665,IF(C665&lt;&gt;"",C665*1.0449,B665*1.0449)),"")</f>
        <v/>
      </c>
      <c r="E665" s="88" t="str">
        <f t="shared" ref="E665:E727" si="22">IF(AND(B665&lt;&gt;"",D665&lt;&gt;""),IF(ISTEXT(D665),D665,D665/B665-1),"")</f>
        <v/>
      </c>
      <c r="G665" s="119" t="str">
        <f>IF(C665&lt;&gt;"",COUNT($C$89:C665),"")</f>
        <v/>
      </c>
    </row>
    <row r="666" spans="1:28" ht="12.75">
      <c r="A666" s="96" t="s">
        <v>1134</v>
      </c>
      <c r="B666" s="95" t="s">
        <v>144</v>
      </c>
      <c r="C666" s="95"/>
      <c r="D666" s="90" t="str">
        <f t="shared" si="21"/>
        <v/>
      </c>
      <c r="E666" s="88" t="str">
        <f t="shared" si="22"/>
        <v/>
      </c>
      <c r="G666" s="119" t="str">
        <f>IF(C666&lt;&gt;"",COUNT($C$89:C666),"")</f>
        <v/>
      </c>
    </row>
    <row r="667" spans="1:28" ht="12.75">
      <c r="A667" s="96" t="s">
        <v>1135</v>
      </c>
      <c r="B667" s="95" t="s">
        <v>144</v>
      </c>
      <c r="C667" s="95"/>
      <c r="D667" s="90" t="str">
        <f t="shared" si="21"/>
        <v/>
      </c>
      <c r="E667" s="88" t="str">
        <f t="shared" si="22"/>
        <v/>
      </c>
      <c r="G667" s="119" t="str">
        <f>IF(C667&lt;&gt;"",COUNT($C$89:C667),"")</f>
        <v/>
      </c>
    </row>
    <row r="668" spans="1:28" ht="12.75">
      <c r="A668" s="96" t="s">
        <v>1136</v>
      </c>
      <c r="B668" s="95" t="s">
        <v>125</v>
      </c>
      <c r="C668" s="95"/>
      <c r="D668" s="90" t="str">
        <f t="shared" si="21"/>
        <v>On application</v>
      </c>
      <c r="E668" s="88" t="str">
        <f t="shared" si="22"/>
        <v>On application</v>
      </c>
      <c r="G668" s="119" t="str">
        <f>IF(C668&lt;&gt;"",COUNT($C$89:C668),"")</f>
        <v/>
      </c>
    </row>
    <row r="669" spans="1:28" ht="12.75">
      <c r="A669" s="96"/>
      <c r="B669" s="95" t="s">
        <v>144</v>
      </c>
      <c r="C669" s="95"/>
      <c r="D669" s="90" t="str">
        <f t="shared" si="21"/>
        <v/>
      </c>
      <c r="E669" s="88" t="str">
        <f t="shared" si="22"/>
        <v/>
      </c>
      <c r="G669" s="119" t="str">
        <f>IF(C669&lt;&gt;"",COUNT($C$89:C669),"")</f>
        <v/>
      </c>
    </row>
    <row r="670" spans="1:28" s="116" customFormat="1" ht="12.75">
      <c r="A670" s="94" t="s">
        <v>1137</v>
      </c>
      <c r="B670" s="95" t="s">
        <v>144</v>
      </c>
      <c r="C670" s="95"/>
      <c r="D670" s="90" t="str">
        <f t="shared" si="21"/>
        <v/>
      </c>
      <c r="E670" s="88" t="str">
        <f t="shared" si="22"/>
        <v/>
      </c>
      <c r="G670" s="119" t="str">
        <f>IF(C670&lt;&gt;"",COUNT($C$89:C670),"")</f>
        <v/>
      </c>
    </row>
    <row r="671" spans="1:28" ht="12.75">
      <c r="A671" s="94" t="s">
        <v>1138</v>
      </c>
      <c r="B671" s="95" t="s">
        <v>144</v>
      </c>
      <c r="C671" s="95"/>
      <c r="D671" s="90" t="str">
        <f t="shared" si="21"/>
        <v/>
      </c>
      <c r="E671" s="88" t="str">
        <f t="shared" si="22"/>
        <v/>
      </c>
      <c r="G671" s="119" t="str">
        <f>IF(C671&lt;&gt;"",COUNT($C$89:C671),"")</f>
        <v/>
      </c>
    </row>
    <row r="672" spans="1:28" ht="12.75">
      <c r="A672" s="96"/>
      <c r="B672" s="95" t="s">
        <v>144</v>
      </c>
      <c r="C672" s="95"/>
      <c r="D672" s="90" t="str">
        <f t="shared" si="21"/>
        <v/>
      </c>
      <c r="E672" s="88" t="str">
        <f t="shared" si="22"/>
        <v/>
      </c>
      <c r="G672" s="119" t="str">
        <f>IF(C672&lt;&gt;"",COUNT($C$89:C672),"")</f>
        <v/>
      </c>
    </row>
    <row r="673" spans="1:28" ht="12.75">
      <c r="A673" s="96" t="s">
        <v>270</v>
      </c>
      <c r="B673" s="95" t="s">
        <v>144</v>
      </c>
      <c r="C673" s="95"/>
      <c r="D673" s="90" t="str">
        <f t="shared" si="21"/>
        <v/>
      </c>
      <c r="E673" s="88" t="str">
        <f t="shared" si="22"/>
        <v/>
      </c>
      <c r="G673" s="119" t="str">
        <f>IF(C673&lt;&gt;"",COUNT($C$89:C673),"")</f>
        <v/>
      </c>
    </row>
    <row r="674" spans="1:28" ht="12.75">
      <c r="A674" s="96" t="s">
        <v>271</v>
      </c>
      <c r="B674" s="95" t="s">
        <v>125</v>
      </c>
      <c r="C674" s="95"/>
      <c r="D674" s="90" t="str">
        <f t="shared" si="21"/>
        <v>On application</v>
      </c>
      <c r="E674" s="88" t="str">
        <f t="shared" si="22"/>
        <v>On application</v>
      </c>
      <c r="G674" s="119" t="str">
        <f>IF(C674&lt;&gt;"",COUNT($C$89:C674),"")</f>
        <v/>
      </c>
    </row>
    <row r="675" spans="1:28" ht="12.75">
      <c r="A675" s="96" t="s">
        <v>1141</v>
      </c>
      <c r="B675" s="95" t="s">
        <v>144</v>
      </c>
      <c r="C675" s="95"/>
      <c r="D675" s="90" t="str">
        <f t="shared" si="21"/>
        <v/>
      </c>
      <c r="E675" s="88" t="str">
        <f t="shared" si="22"/>
        <v/>
      </c>
      <c r="G675" s="119" t="str">
        <f>IF(C675&lt;&gt;"",COUNT($C$89:C675),"")</f>
        <v/>
      </c>
    </row>
    <row r="676" spans="1:28" ht="12.75">
      <c r="A676" s="96"/>
      <c r="B676" s="95" t="s">
        <v>144</v>
      </c>
      <c r="C676" s="95"/>
      <c r="D676" s="90" t="str">
        <f t="shared" si="21"/>
        <v/>
      </c>
      <c r="E676" s="88" t="str">
        <f t="shared" si="22"/>
        <v/>
      </c>
      <c r="G676" s="119" t="str">
        <f>IF(C676&lt;&gt;"",COUNT($C$89:C676),"")</f>
        <v/>
      </c>
    </row>
    <row r="677" spans="1:28" ht="12.75">
      <c r="A677" s="94" t="s">
        <v>3</v>
      </c>
      <c r="B677" s="95" t="s">
        <v>144</v>
      </c>
      <c r="C677" s="95"/>
      <c r="D677" s="90" t="str">
        <f t="shared" si="21"/>
        <v/>
      </c>
      <c r="E677" s="88" t="str">
        <f t="shared" si="22"/>
        <v/>
      </c>
      <c r="G677" s="119" t="str">
        <f>IF(C677&lt;&gt;"",COUNT($C$89:C677),"")</f>
        <v/>
      </c>
    </row>
    <row r="678" spans="1:28" ht="12.75">
      <c r="A678" s="96"/>
      <c r="B678" s="95" t="s">
        <v>144</v>
      </c>
      <c r="C678" s="95"/>
      <c r="D678" s="90" t="str">
        <f t="shared" si="21"/>
        <v/>
      </c>
      <c r="E678" s="88" t="str">
        <f t="shared" si="22"/>
        <v/>
      </c>
      <c r="G678" s="119" t="str">
        <f>IF(C678&lt;&gt;"",COUNT($C$89:C678),"")</f>
        <v/>
      </c>
    </row>
    <row r="679" spans="1:28" ht="12.75">
      <c r="A679" s="96" t="s">
        <v>4</v>
      </c>
      <c r="B679" s="95" t="s">
        <v>144</v>
      </c>
      <c r="C679" s="95"/>
      <c r="D679" s="90" t="str">
        <f t="shared" si="21"/>
        <v/>
      </c>
      <c r="E679" s="88" t="str">
        <f t="shared" si="22"/>
        <v/>
      </c>
      <c r="G679" s="119" t="str">
        <f>IF(C679&lt;&gt;"",COUNT($C$89:C679),"")</f>
        <v/>
      </c>
    </row>
    <row r="680" spans="1:28" ht="12.75">
      <c r="A680" s="96" t="s">
        <v>5</v>
      </c>
      <c r="B680" s="95" t="s">
        <v>125</v>
      </c>
      <c r="C680" s="95"/>
      <c r="D680" s="90" t="str">
        <f t="shared" si="21"/>
        <v>On application</v>
      </c>
      <c r="E680" s="88" t="str">
        <f t="shared" si="22"/>
        <v>On application</v>
      </c>
      <c r="G680" s="119" t="str">
        <f>IF(C680&lt;&gt;"",COUNT($C$89:C680),"")</f>
        <v/>
      </c>
    </row>
    <row r="681" spans="1:28" ht="12.75">
      <c r="A681" s="96"/>
      <c r="B681" s="95" t="s">
        <v>144</v>
      </c>
      <c r="C681" s="95"/>
      <c r="D681" s="90" t="str">
        <f t="shared" si="21"/>
        <v/>
      </c>
      <c r="E681" s="88" t="str">
        <f t="shared" si="22"/>
        <v/>
      </c>
      <c r="G681" s="119" t="str">
        <f>IF(C681&lt;&gt;"",COUNT($C$89:C681),"")</f>
        <v/>
      </c>
    </row>
    <row r="682" spans="1:28" ht="12.75">
      <c r="A682" s="94" t="s">
        <v>6</v>
      </c>
      <c r="B682" s="95" t="s">
        <v>144</v>
      </c>
      <c r="C682" s="95"/>
      <c r="D682" s="90" t="str">
        <f t="shared" si="21"/>
        <v/>
      </c>
      <c r="E682" s="88" t="str">
        <f t="shared" si="22"/>
        <v/>
      </c>
      <c r="G682" s="119" t="str">
        <f>IF(C682&lt;&gt;"",COUNT($C$89:C682),"")</f>
        <v/>
      </c>
    </row>
    <row r="683" spans="1:28" ht="12.75">
      <c r="A683" s="96"/>
      <c r="B683" s="95" t="s">
        <v>144</v>
      </c>
      <c r="C683" s="95"/>
      <c r="D683" s="90" t="str">
        <f t="shared" si="21"/>
        <v/>
      </c>
      <c r="E683" s="88" t="str">
        <f t="shared" si="22"/>
        <v/>
      </c>
      <c r="G683" s="119" t="str">
        <f>IF(C683&lt;&gt;"",COUNT($C$89:C683),"")</f>
        <v/>
      </c>
    </row>
    <row r="684" spans="1:28" ht="12.75">
      <c r="A684" s="96" t="s">
        <v>7</v>
      </c>
      <c r="B684" s="95" t="s">
        <v>144</v>
      </c>
      <c r="C684" s="95"/>
      <c r="D684" s="90" t="str">
        <f t="shared" si="21"/>
        <v/>
      </c>
      <c r="E684" s="88" t="str">
        <f t="shared" si="22"/>
        <v/>
      </c>
      <c r="G684" s="119" t="str">
        <f>IF(C684&lt;&gt;"",COUNT($C$89:C684),"")</f>
        <v/>
      </c>
    </row>
    <row r="685" spans="1:28" ht="12.75">
      <c r="A685" s="96" t="s">
        <v>8</v>
      </c>
      <c r="B685" s="95" t="s">
        <v>144</v>
      </c>
      <c r="C685" s="95"/>
      <c r="D685" s="90" t="str">
        <f t="shared" si="21"/>
        <v/>
      </c>
      <c r="E685" s="88" t="str">
        <f t="shared" si="22"/>
        <v/>
      </c>
      <c r="G685" s="119" t="str">
        <f>IF(C685&lt;&gt;"",COUNT($C$89:C685),"")</f>
        <v/>
      </c>
      <c r="AB685" s="1">
        <v>1</v>
      </c>
    </row>
    <row r="686" spans="1:28" ht="12.75">
      <c r="A686" s="96"/>
      <c r="B686" s="95" t="s">
        <v>144</v>
      </c>
      <c r="C686" s="95"/>
      <c r="D686" s="90" t="str">
        <f t="shared" si="21"/>
        <v/>
      </c>
      <c r="E686" s="88" t="str">
        <f t="shared" si="22"/>
        <v/>
      </c>
      <c r="G686" s="119" t="str">
        <f>IF(C686&lt;&gt;"",COUNT($C$89:C686),"")</f>
        <v/>
      </c>
    </row>
    <row r="687" spans="1:28" ht="12.75">
      <c r="A687" s="96" t="s">
        <v>9</v>
      </c>
      <c r="B687" s="95">
        <v>500.18</v>
      </c>
      <c r="C687" s="95"/>
      <c r="D687" s="90">
        <f t="shared" si="21"/>
        <v>522.63808199999994</v>
      </c>
      <c r="E687" s="88">
        <f t="shared" si="22"/>
        <v>4.489999999999994E-2</v>
      </c>
      <c r="G687" s="119" t="str">
        <f>IF(C687&lt;&gt;"",COUNT($C$89:C687),"")</f>
        <v/>
      </c>
    </row>
    <row r="688" spans="1:28" ht="12.75">
      <c r="A688" s="96"/>
      <c r="B688" s="95" t="s">
        <v>144</v>
      </c>
      <c r="C688" s="95"/>
      <c r="D688" s="90" t="str">
        <f t="shared" si="21"/>
        <v/>
      </c>
      <c r="E688" s="88" t="str">
        <f t="shared" si="22"/>
        <v/>
      </c>
      <c r="G688" s="119" t="str">
        <f>IF(C688&lt;&gt;"",COUNT($C$89:C688),"")</f>
        <v/>
      </c>
    </row>
    <row r="689" spans="1:28" ht="12.75">
      <c r="A689" s="96" t="s">
        <v>10</v>
      </c>
      <c r="B689" s="95" t="s">
        <v>144</v>
      </c>
      <c r="C689" s="95"/>
      <c r="D689" s="90" t="str">
        <f t="shared" si="21"/>
        <v/>
      </c>
      <c r="E689" s="88" t="str">
        <f t="shared" si="22"/>
        <v/>
      </c>
      <c r="G689" s="119" t="str">
        <f>IF(C689&lt;&gt;"",COUNT($C$89:C689),"")</f>
        <v/>
      </c>
    </row>
    <row r="690" spans="1:28" ht="12.75">
      <c r="A690" s="96" t="s">
        <v>11</v>
      </c>
      <c r="B690" s="95" t="s">
        <v>125</v>
      </c>
      <c r="C690" s="95"/>
      <c r="D690" s="90" t="str">
        <f t="shared" si="21"/>
        <v>On application</v>
      </c>
      <c r="E690" s="88" t="str">
        <f t="shared" si="22"/>
        <v>On application</v>
      </c>
      <c r="G690" s="119" t="str">
        <f>IF(C690&lt;&gt;"",COUNT($C$89:C690),"")</f>
        <v/>
      </c>
    </row>
    <row r="691" spans="1:28" ht="12.75">
      <c r="A691" s="96"/>
      <c r="B691" s="95" t="s">
        <v>144</v>
      </c>
      <c r="C691" s="95"/>
      <c r="D691" s="90" t="str">
        <f t="shared" si="21"/>
        <v/>
      </c>
      <c r="E691" s="88" t="str">
        <f t="shared" si="22"/>
        <v/>
      </c>
      <c r="G691" s="119" t="str">
        <f>IF(C691&lt;&gt;"",COUNT($C$89:C691),"")</f>
        <v/>
      </c>
    </row>
    <row r="692" spans="1:28" ht="12.75">
      <c r="A692" s="96" t="s">
        <v>238</v>
      </c>
      <c r="B692" s="95" t="s">
        <v>144</v>
      </c>
      <c r="C692" s="95"/>
      <c r="D692" s="90" t="str">
        <f t="shared" si="21"/>
        <v/>
      </c>
      <c r="E692" s="88" t="str">
        <f t="shared" si="22"/>
        <v/>
      </c>
      <c r="G692" s="119" t="str">
        <f>IF(C692&lt;&gt;"",COUNT($C$89:C692),"")</f>
        <v/>
      </c>
    </row>
    <row r="693" spans="1:28" ht="12.75">
      <c r="A693" s="96" t="s">
        <v>12</v>
      </c>
      <c r="B693" s="95" t="s">
        <v>144</v>
      </c>
      <c r="C693" s="95"/>
      <c r="D693" s="90" t="str">
        <f t="shared" si="21"/>
        <v/>
      </c>
      <c r="E693" s="88" t="str">
        <f t="shared" si="22"/>
        <v/>
      </c>
      <c r="G693" s="119" t="str">
        <f>IF(C693&lt;&gt;"",COUNT($C$89:C693),"")</f>
        <v/>
      </c>
    </row>
    <row r="694" spans="1:28" ht="12.75">
      <c r="A694" s="96"/>
      <c r="B694" s="95" t="s">
        <v>144</v>
      </c>
      <c r="C694" s="95"/>
      <c r="D694" s="90" t="str">
        <f t="shared" si="21"/>
        <v/>
      </c>
      <c r="E694" s="88" t="str">
        <f t="shared" si="22"/>
        <v/>
      </c>
      <c r="G694" s="119" t="str">
        <f>IF(C694&lt;&gt;"",COUNT($C$89:C694),"")</f>
        <v/>
      </c>
    </row>
    <row r="695" spans="1:28" ht="12.75">
      <c r="A695" s="96" t="s">
        <v>239</v>
      </c>
      <c r="B695" s="95" t="s">
        <v>144</v>
      </c>
      <c r="C695" s="95"/>
      <c r="D695" s="90" t="str">
        <f t="shared" si="21"/>
        <v/>
      </c>
      <c r="E695" s="88" t="str">
        <f t="shared" si="22"/>
        <v/>
      </c>
      <c r="G695" s="119" t="str">
        <f>IF(C695&lt;&gt;"",COUNT($C$89:C695),"")</f>
        <v/>
      </c>
    </row>
    <row r="696" spans="1:28" ht="12.75">
      <c r="A696" s="96" t="s">
        <v>164</v>
      </c>
      <c r="B696" s="95" t="s">
        <v>144</v>
      </c>
      <c r="C696" s="95"/>
      <c r="D696" s="90" t="str">
        <f t="shared" si="21"/>
        <v/>
      </c>
      <c r="E696" s="88" t="str">
        <f t="shared" si="22"/>
        <v/>
      </c>
      <c r="G696" s="119" t="str">
        <f>IF(C696&lt;&gt;"",COUNT($C$89:C696),"")</f>
        <v/>
      </c>
    </row>
    <row r="697" spans="1:28" ht="12.75">
      <c r="A697" s="96"/>
      <c r="B697" s="95" t="s">
        <v>144</v>
      </c>
      <c r="C697" s="95"/>
      <c r="D697" s="90" t="str">
        <f t="shared" si="21"/>
        <v/>
      </c>
      <c r="E697" s="88" t="str">
        <f t="shared" si="22"/>
        <v/>
      </c>
      <c r="G697" s="119" t="str">
        <f>IF(C697&lt;&gt;"",COUNT($C$89:C697),"")</f>
        <v/>
      </c>
    </row>
    <row r="698" spans="1:28" ht="12.75">
      <c r="A698" s="6" t="s">
        <v>87</v>
      </c>
      <c r="B698" s="95" t="s">
        <v>144</v>
      </c>
      <c r="C698" s="95"/>
      <c r="D698" s="90" t="str">
        <f t="shared" si="21"/>
        <v/>
      </c>
      <c r="E698" s="88" t="str">
        <f t="shared" si="22"/>
        <v/>
      </c>
      <c r="G698" s="119" t="str">
        <f>IF(C698&lt;&gt;"",COUNT($C$89:C698),"")</f>
        <v/>
      </c>
    </row>
    <row r="699" spans="1:28" ht="12.75">
      <c r="A699" s="53" t="s">
        <v>88</v>
      </c>
      <c r="B699" s="95" t="s">
        <v>144</v>
      </c>
      <c r="C699" s="95"/>
      <c r="D699" s="90" t="str">
        <f t="shared" si="21"/>
        <v/>
      </c>
      <c r="E699" s="88" t="str">
        <f t="shared" si="22"/>
        <v/>
      </c>
      <c r="G699" s="119" t="str">
        <f>IF(C699&lt;&gt;"",COUNT($C$89:C699),"")</f>
        <v/>
      </c>
    </row>
    <row r="700" spans="1:28" ht="12.75">
      <c r="A700" s="53" t="s">
        <v>89</v>
      </c>
      <c r="B700" s="97" t="s">
        <v>144</v>
      </c>
      <c r="C700" s="97"/>
      <c r="D700" s="90" t="str">
        <f t="shared" si="21"/>
        <v/>
      </c>
      <c r="E700" s="88" t="str">
        <f t="shared" si="22"/>
        <v/>
      </c>
      <c r="G700" s="119" t="str">
        <f>IF(C700&lt;&gt;"",COUNT($C$89:C700),"")</f>
        <v/>
      </c>
    </row>
    <row r="701" spans="1:28" ht="12.75">
      <c r="A701" s="96"/>
      <c r="B701" s="97" t="s">
        <v>144</v>
      </c>
      <c r="C701" s="97"/>
      <c r="D701" s="90" t="str">
        <f t="shared" si="21"/>
        <v/>
      </c>
      <c r="E701" s="88" t="str">
        <f t="shared" si="22"/>
        <v/>
      </c>
      <c r="G701" s="119" t="str">
        <f>IF(C701&lt;&gt;"",COUNT($C$89:C701),"")</f>
        <v/>
      </c>
      <c r="AB701" s="1">
        <v>1</v>
      </c>
    </row>
    <row r="702" spans="1:28" ht="12.75">
      <c r="A702" s="94" t="s">
        <v>13</v>
      </c>
      <c r="B702" s="97" t="s">
        <v>144</v>
      </c>
      <c r="C702" s="97"/>
      <c r="D702" s="90" t="str">
        <f t="shared" si="21"/>
        <v/>
      </c>
      <c r="E702" s="88" t="str">
        <f t="shared" si="22"/>
        <v/>
      </c>
      <c r="G702" s="119" t="str">
        <f>IF(C702&lt;&gt;"",COUNT($C$89:C702),"")</f>
        <v/>
      </c>
    </row>
    <row r="703" spans="1:28" ht="12.75">
      <c r="A703" s="96" t="s">
        <v>21</v>
      </c>
      <c r="B703" s="97" t="s">
        <v>144</v>
      </c>
      <c r="C703" s="97"/>
      <c r="D703" s="90" t="str">
        <f t="shared" si="21"/>
        <v/>
      </c>
      <c r="E703" s="88" t="str">
        <f t="shared" si="22"/>
        <v/>
      </c>
      <c r="G703" s="119" t="str">
        <f>IF(C703&lt;&gt;"",COUNT($C$89:C703),"")</f>
        <v/>
      </c>
    </row>
    <row r="704" spans="1:28" ht="12.75">
      <c r="A704" s="96" t="s">
        <v>22</v>
      </c>
      <c r="B704" s="97" t="s">
        <v>144</v>
      </c>
      <c r="C704" s="97"/>
      <c r="D704" s="90" t="str">
        <f t="shared" si="21"/>
        <v/>
      </c>
      <c r="E704" s="88" t="str">
        <f t="shared" si="22"/>
        <v/>
      </c>
      <c r="G704" s="119" t="str">
        <f>IF(C704&lt;&gt;"",COUNT($C$89:C704),"")</f>
        <v/>
      </c>
    </row>
    <row r="705" spans="1:28" ht="12.75">
      <c r="A705" s="96" t="s">
        <v>519</v>
      </c>
      <c r="B705" s="97" t="s">
        <v>144</v>
      </c>
      <c r="C705" s="97"/>
      <c r="D705" s="90" t="str">
        <f t="shared" si="21"/>
        <v/>
      </c>
      <c r="E705" s="88" t="str">
        <f t="shared" si="22"/>
        <v/>
      </c>
      <c r="G705" s="119" t="str">
        <f>IF(C705&lt;&gt;"",COUNT($C$89:C705),"")</f>
        <v/>
      </c>
    </row>
    <row r="706" spans="1:28" ht="12.75">
      <c r="A706" s="96" t="s">
        <v>490</v>
      </c>
      <c r="B706" s="97" t="s">
        <v>144</v>
      </c>
      <c r="C706" s="97"/>
      <c r="D706" s="90" t="str">
        <f t="shared" si="21"/>
        <v/>
      </c>
      <c r="E706" s="88" t="str">
        <f t="shared" si="22"/>
        <v/>
      </c>
      <c r="G706" s="119" t="str">
        <f>IF(C706&lt;&gt;"",COUNT($C$89:C706),"")</f>
        <v/>
      </c>
    </row>
    <row r="707" spans="1:28" ht="12.75">
      <c r="A707" s="96"/>
      <c r="B707" s="97" t="s">
        <v>144</v>
      </c>
      <c r="C707" s="97"/>
      <c r="D707" s="90" t="str">
        <f t="shared" si="21"/>
        <v/>
      </c>
      <c r="E707" s="88" t="str">
        <f t="shared" si="22"/>
        <v/>
      </c>
      <c r="G707" s="119" t="str">
        <f>IF(C707&lt;&gt;"",COUNT($C$89:C707),"")</f>
        <v/>
      </c>
      <c r="AB707" s="1">
        <v>1</v>
      </c>
    </row>
    <row r="708" spans="1:28" ht="12.75">
      <c r="A708" s="96" t="s">
        <v>165</v>
      </c>
      <c r="B708" s="97" t="s">
        <v>144</v>
      </c>
      <c r="C708" s="97"/>
      <c r="D708" s="90" t="str">
        <f t="shared" si="21"/>
        <v/>
      </c>
      <c r="E708" s="88" t="str">
        <f t="shared" si="22"/>
        <v/>
      </c>
      <c r="G708" s="119" t="str">
        <f>IF(C708&lt;&gt;"",COUNT($C$89:C708),"")</f>
        <v/>
      </c>
      <c r="AB708" s="1">
        <v>1</v>
      </c>
    </row>
    <row r="709" spans="1:28" ht="12.75">
      <c r="A709" s="96" t="s">
        <v>19</v>
      </c>
      <c r="B709" s="97" t="s">
        <v>144</v>
      </c>
      <c r="C709" s="97"/>
      <c r="D709" s="90" t="str">
        <f t="shared" si="21"/>
        <v/>
      </c>
      <c r="E709" s="88" t="str">
        <f t="shared" si="22"/>
        <v/>
      </c>
      <c r="G709" s="119" t="str">
        <f>IF(C709&lt;&gt;"",COUNT($C$89:C709),"")</f>
        <v/>
      </c>
      <c r="AB709" s="1">
        <v>1</v>
      </c>
    </row>
    <row r="710" spans="1:28" ht="12.75">
      <c r="A710" s="96" t="s">
        <v>67</v>
      </c>
      <c r="B710" s="97" t="s">
        <v>144</v>
      </c>
      <c r="C710" s="97"/>
      <c r="D710" s="90" t="str">
        <f t="shared" si="21"/>
        <v/>
      </c>
      <c r="E710" s="88" t="str">
        <f t="shared" si="22"/>
        <v/>
      </c>
      <c r="G710" s="119" t="str">
        <f>IF(C710&lt;&gt;"",COUNT($C$89:C710),"")</f>
        <v/>
      </c>
      <c r="AB710" s="1">
        <v>1</v>
      </c>
    </row>
    <row r="711" spans="1:28" ht="12.75">
      <c r="A711" s="96"/>
      <c r="B711" s="97" t="s">
        <v>144</v>
      </c>
      <c r="C711" s="97"/>
      <c r="D711" s="90" t="str">
        <f t="shared" si="21"/>
        <v/>
      </c>
      <c r="E711" s="88" t="str">
        <f t="shared" si="22"/>
        <v/>
      </c>
      <c r="G711" s="119" t="str">
        <f>IF(C711&lt;&gt;"",COUNT($C$89:C711),"")</f>
        <v/>
      </c>
      <c r="AB711" s="1">
        <v>1</v>
      </c>
    </row>
    <row r="712" spans="1:28" ht="12.75">
      <c r="A712" s="94" t="s">
        <v>237</v>
      </c>
      <c r="B712" s="97" t="s">
        <v>144</v>
      </c>
      <c r="C712" s="97"/>
      <c r="D712" s="90" t="str">
        <f t="shared" si="21"/>
        <v/>
      </c>
      <c r="E712" s="88" t="str">
        <f t="shared" si="22"/>
        <v/>
      </c>
      <c r="G712" s="119" t="str">
        <f>IF(C712&lt;&gt;"",COUNT($C$89:C712),"")</f>
        <v/>
      </c>
      <c r="AB712" s="1">
        <v>1</v>
      </c>
    </row>
    <row r="713" spans="1:28" ht="12.75">
      <c r="A713" s="96"/>
      <c r="B713" s="97" t="s">
        <v>144</v>
      </c>
      <c r="C713" s="97"/>
      <c r="D713" s="90" t="str">
        <f t="shared" si="21"/>
        <v/>
      </c>
      <c r="E713" s="88" t="str">
        <f t="shared" si="22"/>
        <v/>
      </c>
      <c r="G713" s="119" t="str">
        <f>IF(C713&lt;&gt;"",COUNT($C$89:C713),"")</f>
        <v/>
      </c>
      <c r="AB713" s="1">
        <v>1</v>
      </c>
    </row>
    <row r="714" spans="1:28" ht="12.75">
      <c r="A714" s="96" t="s">
        <v>492</v>
      </c>
      <c r="B714" s="97" t="s">
        <v>144</v>
      </c>
      <c r="C714" s="97"/>
      <c r="D714" s="90" t="str">
        <f t="shared" si="21"/>
        <v/>
      </c>
      <c r="E714" s="88" t="str">
        <f t="shared" si="22"/>
        <v/>
      </c>
      <c r="G714" s="119" t="str">
        <f>IF(C714&lt;&gt;"",COUNT($C$89:C714),"")</f>
        <v/>
      </c>
      <c r="AB714" s="1">
        <v>1</v>
      </c>
    </row>
    <row r="715" spans="1:28" ht="12.75">
      <c r="A715" s="96" t="s">
        <v>23</v>
      </c>
      <c r="B715" s="97" t="s">
        <v>144</v>
      </c>
      <c r="C715" s="97"/>
      <c r="D715" s="90" t="str">
        <f t="shared" si="21"/>
        <v/>
      </c>
      <c r="E715" s="88" t="str">
        <f t="shared" si="22"/>
        <v/>
      </c>
      <c r="G715" s="119" t="str">
        <f>IF(C715&lt;&gt;"",COUNT($C$89:C715),"")</f>
        <v/>
      </c>
      <c r="AB715" s="1">
        <v>1</v>
      </c>
    </row>
    <row r="716" spans="1:28" ht="12.75">
      <c r="A716" s="96" t="s">
        <v>24</v>
      </c>
      <c r="B716" s="97" t="s">
        <v>144</v>
      </c>
      <c r="C716" s="97"/>
      <c r="D716" s="90" t="str">
        <f t="shared" si="21"/>
        <v/>
      </c>
      <c r="E716" s="88" t="str">
        <f t="shared" si="22"/>
        <v/>
      </c>
      <c r="G716" s="119" t="str">
        <f>IF(C716&lt;&gt;"",COUNT($C$89:C716),"")</f>
        <v/>
      </c>
      <c r="AB716" s="1">
        <v>1</v>
      </c>
    </row>
    <row r="717" spans="1:28" ht="12.75">
      <c r="A717" s="96"/>
      <c r="B717" s="97" t="s">
        <v>144</v>
      </c>
      <c r="C717" s="97"/>
      <c r="D717" s="90" t="str">
        <f t="shared" si="21"/>
        <v/>
      </c>
      <c r="E717" s="88" t="str">
        <f t="shared" si="22"/>
        <v/>
      </c>
      <c r="G717" s="119" t="str">
        <f>IF(C717&lt;&gt;"",COUNT($C$89:C717),"")</f>
        <v/>
      </c>
      <c r="AB717" s="1">
        <v>1</v>
      </c>
    </row>
    <row r="718" spans="1:28" ht="12.75">
      <c r="A718" s="96" t="s">
        <v>14</v>
      </c>
      <c r="B718" s="97" t="s">
        <v>144</v>
      </c>
      <c r="C718" s="97"/>
      <c r="D718" s="90" t="str">
        <f t="shared" si="21"/>
        <v/>
      </c>
      <c r="E718" s="88" t="str">
        <f t="shared" si="22"/>
        <v/>
      </c>
      <c r="G718" s="119" t="str">
        <f>IF(C718&lt;&gt;"",COUNT($C$89:C718),"")</f>
        <v/>
      </c>
    </row>
    <row r="719" spans="1:28" ht="12.75">
      <c r="A719" s="96"/>
      <c r="B719" s="97" t="s">
        <v>144</v>
      </c>
      <c r="C719" s="97"/>
      <c r="D719" s="90" t="str">
        <f t="shared" si="21"/>
        <v/>
      </c>
      <c r="E719" s="88" t="str">
        <f t="shared" si="22"/>
        <v/>
      </c>
      <c r="G719" s="119" t="str">
        <f>IF(C719&lt;&gt;"",COUNT($C$89:C719),"")</f>
        <v/>
      </c>
    </row>
    <row r="720" spans="1:28" ht="12.75">
      <c r="A720" s="96" t="s">
        <v>15</v>
      </c>
      <c r="B720" s="97" t="s">
        <v>144</v>
      </c>
      <c r="C720" s="97"/>
      <c r="D720" s="90" t="str">
        <f t="shared" si="21"/>
        <v/>
      </c>
      <c r="E720" s="88" t="str">
        <f t="shared" si="22"/>
        <v/>
      </c>
      <c r="G720" s="119" t="str">
        <f>IF(C720&lt;&gt;"",COUNT($C$89:C720),"")</f>
        <v/>
      </c>
    </row>
    <row r="721" spans="1:28" ht="12.75">
      <c r="A721" s="96"/>
      <c r="B721" s="97" t="s">
        <v>144</v>
      </c>
      <c r="C721" s="97"/>
      <c r="D721" s="90" t="str">
        <f t="shared" si="21"/>
        <v/>
      </c>
      <c r="E721" s="88" t="str">
        <f t="shared" si="22"/>
        <v/>
      </c>
      <c r="G721" s="119" t="str">
        <f>IF(C721&lt;&gt;"",COUNT($C$89:C721),"")</f>
        <v/>
      </c>
    </row>
    <row r="722" spans="1:28" ht="12.75">
      <c r="A722" s="96" t="s">
        <v>16</v>
      </c>
      <c r="B722" s="95">
        <v>93.58</v>
      </c>
      <c r="C722" s="95"/>
      <c r="D722" s="90">
        <f t="shared" si="21"/>
        <v>97.781741999999994</v>
      </c>
      <c r="E722" s="88">
        <f t="shared" si="22"/>
        <v>4.489999999999994E-2</v>
      </c>
      <c r="G722" s="119" t="str">
        <f>IF(C722&lt;&gt;"",COUNT($C$89:C722),"")</f>
        <v/>
      </c>
    </row>
    <row r="723" spans="1:28" ht="12.75">
      <c r="A723" s="96" t="s">
        <v>479</v>
      </c>
      <c r="B723" s="97" t="s">
        <v>144</v>
      </c>
      <c r="C723" s="97"/>
      <c r="D723" s="90" t="str">
        <f t="shared" si="21"/>
        <v/>
      </c>
      <c r="E723" s="88" t="str">
        <f t="shared" si="22"/>
        <v/>
      </c>
      <c r="G723" s="119" t="str">
        <f>IF(C723&lt;&gt;"",COUNT($C$89:C723),"")</f>
        <v/>
      </c>
    </row>
    <row r="724" spans="1:28" ht="12.75">
      <c r="A724" s="96" t="s">
        <v>17</v>
      </c>
      <c r="B724" s="97" t="s">
        <v>144</v>
      </c>
      <c r="C724" s="97"/>
      <c r="D724" s="90" t="str">
        <f t="shared" si="21"/>
        <v/>
      </c>
      <c r="E724" s="88" t="str">
        <f t="shared" si="22"/>
        <v/>
      </c>
      <c r="G724" s="119" t="str">
        <f>IF(C724&lt;&gt;"",COUNT($C$89:C724),"")</f>
        <v/>
      </c>
    </row>
    <row r="725" spans="1:28" ht="12.75">
      <c r="A725" s="96" t="s">
        <v>18</v>
      </c>
      <c r="B725" s="95">
        <v>28.06</v>
      </c>
      <c r="C725" s="95"/>
      <c r="D725" s="90">
        <f t="shared" si="21"/>
        <v>29.319893999999998</v>
      </c>
      <c r="E725" s="88">
        <f t="shared" si="22"/>
        <v>4.489999999999994E-2</v>
      </c>
      <c r="G725" s="119" t="str">
        <f>IF(C725&lt;&gt;"",COUNT($C$89:C725),"")</f>
        <v/>
      </c>
    </row>
    <row r="726" spans="1:28" ht="12.75">
      <c r="A726" s="96"/>
      <c r="B726" s="95" t="s">
        <v>144</v>
      </c>
      <c r="C726" s="95"/>
      <c r="D726" s="90" t="str">
        <f t="shared" si="21"/>
        <v/>
      </c>
      <c r="E726" s="88" t="str">
        <f t="shared" si="22"/>
        <v/>
      </c>
      <c r="G726" s="119" t="str">
        <f>IF(C726&lt;&gt;"",COUNT($C$89:C726),"")</f>
        <v/>
      </c>
    </row>
    <row r="727" spans="1:28" ht="12.75">
      <c r="A727" s="96" t="s">
        <v>25</v>
      </c>
      <c r="B727" s="95" t="s">
        <v>144</v>
      </c>
      <c r="C727" s="95"/>
      <c r="D727" s="90" t="str">
        <f t="shared" si="21"/>
        <v/>
      </c>
      <c r="E727" s="88" t="str">
        <f t="shared" si="22"/>
        <v/>
      </c>
      <c r="G727" s="119" t="str">
        <f>IF(C727&lt;&gt;"",COUNT($C$89:C727),"")</f>
        <v/>
      </c>
    </row>
    <row r="728" spans="1:28" ht="12.75">
      <c r="A728" s="96" t="s">
        <v>26</v>
      </c>
      <c r="B728" s="95" t="s">
        <v>144</v>
      </c>
      <c r="C728" s="95"/>
      <c r="D728" s="90" t="str">
        <f t="shared" ref="D728:D791" si="23">IF(B728&lt;&gt;"",IF(ISTEXT(B728),B728,IF(C728&lt;&gt;"",C728*1.0449,B728*1.0449)),"")</f>
        <v/>
      </c>
      <c r="E728" s="88" t="str">
        <f t="shared" ref="E728:E791" si="24">IF(AND(B728&lt;&gt;"",D728&lt;&gt;""),IF(ISTEXT(D728),D728,D728/B728-1),"")</f>
        <v/>
      </c>
      <c r="G728" s="119" t="str">
        <f>IF(C728&lt;&gt;"",COUNT($C$89:C728),"")</f>
        <v/>
      </c>
    </row>
    <row r="729" spans="1:28" ht="12.75">
      <c r="A729" s="96" t="s">
        <v>27</v>
      </c>
      <c r="B729" s="95">
        <v>228.69</v>
      </c>
      <c r="C729" s="95"/>
      <c r="D729" s="90">
        <f t="shared" si="23"/>
        <v>238.958181</v>
      </c>
      <c r="E729" s="88">
        <f t="shared" si="24"/>
        <v>4.489999999999994E-2</v>
      </c>
      <c r="G729" s="119" t="str">
        <f>IF(C729&lt;&gt;"",COUNT($C$89:C729),"")</f>
        <v/>
      </c>
      <c r="AB729" s="1">
        <v>1</v>
      </c>
    </row>
    <row r="730" spans="1:28" ht="12.75">
      <c r="A730" s="96"/>
      <c r="B730" s="95" t="s">
        <v>144</v>
      </c>
      <c r="C730" s="95"/>
      <c r="D730" s="90" t="str">
        <f t="shared" si="23"/>
        <v/>
      </c>
      <c r="E730" s="88" t="str">
        <f t="shared" si="24"/>
        <v/>
      </c>
      <c r="G730" s="119" t="str">
        <f>IF(C730&lt;&gt;"",COUNT($C$89:C730),"")</f>
        <v/>
      </c>
    </row>
    <row r="731" spans="1:28" ht="12.75">
      <c r="A731" s="96" t="s">
        <v>28</v>
      </c>
      <c r="B731" s="95" t="s">
        <v>144</v>
      </c>
      <c r="C731" s="95"/>
      <c r="D731" s="90" t="str">
        <f t="shared" si="23"/>
        <v/>
      </c>
      <c r="E731" s="88" t="str">
        <f t="shared" si="24"/>
        <v/>
      </c>
      <c r="G731" s="119" t="str">
        <f>IF(C731&lt;&gt;"",COUNT($C$89:C731),"")</f>
        <v/>
      </c>
    </row>
    <row r="732" spans="1:28" ht="12.75">
      <c r="A732" s="96"/>
      <c r="B732" s="95" t="s">
        <v>144</v>
      </c>
      <c r="C732" s="95"/>
      <c r="D732" s="90" t="str">
        <f t="shared" si="23"/>
        <v/>
      </c>
      <c r="E732" s="88" t="str">
        <f t="shared" si="24"/>
        <v/>
      </c>
      <c r="G732" s="119" t="str">
        <f>IF(C732&lt;&gt;"",COUNT($C$89:C732),"")</f>
        <v/>
      </c>
    </row>
    <row r="733" spans="1:28" ht="12.75">
      <c r="A733" s="96" t="s">
        <v>29</v>
      </c>
      <c r="B733" s="95">
        <v>69.11</v>
      </c>
      <c r="C733" s="95"/>
      <c r="D733" s="90">
        <f t="shared" si="23"/>
        <v>72.213038999999995</v>
      </c>
      <c r="E733" s="88">
        <f t="shared" si="24"/>
        <v>4.489999999999994E-2</v>
      </c>
      <c r="G733" s="119" t="str">
        <f>IF(C733&lt;&gt;"",COUNT($C$89:C733),"")</f>
        <v/>
      </c>
    </row>
    <row r="734" spans="1:28" ht="12.75">
      <c r="A734" s="96" t="s">
        <v>30</v>
      </c>
      <c r="B734" s="95">
        <v>35.630000000000003</v>
      </c>
      <c r="C734" s="95"/>
      <c r="D734" s="90">
        <f t="shared" si="23"/>
        <v>37.229787000000002</v>
      </c>
      <c r="E734" s="88">
        <f t="shared" si="24"/>
        <v>4.489999999999994E-2</v>
      </c>
      <c r="G734" s="119" t="str">
        <f>IF(C734&lt;&gt;"",COUNT($C$89:C734),"")</f>
        <v/>
      </c>
    </row>
    <row r="735" spans="1:28" ht="12.75">
      <c r="A735" s="96" t="s">
        <v>76</v>
      </c>
      <c r="B735" s="95" t="s">
        <v>144</v>
      </c>
      <c r="C735" s="95"/>
      <c r="D735" s="90" t="str">
        <f t="shared" si="23"/>
        <v/>
      </c>
      <c r="E735" s="88" t="str">
        <f t="shared" si="24"/>
        <v/>
      </c>
      <c r="G735" s="119" t="str">
        <f>IF(C735&lt;&gt;"",COUNT($C$89:C735),"")</f>
        <v/>
      </c>
    </row>
    <row r="736" spans="1:28" ht="12.75">
      <c r="A736" s="96"/>
      <c r="B736" s="95" t="s">
        <v>144</v>
      </c>
      <c r="C736" s="95"/>
      <c r="D736" s="90" t="str">
        <f t="shared" si="23"/>
        <v/>
      </c>
      <c r="E736" s="88" t="str">
        <f t="shared" si="24"/>
        <v/>
      </c>
      <c r="G736" s="119" t="str">
        <f>IF(C736&lt;&gt;"",COUNT($C$89:C736),"")</f>
        <v/>
      </c>
    </row>
    <row r="737" spans="1:28" ht="12.75">
      <c r="A737" s="94" t="s">
        <v>240</v>
      </c>
      <c r="B737" s="97" t="s">
        <v>144</v>
      </c>
      <c r="C737" s="97"/>
      <c r="D737" s="90" t="str">
        <f t="shared" si="23"/>
        <v/>
      </c>
      <c r="E737" s="88" t="str">
        <f t="shared" si="24"/>
        <v/>
      </c>
      <c r="G737" s="119" t="str">
        <f>IF(C737&lt;&gt;"",COUNT($C$89:C737),"")</f>
        <v/>
      </c>
    </row>
    <row r="738" spans="1:28" ht="12.75">
      <c r="A738" s="96" t="s">
        <v>31</v>
      </c>
      <c r="B738" s="95" t="s">
        <v>144</v>
      </c>
      <c r="C738" s="95"/>
      <c r="D738" s="90" t="str">
        <f t="shared" si="23"/>
        <v/>
      </c>
      <c r="E738" s="88" t="str">
        <f t="shared" si="24"/>
        <v/>
      </c>
      <c r="G738" s="119" t="str">
        <f>IF(C738&lt;&gt;"",COUNT($C$89:C738),"")</f>
        <v/>
      </c>
    </row>
    <row r="739" spans="1:28" ht="12.75">
      <c r="A739" s="96" t="s">
        <v>32</v>
      </c>
      <c r="B739" s="95" t="s">
        <v>144</v>
      </c>
      <c r="C739" s="95"/>
      <c r="D739" s="90" t="str">
        <f t="shared" si="23"/>
        <v/>
      </c>
      <c r="E739" s="88" t="str">
        <f t="shared" si="24"/>
        <v/>
      </c>
      <c r="G739" s="119" t="str">
        <f>IF(C739&lt;&gt;"",COUNT($C$89:C739),"")</f>
        <v/>
      </c>
      <c r="AB739" s="1">
        <v>1</v>
      </c>
    </row>
    <row r="740" spans="1:28" ht="12.75">
      <c r="A740" s="96" t="s">
        <v>33</v>
      </c>
      <c r="B740" s="95" t="s">
        <v>144</v>
      </c>
      <c r="C740" s="95"/>
      <c r="D740" s="90" t="str">
        <f t="shared" si="23"/>
        <v/>
      </c>
      <c r="E740" s="88" t="str">
        <f t="shared" si="24"/>
        <v/>
      </c>
      <c r="G740" s="119" t="str">
        <f>IF(C740&lt;&gt;"",COUNT($C$89:C740),"")</f>
        <v/>
      </c>
      <c r="AB740" s="1">
        <v>1</v>
      </c>
    </row>
    <row r="741" spans="1:28" ht="12.75">
      <c r="A741" s="96"/>
      <c r="B741" s="95" t="s">
        <v>144</v>
      </c>
      <c r="C741" s="95"/>
      <c r="D741" s="90" t="str">
        <f t="shared" si="23"/>
        <v/>
      </c>
      <c r="E741" s="88" t="str">
        <f t="shared" si="24"/>
        <v/>
      </c>
      <c r="G741" s="119" t="str">
        <f>IF(C741&lt;&gt;"",COUNT($C$89:C741),"")</f>
        <v/>
      </c>
      <c r="AB741" s="1">
        <v>1</v>
      </c>
    </row>
    <row r="742" spans="1:28" ht="12.75">
      <c r="A742" s="96" t="s">
        <v>34</v>
      </c>
      <c r="B742" s="95" t="s">
        <v>144</v>
      </c>
      <c r="C742" s="95"/>
      <c r="D742" s="90" t="str">
        <f t="shared" si="23"/>
        <v/>
      </c>
      <c r="E742" s="88" t="str">
        <f t="shared" si="24"/>
        <v/>
      </c>
      <c r="G742" s="119" t="str">
        <f>IF(C742&lt;&gt;"",COUNT($C$89:C742),"")</f>
        <v/>
      </c>
      <c r="AB742" s="1">
        <v>1</v>
      </c>
    </row>
    <row r="743" spans="1:28" ht="12.75">
      <c r="A743" s="96"/>
      <c r="B743" s="95" t="s">
        <v>144</v>
      </c>
      <c r="C743" s="95"/>
      <c r="D743" s="90" t="str">
        <f t="shared" si="23"/>
        <v/>
      </c>
      <c r="E743" s="88" t="str">
        <f t="shared" si="24"/>
        <v/>
      </c>
      <c r="G743" s="119" t="str">
        <f>IF(C743&lt;&gt;"",COUNT($C$89:C743),"")</f>
        <v/>
      </c>
      <c r="AB743" s="1">
        <v>1</v>
      </c>
    </row>
    <row r="744" spans="1:28" ht="12.75">
      <c r="A744" s="96" t="s">
        <v>90</v>
      </c>
      <c r="B744" s="95">
        <v>24.55</v>
      </c>
      <c r="C744" s="95"/>
      <c r="D744" s="90">
        <f t="shared" si="23"/>
        <v>25.652294999999999</v>
      </c>
      <c r="E744" s="88">
        <f t="shared" si="24"/>
        <v>4.489999999999994E-2</v>
      </c>
      <c r="G744" s="119" t="str">
        <f>IF(C744&lt;&gt;"",COUNT($C$89:C744),"")</f>
        <v/>
      </c>
      <c r="AB744" s="1">
        <v>1</v>
      </c>
    </row>
    <row r="745" spans="1:28" ht="12.75">
      <c r="A745" s="96" t="s">
        <v>35</v>
      </c>
      <c r="B745" s="95">
        <v>16.239999999999998</v>
      </c>
      <c r="C745" s="95"/>
      <c r="D745" s="90">
        <f t="shared" si="23"/>
        <v>16.969175999999997</v>
      </c>
      <c r="E745" s="88">
        <f t="shared" si="24"/>
        <v>4.489999999999994E-2</v>
      </c>
      <c r="G745" s="119" t="str">
        <f>IF(C745&lt;&gt;"",COUNT($C$89:C745),"")</f>
        <v/>
      </c>
      <c r="AB745" s="1">
        <v>1</v>
      </c>
    </row>
    <row r="746" spans="1:28" ht="12.75">
      <c r="A746" s="96"/>
      <c r="B746" s="95" t="s">
        <v>144</v>
      </c>
      <c r="C746" s="95"/>
      <c r="D746" s="90" t="str">
        <f t="shared" si="23"/>
        <v/>
      </c>
      <c r="E746" s="88" t="str">
        <f t="shared" si="24"/>
        <v/>
      </c>
      <c r="G746" s="119" t="str">
        <f>IF(C746&lt;&gt;"",COUNT($C$89:C746),"")</f>
        <v/>
      </c>
      <c r="AB746" s="1">
        <v>1</v>
      </c>
    </row>
    <row r="747" spans="1:28" ht="12.75">
      <c r="A747" s="96" t="s">
        <v>36</v>
      </c>
      <c r="B747" s="95">
        <v>8.17</v>
      </c>
      <c r="C747" s="95"/>
      <c r="D747" s="90">
        <f t="shared" si="23"/>
        <v>8.5368329999999997</v>
      </c>
      <c r="E747" s="88">
        <f t="shared" si="24"/>
        <v>4.489999999999994E-2</v>
      </c>
      <c r="G747" s="119" t="str">
        <f>IF(C747&lt;&gt;"",COUNT($C$89:C747),"")</f>
        <v/>
      </c>
      <c r="AB747" s="1">
        <v>1</v>
      </c>
    </row>
    <row r="748" spans="1:28" ht="12.75">
      <c r="A748" s="96" t="s">
        <v>37</v>
      </c>
      <c r="B748" s="95"/>
      <c r="C748" s="95"/>
      <c r="D748" s="90" t="str">
        <f t="shared" si="23"/>
        <v/>
      </c>
      <c r="E748" s="88" t="str">
        <f t="shared" si="24"/>
        <v/>
      </c>
      <c r="G748" s="119" t="str">
        <f>IF(C748&lt;&gt;"",COUNT($C$89:C748),"")</f>
        <v/>
      </c>
      <c r="AB748" s="1">
        <v>1</v>
      </c>
    </row>
    <row r="749" spans="1:28" ht="12.75">
      <c r="A749" s="96"/>
      <c r="B749" s="95" t="s">
        <v>144</v>
      </c>
      <c r="C749" s="95"/>
      <c r="D749" s="90" t="str">
        <f t="shared" si="23"/>
        <v/>
      </c>
      <c r="E749" s="88" t="str">
        <f t="shared" si="24"/>
        <v/>
      </c>
      <c r="G749" s="119" t="str">
        <f>IF(C749&lt;&gt;"",COUNT($C$89:C749),"")</f>
        <v/>
      </c>
      <c r="AB749" s="1">
        <v>1</v>
      </c>
    </row>
    <row r="750" spans="1:28" ht="12.75">
      <c r="A750" s="96" t="s">
        <v>38</v>
      </c>
      <c r="B750" s="95" t="s">
        <v>144</v>
      </c>
      <c r="C750" s="95"/>
      <c r="D750" s="90" t="str">
        <f t="shared" si="23"/>
        <v/>
      </c>
      <c r="E750" s="88" t="str">
        <f t="shared" si="24"/>
        <v/>
      </c>
      <c r="G750" s="119" t="str">
        <f>IF(C750&lt;&gt;"",COUNT($C$89:C750),"")</f>
        <v/>
      </c>
      <c r="AB750" s="1">
        <v>1</v>
      </c>
    </row>
    <row r="751" spans="1:28" ht="12.75">
      <c r="A751" s="96" t="s">
        <v>39</v>
      </c>
      <c r="B751" s="95" t="s">
        <v>144</v>
      </c>
      <c r="C751" s="95"/>
      <c r="D751" s="90" t="str">
        <f t="shared" si="23"/>
        <v/>
      </c>
      <c r="E751" s="88" t="str">
        <f t="shared" si="24"/>
        <v/>
      </c>
      <c r="G751" s="119" t="str">
        <f>IF(C751&lt;&gt;"",COUNT($C$89:C751),"")</f>
        <v/>
      </c>
      <c r="AB751" s="1">
        <v>1</v>
      </c>
    </row>
    <row r="752" spans="1:28" ht="12.75">
      <c r="A752" s="96" t="s">
        <v>40</v>
      </c>
      <c r="B752" s="95" t="s">
        <v>144</v>
      </c>
      <c r="C752" s="95"/>
      <c r="D752" s="90" t="str">
        <f t="shared" si="23"/>
        <v/>
      </c>
      <c r="E752" s="88" t="str">
        <f t="shared" si="24"/>
        <v/>
      </c>
      <c r="G752" s="119" t="str">
        <f>IF(C752&lt;&gt;"",COUNT($C$89:C752),"")</f>
        <v/>
      </c>
      <c r="AB752" s="1">
        <v>1</v>
      </c>
    </row>
    <row r="753" spans="1:28" ht="12.75">
      <c r="A753" s="96" t="s">
        <v>307</v>
      </c>
      <c r="B753" s="95" t="s">
        <v>144</v>
      </c>
      <c r="C753" s="95"/>
      <c r="D753" s="90" t="str">
        <f t="shared" si="23"/>
        <v/>
      </c>
      <c r="E753" s="88" t="str">
        <f t="shared" si="24"/>
        <v/>
      </c>
      <c r="G753" s="119" t="str">
        <f>IF(C753&lt;&gt;"",COUNT($C$89:C753),"")</f>
        <v/>
      </c>
    </row>
    <row r="754" spans="1:28" ht="12.75">
      <c r="A754" s="96"/>
      <c r="B754" s="95" t="s">
        <v>144</v>
      </c>
      <c r="C754" s="95"/>
      <c r="D754" s="90" t="str">
        <f t="shared" si="23"/>
        <v/>
      </c>
      <c r="E754" s="88" t="str">
        <f t="shared" si="24"/>
        <v/>
      </c>
      <c r="G754" s="119" t="str">
        <f>IF(C754&lt;&gt;"",COUNT($C$89:C754),"")</f>
        <v/>
      </c>
    </row>
    <row r="755" spans="1:28" ht="12.75">
      <c r="A755" s="96" t="s">
        <v>828</v>
      </c>
      <c r="B755" s="95" t="s">
        <v>144</v>
      </c>
      <c r="C755" s="95"/>
      <c r="D755" s="90" t="str">
        <f t="shared" si="23"/>
        <v/>
      </c>
      <c r="E755" s="88" t="str">
        <f t="shared" si="24"/>
        <v/>
      </c>
      <c r="G755" s="119" t="str">
        <f>IF(C755&lt;&gt;"",COUNT($C$89:C755),"")</f>
        <v/>
      </c>
    </row>
    <row r="756" spans="1:28" ht="12.75">
      <c r="A756" s="96" t="s">
        <v>829</v>
      </c>
      <c r="B756" s="95" t="s">
        <v>144</v>
      </c>
      <c r="C756" s="95"/>
      <c r="D756" s="90" t="str">
        <f t="shared" si="23"/>
        <v/>
      </c>
      <c r="E756" s="88" t="str">
        <f t="shared" si="24"/>
        <v/>
      </c>
      <c r="G756" s="119" t="str">
        <f>IF(C756&lt;&gt;"",COUNT($C$89:C756),"")</f>
        <v/>
      </c>
    </row>
    <row r="757" spans="1:28" ht="12.75">
      <c r="A757" s="96" t="s">
        <v>830</v>
      </c>
      <c r="B757" s="95" t="s">
        <v>144</v>
      </c>
      <c r="C757" s="95"/>
      <c r="D757" s="90" t="str">
        <f t="shared" si="23"/>
        <v/>
      </c>
      <c r="E757" s="88" t="str">
        <f t="shared" si="24"/>
        <v/>
      </c>
      <c r="G757" s="119" t="str">
        <f>IF(C757&lt;&gt;"",COUNT($C$89:C757),"")</f>
        <v/>
      </c>
    </row>
    <row r="758" spans="1:28" ht="12.75">
      <c r="A758" s="96" t="s">
        <v>831</v>
      </c>
      <c r="B758" s="95" t="s">
        <v>144</v>
      </c>
      <c r="C758" s="95"/>
      <c r="D758" s="90" t="str">
        <f t="shared" si="23"/>
        <v/>
      </c>
      <c r="E758" s="88" t="str">
        <f t="shared" si="24"/>
        <v/>
      </c>
      <c r="G758" s="119" t="str">
        <f>IF(C758&lt;&gt;"",COUNT($C$89:C758),"")</f>
        <v/>
      </c>
    </row>
    <row r="759" spans="1:28" ht="12.75">
      <c r="A759" s="96" t="s">
        <v>832</v>
      </c>
      <c r="B759" s="95" t="s">
        <v>144</v>
      </c>
      <c r="C759" s="95"/>
      <c r="D759" s="90" t="str">
        <f t="shared" si="23"/>
        <v/>
      </c>
      <c r="E759" s="88" t="str">
        <f t="shared" si="24"/>
        <v/>
      </c>
      <c r="G759" s="119" t="str">
        <f>IF(C759&lt;&gt;"",COUNT($C$89:C759),"")</f>
        <v/>
      </c>
    </row>
    <row r="760" spans="1:28" ht="12.75">
      <c r="A760" s="96" t="s">
        <v>833</v>
      </c>
      <c r="B760" s="95" t="s">
        <v>144</v>
      </c>
      <c r="C760" s="95"/>
      <c r="D760" s="90" t="str">
        <f t="shared" si="23"/>
        <v/>
      </c>
      <c r="E760" s="88" t="str">
        <f t="shared" si="24"/>
        <v/>
      </c>
      <c r="G760" s="119" t="str">
        <f>IF(C760&lt;&gt;"",COUNT($C$89:C760),"")</f>
        <v/>
      </c>
    </row>
    <row r="761" spans="1:28" ht="12.75">
      <c r="A761" s="96"/>
      <c r="B761" s="95" t="s">
        <v>144</v>
      </c>
      <c r="C761" s="95"/>
      <c r="D761" s="90" t="str">
        <f t="shared" si="23"/>
        <v/>
      </c>
      <c r="E761" s="88" t="str">
        <f t="shared" si="24"/>
        <v/>
      </c>
      <c r="G761" s="119" t="str">
        <f>IF(C761&lt;&gt;"",COUNT($C$89:C761),"")</f>
        <v/>
      </c>
    </row>
    <row r="762" spans="1:28" ht="12.75">
      <c r="A762" s="94" t="s">
        <v>501</v>
      </c>
      <c r="B762" s="95" t="s">
        <v>144</v>
      </c>
      <c r="C762" s="95"/>
      <c r="D762" s="90" t="str">
        <f t="shared" si="23"/>
        <v/>
      </c>
      <c r="E762" s="88" t="str">
        <f t="shared" si="24"/>
        <v/>
      </c>
      <c r="G762" s="119" t="str">
        <f>IF(C762&lt;&gt;"",COUNT($C$89:C762),"")</f>
        <v/>
      </c>
    </row>
    <row r="763" spans="1:28" ht="12.75">
      <c r="A763" s="96"/>
      <c r="B763" s="95" t="s">
        <v>144</v>
      </c>
      <c r="C763" s="95"/>
      <c r="D763" s="90" t="str">
        <f t="shared" si="23"/>
        <v/>
      </c>
      <c r="E763" s="88" t="str">
        <f t="shared" si="24"/>
        <v/>
      </c>
      <c r="G763" s="119" t="str">
        <f>IF(C763&lt;&gt;"",COUNT($C$89:C763),"")</f>
        <v/>
      </c>
      <c r="AB763" s="1">
        <v>1</v>
      </c>
    </row>
    <row r="764" spans="1:28" ht="12.75">
      <c r="A764" s="96" t="s">
        <v>834</v>
      </c>
      <c r="B764" s="95" t="s">
        <v>144</v>
      </c>
      <c r="C764" s="95"/>
      <c r="D764" s="90" t="str">
        <f t="shared" si="23"/>
        <v/>
      </c>
      <c r="E764" s="88" t="str">
        <f t="shared" si="24"/>
        <v/>
      </c>
      <c r="G764" s="119" t="str">
        <f>IF(C764&lt;&gt;"",COUNT($C$89:C764),"")</f>
        <v/>
      </c>
      <c r="AB764" s="1">
        <v>1</v>
      </c>
    </row>
    <row r="765" spans="1:28" ht="12.75">
      <c r="A765" s="96"/>
      <c r="B765" s="95" t="s">
        <v>144</v>
      </c>
      <c r="C765" s="95"/>
      <c r="D765" s="90" t="str">
        <f t="shared" si="23"/>
        <v/>
      </c>
      <c r="E765" s="88" t="str">
        <f t="shared" si="24"/>
        <v/>
      </c>
      <c r="G765" s="119" t="str">
        <f>IF(C765&lt;&gt;"",COUNT($C$89:C765),"")</f>
        <v/>
      </c>
    </row>
    <row r="766" spans="1:28" ht="12.75">
      <c r="A766" s="96" t="s">
        <v>835</v>
      </c>
      <c r="B766" s="95" t="s">
        <v>144</v>
      </c>
      <c r="C766" s="95"/>
      <c r="D766" s="90" t="str">
        <f t="shared" si="23"/>
        <v/>
      </c>
      <c r="E766" s="88" t="str">
        <f t="shared" si="24"/>
        <v/>
      </c>
      <c r="G766" s="119" t="str">
        <f>IF(C766&lt;&gt;"",COUNT($C$89:C766),"")</f>
        <v/>
      </c>
    </row>
    <row r="767" spans="1:28" ht="12.75">
      <c r="A767" s="96" t="s">
        <v>836</v>
      </c>
      <c r="B767" s="95" t="s">
        <v>144</v>
      </c>
      <c r="C767" s="95"/>
      <c r="D767" s="90" t="str">
        <f t="shared" si="23"/>
        <v/>
      </c>
      <c r="E767" s="88" t="str">
        <f t="shared" si="24"/>
        <v/>
      </c>
      <c r="G767" s="119" t="str">
        <f>IF(C767&lt;&gt;"",COUNT($C$89:C767),"")</f>
        <v/>
      </c>
    </row>
    <row r="768" spans="1:28" ht="12.75">
      <c r="A768" s="96" t="s">
        <v>166</v>
      </c>
      <c r="B768" s="97" t="s">
        <v>144</v>
      </c>
      <c r="C768" s="97"/>
      <c r="D768" s="90" t="str">
        <f t="shared" si="23"/>
        <v/>
      </c>
      <c r="E768" s="88" t="str">
        <f t="shared" si="24"/>
        <v/>
      </c>
      <c r="G768" s="119" t="str">
        <f>IF(C768&lt;&gt;"",COUNT($C$89:C768),"")</f>
        <v/>
      </c>
    </row>
    <row r="769" spans="1:28" ht="12.75">
      <c r="A769" s="96" t="s">
        <v>837</v>
      </c>
      <c r="B769" s="97" t="s">
        <v>144</v>
      </c>
      <c r="C769" s="97"/>
      <c r="D769" s="90" t="str">
        <f t="shared" si="23"/>
        <v/>
      </c>
      <c r="E769" s="88" t="str">
        <f t="shared" si="24"/>
        <v/>
      </c>
      <c r="G769" s="119" t="str">
        <f>IF(C769&lt;&gt;"",COUNT($C$89:C769),"")</f>
        <v/>
      </c>
    </row>
    <row r="770" spans="1:28" ht="12.75">
      <c r="A770" s="96"/>
      <c r="B770" s="97" t="s">
        <v>144</v>
      </c>
      <c r="C770" s="97"/>
      <c r="D770" s="90" t="str">
        <f t="shared" si="23"/>
        <v/>
      </c>
      <c r="E770" s="88" t="str">
        <f t="shared" si="24"/>
        <v/>
      </c>
      <c r="G770" s="119" t="str">
        <f>IF(C770&lt;&gt;"",COUNT($C$89:C770),"")</f>
        <v/>
      </c>
    </row>
    <row r="771" spans="1:28" ht="12.75">
      <c r="A771" s="96" t="s">
        <v>838</v>
      </c>
      <c r="B771" s="97" t="s">
        <v>144</v>
      </c>
      <c r="C771" s="97"/>
      <c r="D771" s="90" t="str">
        <f t="shared" si="23"/>
        <v/>
      </c>
      <c r="E771" s="88" t="str">
        <f t="shared" si="24"/>
        <v/>
      </c>
      <c r="G771" s="119" t="str">
        <f>IF(C771&lt;&gt;"",COUNT($C$89:C771),"")</f>
        <v/>
      </c>
    </row>
    <row r="772" spans="1:28" ht="12.75">
      <c r="A772" s="96" t="s">
        <v>839</v>
      </c>
      <c r="B772" s="97" t="s">
        <v>144</v>
      </c>
      <c r="C772" s="97"/>
      <c r="D772" s="90" t="str">
        <f t="shared" si="23"/>
        <v/>
      </c>
      <c r="E772" s="88" t="str">
        <f t="shared" si="24"/>
        <v/>
      </c>
      <c r="G772" s="119" t="str">
        <f>IF(C772&lt;&gt;"",COUNT($C$89:C772),"")</f>
        <v/>
      </c>
    </row>
    <row r="773" spans="1:28" ht="12.75">
      <c r="A773" s="96"/>
      <c r="B773" s="97" t="s">
        <v>144</v>
      </c>
      <c r="C773" s="97"/>
      <c r="D773" s="90" t="str">
        <f t="shared" si="23"/>
        <v/>
      </c>
      <c r="E773" s="88" t="str">
        <f t="shared" si="24"/>
        <v/>
      </c>
      <c r="G773" s="119" t="str">
        <f>IF(C773&lt;&gt;"",COUNT($C$89:C773),"")</f>
        <v/>
      </c>
    </row>
    <row r="774" spans="1:28" ht="12.75">
      <c r="A774" s="96" t="s">
        <v>840</v>
      </c>
      <c r="B774" s="97" t="s">
        <v>144</v>
      </c>
      <c r="C774" s="97"/>
      <c r="D774" s="90" t="str">
        <f t="shared" si="23"/>
        <v/>
      </c>
      <c r="E774" s="88" t="str">
        <f t="shared" si="24"/>
        <v/>
      </c>
      <c r="G774" s="119" t="str">
        <f>IF(C774&lt;&gt;"",COUNT($C$89:C774),"")</f>
        <v/>
      </c>
    </row>
    <row r="775" spans="1:28" ht="12.75">
      <c r="A775" s="96" t="s">
        <v>841</v>
      </c>
      <c r="B775" s="97" t="s">
        <v>144</v>
      </c>
      <c r="C775" s="97"/>
      <c r="D775" s="90" t="str">
        <f t="shared" si="23"/>
        <v/>
      </c>
      <c r="E775" s="88" t="str">
        <f t="shared" si="24"/>
        <v/>
      </c>
      <c r="G775" s="119" t="str">
        <f>IF(C775&lt;&gt;"",COUNT($C$89:C775),"")</f>
        <v/>
      </c>
    </row>
    <row r="776" spans="1:28" ht="12.75">
      <c r="A776" s="96"/>
      <c r="B776" s="97" t="s">
        <v>144</v>
      </c>
      <c r="C776" s="97"/>
      <c r="D776" s="90" t="str">
        <f t="shared" si="23"/>
        <v/>
      </c>
      <c r="E776" s="88" t="str">
        <f t="shared" si="24"/>
        <v/>
      </c>
      <c r="G776" s="119" t="str">
        <f>IF(C776&lt;&gt;"",COUNT($C$89:C776),"")</f>
        <v/>
      </c>
    </row>
    <row r="777" spans="1:28" ht="12.75">
      <c r="A777" s="96" t="s">
        <v>842</v>
      </c>
      <c r="B777" s="97" t="s">
        <v>144</v>
      </c>
      <c r="C777" s="97"/>
      <c r="D777" s="90" t="str">
        <f t="shared" si="23"/>
        <v/>
      </c>
      <c r="E777" s="88" t="str">
        <f t="shared" si="24"/>
        <v/>
      </c>
      <c r="G777" s="119" t="str">
        <f>IF(C777&lt;&gt;"",COUNT($C$89:C777),"")</f>
        <v/>
      </c>
    </row>
    <row r="778" spans="1:28" ht="12.75">
      <c r="A778" s="96"/>
      <c r="B778" s="97" t="s">
        <v>144</v>
      </c>
      <c r="C778" s="97"/>
      <c r="D778" s="90" t="str">
        <f t="shared" si="23"/>
        <v/>
      </c>
      <c r="E778" s="88" t="str">
        <f t="shared" si="24"/>
        <v/>
      </c>
      <c r="G778" s="119" t="str">
        <f>IF(C778&lt;&gt;"",COUNT($C$89:C778),"")</f>
        <v/>
      </c>
      <c r="AB778" s="1">
        <v>1</v>
      </c>
    </row>
    <row r="779" spans="1:28" ht="12.75">
      <c r="A779" s="96" t="s">
        <v>843</v>
      </c>
      <c r="B779" s="97" t="s">
        <v>144</v>
      </c>
      <c r="C779" s="97"/>
      <c r="D779" s="90" t="str">
        <f t="shared" si="23"/>
        <v/>
      </c>
      <c r="E779" s="88" t="str">
        <f t="shared" si="24"/>
        <v/>
      </c>
      <c r="G779" s="119" t="str">
        <f>IF(C779&lt;&gt;"",COUNT($C$89:C779),"")</f>
        <v/>
      </c>
      <c r="AB779" s="1">
        <v>1</v>
      </c>
    </row>
    <row r="780" spans="1:28" ht="12.75">
      <c r="A780" s="77"/>
      <c r="B780" s="89" t="s">
        <v>144</v>
      </c>
      <c r="C780" s="89"/>
      <c r="D780" s="90" t="str">
        <f t="shared" si="23"/>
        <v/>
      </c>
      <c r="E780" s="88" t="str">
        <f t="shared" si="24"/>
        <v/>
      </c>
      <c r="G780" s="119" t="str">
        <f>IF(C780&lt;&gt;"",COUNT($C$89:C780),"")</f>
        <v/>
      </c>
      <c r="AB780" s="1">
        <v>1</v>
      </c>
    </row>
    <row r="781" spans="1:28" ht="12.75">
      <c r="A781" s="74" t="s">
        <v>241</v>
      </c>
      <c r="B781" s="89" t="s">
        <v>144</v>
      </c>
      <c r="C781" s="89"/>
      <c r="D781" s="90" t="str">
        <f t="shared" si="23"/>
        <v/>
      </c>
      <c r="E781" s="88" t="str">
        <f t="shared" si="24"/>
        <v/>
      </c>
      <c r="G781" s="119" t="str">
        <f>IF(C781&lt;&gt;"",COUNT($C$89:C781),"")</f>
        <v/>
      </c>
    </row>
    <row r="782" spans="1:28" ht="12.75">
      <c r="A782" s="74" t="s">
        <v>91</v>
      </c>
      <c r="B782" s="89" t="s">
        <v>144</v>
      </c>
      <c r="C782" s="89"/>
      <c r="D782" s="90" t="str">
        <f t="shared" si="23"/>
        <v/>
      </c>
      <c r="E782" s="88" t="str">
        <f t="shared" si="24"/>
        <v/>
      </c>
      <c r="G782" s="119" t="str">
        <f>IF(C782&lt;&gt;"",COUNT($C$89:C782),"")</f>
        <v/>
      </c>
    </row>
    <row r="783" spans="1:28" ht="12.75">
      <c r="A783" s="77"/>
      <c r="B783" s="89" t="s">
        <v>144</v>
      </c>
      <c r="C783" s="89"/>
      <c r="D783" s="90" t="str">
        <f t="shared" si="23"/>
        <v/>
      </c>
      <c r="E783" s="88" t="str">
        <f t="shared" si="24"/>
        <v/>
      </c>
      <c r="G783" s="119" t="str">
        <f>IF(C783&lt;&gt;"",COUNT($C$89:C783),"")</f>
        <v/>
      </c>
    </row>
    <row r="784" spans="1:28" ht="12.75">
      <c r="A784" s="77" t="s">
        <v>844</v>
      </c>
      <c r="B784" s="89" t="s">
        <v>144</v>
      </c>
      <c r="C784" s="89"/>
      <c r="D784" s="90" t="str">
        <f t="shared" si="23"/>
        <v/>
      </c>
      <c r="E784" s="88" t="str">
        <f t="shared" si="24"/>
        <v/>
      </c>
      <c r="G784" s="119" t="str">
        <f>IF(C784&lt;&gt;"",COUNT($C$89:C784),"")</f>
        <v/>
      </c>
    </row>
    <row r="785" spans="1:7" ht="12.75">
      <c r="A785" s="77" t="s">
        <v>845</v>
      </c>
      <c r="B785" s="89" t="s">
        <v>144</v>
      </c>
      <c r="C785" s="89"/>
      <c r="D785" s="90" t="str">
        <f t="shared" si="23"/>
        <v/>
      </c>
      <c r="E785" s="88" t="str">
        <f t="shared" si="24"/>
        <v/>
      </c>
      <c r="G785" s="119" t="str">
        <f>IF(C785&lt;&gt;"",COUNT($C$89:C785),"")</f>
        <v/>
      </c>
    </row>
    <row r="786" spans="1:7" ht="12.75">
      <c r="A786" s="77"/>
      <c r="B786" s="89" t="s">
        <v>144</v>
      </c>
      <c r="C786" s="89"/>
      <c r="D786" s="90" t="str">
        <f t="shared" si="23"/>
        <v/>
      </c>
      <c r="E786" s="88" t="str">
        <f t="shared" si="24"/>
        <v/>
      </c>
      <c r="G786" s="119" t="str">
        <f>IF(C786&lt;&gt;"",COUNT($C$89:C786),"")</f>
        <v/>
      </c>
    </row>
    <row r="787" spans="1:7" ht="12.75">
      <c r="A787" s="74" t="s">
        <v>92</v>
      </c>
      <c r="B787" s="89" t="s">
        <v>144</v>
      </c>
      <c r="C787" s="89"/>
      <c r="D787" s="90" t="str">
        <f t="shared" si="23"/>
        <v/>
      </c>
      <c r="E787" s="88" t="str">
        <f t="shared" si="24"/>
        <v/>
      </c>
      <c r="G787" s="119" t="str">
        <f>IF(C787&lt;&gt;"",COUNT($C$89:C787),"")</f>
        <v/>
      </c>
    </row>
    <row r="788" spans="1:7" ht="12.75">
      <c r="A788" s="77"/>
      <c r="B788" s="89" t="s">
        <v>144</v>
      </c>
      <c r="C788" s="89"/>
      <c r="D788" s="90" t="str">
        <f t="shared" si="23"/>
        <v/>
      </c>
      <c r="E788" s="88" t="str">
        <f t="shared" si="24"/>
        <v/>
      </c>
      <c r="G788" s="119" t="str">
        <f>IF(C788&lt;&gt;"",COUNT($C$89:C788),"")</f>
        <v/>
      </c>
    </row>
    <row r="789" spans="1:7" ht="12.75">
      <c r="A789" s="77" t="s">
        <v>846</v>
      </c>
      <c r="B789" s="89" t="s">
        <v>144</v>
      </c>
      <c r="C789" s="89"/>
      <c r="D789" s="90" t="str">
        <f t="shared" si="23"/>
        <v/>
      </c>
      <c r="E789" s="88" t="str">
        <f t="shared" si="24"/>
        <v/>
      </c>
      <c r="G789" s="119" t="str">
        <f>IF(C789&lt;&gt;"",COUNT($C$89:C789),"")</f>
        <v/>
      </c>
    </row>
    <row r="790" spans="1:7" ht="12.75">
      <c r="A790" s="77" t="s">
        <v>847</v>
      </c>
      <c r="B790" s="89" t="s">
        <v>144</v>
      </c>
      <c r="C790" s="89"/>
      <c r="D790" s="90" t="str">
        <f t="shared" si="23"/>
        <v/>
      </c>
      <c r="E790" s="88" t="str">
        <f t="shared" si="24"/>
        <v/>
      </c>
      <c r="G790" s="119" t="str">
        <f>IF(C790&lt;&gt;"",COUNT($C$89:C790),"")</f>
        <v/>
      </c>
    </row>
    <row r="791" spans="1:7" ht="12.75">
      <c r="A791" s="77"/>
      <c r="B791" s="89" t="s">
        <v>144</v>
      </c>
      <c r="C791" s="89"/>
      <c r="D791" s="90" t="str">
        <f t="shared" si="23"/>
        <v/>
      </c>
      <c r="E791" s="88" t="str">
        <f t="shared" si="24"/>
        <v/>
      </c>
      <c r="G791" s="119" t="str">
        <f>IF(C791&lt;&gt;"",COUNT($C$89:C791),"")</f>
        <v/>
      </c>
    </row>
    <row r="792" spans="1:7" ht="12.75">
      <c r="A792" s="77" t="s">
        <v>848</v>
      </c>
      <c r="B792" s="89">
        <v>22.82</v>
      </c>
      <c r="C792" s="89"/>
      <c r="D792" s="90">
        <f t="shared" ref="D792:D855" si="25">IF(B792&lt;&gt;"",IF(ISTEXT(B792),B792,IF(C792&lt;&gt;"",C792*1.0449,B792*1.0449)),"")</f>
        <v>23.844618000000001</v>
      </c>
      <c r="E792" s="88">
        <f t="shared" ref="E792:E855" si="26">IF(AND(B792&lt;&gt;"",D792&lt;&gt;""),IF(ISTEXT(D792),D792,D792/B792-1),"")</f>
        <v>4.489999999999994E-2</v>
      </c>
      <c r="G792" s="119" t="str">
        <f>IF(C792&lt;&gt;"",COUNT($C$89:C792),"")</f>
        <v/>
      </c>
    </row>
    <row r="793" spans="1:7" ht="12.75">
      <c r="A793" s="77" t="s">
        <v>849</v>
      </c>
      <c r="B793" s="89">
        <v>38.07</v>
      </c>
      <c r="C793" s="89"/>
      <c r="D793" s="90">
        <f t="shared" si="25"/>
        <v>39.779342999999997</v>
      </c>
      <c r="E793" s="88">
        <f t="shared" si="26"/>
        <v>4.489999999999994E-2</v>
      </c>
      <c r="G793" s="119" t="str">
        <f>IF(C793&lt;&gt;"",COUNT($C$89:C793),"")</f>
        <v/>
      </c>
    </row>
    <row r="794" spans="1:7" ht="12.75">
      <c r="A794" s="77" t="s">
        <v>850</v>
      </c>
      <c r="B794" s="90" t="s">
        <v>144</v>
      </c>
      <c r="C794" s="90"/>
      <c r="D794" s="90" t="str">
        <f t="shared" si="25"/>
        <v/>
      </c>
      <c r="E794" s="88" t="str">
        <f t="shared" si="26"/>
        <v/>
      </c>
      <c r="G794" s="119" t="str">
        <f>IF(C794&lt;&gt;"",COUNT($C$89:C794),"")</f>
        <v/>
      </c>
    </row>
    <row r="795" spans="1:7" ht="12.75">
      <c r="A795" s="77" t="s">
        <v>851</v>
      </c>
      <c r="B795" s="89">
        <v>66.84</v>
      </c>
      <c r="C795" s="89"/>
      <c r="D795" s="90">
        <f t="shared" si="25"/>
        <v>69.841116</v>
      </c>
      <c r="E795" s="88">
        <f t="shared" si="26"/>
        <v>4.489999999999994E-2</v>
      </c>
      <c r="G795" s="119" t="str">
        <f>IF(C795&lt;&gt;"",COUNT($C$89:C795),"")</f>
        <v/>
      </c>
    </row>
    <row r="796" spans="1:7" ht="12.75">
      <c r="A796" s="77"/>
      <c r="B796" s="89" t="s">
        <v>144</v>
      </c>
      <c r="C796" s="89"/>
      <c r="D796" s="90" t="str">
        <f t="shared" si="25"/>
        <v/>
      </c>
      <c r="E796" s="88" t="str">
        <f t="shared" si="26"/>
        <v/>
      </c>
      <c r="G796" s="119" t="str">
        <f>IF(C796&lt;&gt;"",COUNT($C$89:C796),"")</f>
        <v/>
      </c>
    </row>
    <row r="797" spans="1:7" ht="12.75">
      <c r="A797" s="77" t="s">
        <v>852</v>
      </c>
      <c r="B797" s="89" t="s">
        <v>144</v>
      </c>
      <c r="C797" s="89"/>
      <c r="D797" s="90" t="str">
        <f t="shared" si="25"/>
        <v/>
      </c>
      <c r="E797" s="88" t="str">
        <f t="shared" si="26"/>
        <v/>
      </c>
      <c r="G797" s="119" t="str">
        <f>IF(C797&lt;&gt;"",COUNT($C$89:C797),"")</f>
        <v/>
      </c>
    </row>
    <row r="798" spans="1:7" ht="12.75">
      <c r="A798" s="77" t="s">
        <v>853</v>
      </c>
      <c r="B798" s="89" t="s">
        <v>144</v>
      </c>
      <c r="C798" s="89"/>
      <c r="D798" s="90" t="str">
        <f t="shared" si="25"/>
        <v/>
      </c>
      <c r="E798" s="88" t="str">
        <f t="shared" si="26"/>
        <v/>
      </c>
      <c r="G798" s="119" t="str">
        <f>IF(C798&lt;&gt;"",COUNT($C$89:C798),"")</f>
        <v/>
      </c>
    </row>
    <row r="799" spans="1:7" ht="12.75">
      <c r="A799" s="77" t="s">
        <v>854</v>
      </c>
      <c r="B799" s="89">
        <v>91.95</v>
      </c>
      <c r="C799" s="89"/>
      <c r="D799" s="90">
        <f t="shared" si="25"/>
        <v>96.078554999999994</v>
      </c>
      <c r="E799" s="88">
        <f t="shared" si="26"/>
        <v>4.489999999999994E-2</v>
      </c>
      <c r="G799" s="119" t="str">
        <f>IF(C799&lt;&gt;"",COUNT($C$89:C799),"")</f>
        <v/>
      </c>
    </row>
    <row r="800" spans="1:7" ht="12.75">
      <c r="A800" s="77" t="s">
        <v>855</v>
      </c>
      <c r="B800" s="89">
        <v>183.87</v>
      </c>
      <c r="C800" s="89"/>
      <c r="D800" s="90">
        <f t="shared" si="25"/>
        <v>192.12576300000001</v>
      </c>
      <c r="E800" s="88">
        <f t="shared" si="26"/>
        <v>4.489999999999994E-2</v>
      </c>
      <c r="G800" s="119" t="str">
        <f>IF(C800&lt;&gt;"",COUNT($C$89:C800),"")</f>
        <v/>
      </c>
    </row>
    <row r="801" spans="1:7" ht="12.75">
      <c r="A801" s="77"/>
      <c r="B801" s="89" t="s">
        <v>144</v>
      </c>
      <c r="C801" s="89"/>
      <c r="D801" s="90" t="str">
        <f t="shared" si="25"/>
        <v/>
      </c>
      <c r="E801" s="88" t="str">
        <f t="shared" si="26"/>
        <v/>
      </c>
      <c r="G801" s="119" t="str">
        <f>IF(C801&lt;&gt;"",COUNT($C$89:C801),"")</f>
        <v/>
      </c>
    </row>
    <row r="802" spans="1:7" ht="12.75">
      <c r="A802" s="77" t="s">
        <v>856</v>
      </c>
      <c r="B802" s="89" t="s">
        <v>144</v>
      </c>
      <c r="C802" s="89"/>
      <c r="D802" s="90" t="str">
        <f t="shared" si="25"/>
        <v/>
      </c>
      <c r="E802" s="88" t="str">
        <f t="shared" si="26"/>
        <v/>
      </c>
      <c r="G802" s="119" t="str">
        <f>IF(C802&lt;&gt;"",COUNT($C$89:C802),"")</f>
        <v/>
      </c>
    </row>
    <row r="803" spans="1:7" ht="12.75">
      <c r="A803" s="77" t="s">
        <v>854</v>
      </c>
      <c r="B803" s="89">
        <v>185.63</v>
      </c>
      <c r="C803" s="89"/>
      <c r="D803" s="90">
        <f t="shared" si="25"/>
        <v>193.96478699999997</v>
      </c>
      <c r="E803" s="88">
        <f t="shared" si="26"/>
        <v>4.489999999999994E-2</v>
      </c>
      <c r="G803" s="119" t="str">
        <f>IF(C803&lt;&gt;"",COUNT($C$89:C803),"")</f>
        <v/>
      </c>
    </row>
    <row r="804" spans="1:7" ht="12.75">
      <c r="A804" s="77" t="s">
        <v>855</v>
      </c>
      <c r="B804" s="89">
        <v>371.22</v>
      </c>
      <c r="C804" s="89"/>
      <c r="D804" s="90">
        <f t="shared" si="25"/>
        <v>387.88777800000003</v>
      </c>
      <c r="E804" s="88">
        <f t="shared" si="26"/>
        <v>4.489999999999994E-2</v>
      </c>
      <c r="G804" s="119" t="str">
        <f>IF(C804&lt;&gt;"",COUNT($C$89:C804),"")</f>
        <v/>
      </c>
    </row>
    <row r="805" spans="1:7" ht="12.75">
      <c r="A805" s="77"/>
      <c r="B805" s="89" t="s">
        <v>144</v>
      </c>
      <c r="C805" s="89"/>
      <c r="D805" s="90" t="str">
        <f t="shared" si="25"/>
        <v/>
      </c>
      <c r="E805" s="88" t="str">
        <f t="shared" si="26"/>
        <v/>
      </c>
      <c r="G805" s="119" t="str">
        <f>IF(C805&lt;&gt;"",COUNT($C$89:C805),"")</f>
        <v/>
      </c>
    </row>
    <row r="806" spans="1:7" ht="12.75">
      <c r="A806" s="74" t="s">
        <v>95</v>
      </c>
      <c r="B806" s="89" t="s">
        <v>144</v>
      </c>
      <c r="C806" s="89"/>
      <c r="D806" s="90" t="str">
        <f t="shared" si="25"/>
        <v/>
      </c>
      <c r="E806" s="88" t="str">
        <f t="shared" si="26"/>
        <v/>
      </c>
      <c r="G806" s="119" t="str">
        <f>IF(C806&lt;&gt;"",COUNT($C$89:C806),"")</f>
        <v/>
      </c>
    </row>
    <row r="807" spans="1:7" ht="12.75">
      <c r="A807" s="74"/>
      <c r="B807" s="89" t="s">
        <v>144</v>
      </c>
      <c r="C807" s="89"/>
      <c r="D807" s="90" t="str">
        <f t="shared" si="25"/>
        <v/>
      </c>
      <c r="E807" s="88" t="str">
        <f t="shared" si="26"/>
        <v/>
      </c>
      <c r="G807" s="119" t="str">
        <f>IF(C807&lt;&gt;"",COUNT($C$89:C807),"")</f>
        <v/>
      </c>
    </row>
    <row r="808" spans="1:7" ht="12.75">
      <c r="A808" s="77" t="s">
        <v>857</v>
      </c>
      <c r="B808" s="89" t="s">
        <v>144</v>
      </c>
      <c r="C808" s="89"/>
      <c r="D808" s="90" t="str">
        <f t="shared" si="25"/>
        <v/>
      </c>
      <c r="E808" s="88" t="str">
        <f t="shared" si="26"/>
        <v/>
      </c>
      <c r="G808" s="119" t="str">
        <f>IF(C808&lt;&gt;"",COUNT($C$89:C808),"")</f>
        <v/>
      </c>
    </row>
    <row r="809" spans="1:7" ht="12.75">
      <c r="A809" s="74"/>
      <c r="B809" s="89" t="s">
        <v>144</v>
      </c>
      <c r="C809" s="89"/>
      <c r="D809" s="90" t="str">
        <f t="shared" si="25"/>
        <v/>
      </c>
      <c r="E809" s="88" t="str">
        <f t="shared" si="26"/>
        <v/>
      </c>
      <c r="G809" s="119" t="str">
        <f>IF(C809&lt;&gt;"",COUNT($C$89:C809),"")</f>
        <v/>
      </c>
    </row>
    <row r="810" spans="1:7" ht="12.75">
      <c r="A810" s="77" t="s">
        <v>858</v>
      </c>
      <c r="B810" s="89">
        <v>54.35</v>
      </c>
      <c r="C810" s="89"/>
      <c r="D810" s="90">
        <f t="shared" si="25"/>
        <v>56.790315</v>
      </c>
      <c r="E810" s="88">
        <f t="shared" si="26"/>
        <v>4.489999999999994E-2</v>
      </c>
      <c r="G810" s="119" t="str">
        <f>IF(C810&lt;&gt;"",COUNT($C$89:C810),"")</f>
        <v/>
      </c>
    </row>
    <row r="811" spans="1:7" ht="12.75">
      <c r="A811" s="77"/>
      <c r="B811" s="89" t="s">
        <v>144</v>
      </c>
      <c r="C811" s="89"/>
      <c r="D811" s="90" t="str">
        <f t="shared" si="25"/>
        <v/>
      </c>
      <c r="E811" s="88" t="str">
        <f t="shared" si="26"/>
        <v/>
      </c>
      <c r="G811" s="119" t="str">
        <f>IF(C811&lt;&gt;"",COUNT($C$89:C811),"")</f>
        <v/>
      </c>
    </row>
    <row r="812" spans="1:7" ht="12.75">
      <c r="A812" s="77" t="s">
        <v>859</v>
      </c>
      <c r="B812" s="89">
        <v>108.7</v>
      </c>
      <c r="C812" s="89"/>
      <c r="D812" s="90">
        <f t="shared" si="25"/>
        <v>113.58063</v>
      </c>
      <c r="E812" s="88">
        <f t="shared" si="26"/>
        <v>4.489999999999994E-2</v>
      </c>
      <c r="G812" s="119" t="str">
        <f>IF(C812&lt;&gt;"",COUNT($C$89:C812),"")</f>
        <v/>
      </c>
    </row>
    <row r="813" spans="1:7" ht="12.75">
      <c r="A813" s="77"/>
      <c r="B813" s="90" t="s">
        <v>144</v>
      </c>
      <c r="C813" s="90"/>
      <c r="D813" s="90" t="str">
        <f t="shared" si="25"/>
        <v/>
      </c>
      <c r="E813" s="88" t="str">
        <f t="shared" si="26"/>
        <v/>
      </c>
      <c r="G813" s="119" t="str">
        <f>IF(C813&lt;&gt;"",COUNT($C$89:C813),"")</f>
        <v/>
      </c>
    </row>
    <row r="814" spans="1:7" ht="12.75">
      <c r="A814" s="77" t="s">
        <v>860</v>
      </c>
      <c r="B814" s="89">
        <v>217.39</v>
      </c>
      <c r="C814" s="89"/>
      <c r="D814" s="90">
        <f t="shared" si="25"/>
        <v>227.15081099999998</v>
      </c>
      <c r="E814" s="88">
        <f t="shared" si="26"/>
        <v>4.489999999999994E-2</v>
      </c>
      <c r="G814" s="119" t="str">
        <f>IF(C814&lt;&gt;"",COUNT($C$89:C814),"")</f>
        <v/>
      </c>
    </row>
    <row r="815" spans="1:7" ht="12.75">
      <c r="A815" s="77"/>
      <c r="B815" s="89" t="s">
        <v>144</v>
      </c>
      <c r="C815" s="89"/>
      <c r="D815" s="90" t="str">
        <f t="shared" si="25"/>
        <v/>
      </c>
      <c r="E815" s="88" t="str">
        <f t="shared" si="26"/>
        <v/>
      </c>
      <c r="G815" s="119" t="str">
        <f>IF(C815&lt;&gt;"",COUNT($C$89:C815),"")</f>
        <v/>
      </c>
    </row>
    <row r="816" spans="1:7" ht="12.75">
      <c r="A816" s="77" t="s">
        <v>861</v>
      </c>
      <c r="B816" s="89" t="s">
        <v>144</v>
      </c>
      <c r="C816" s="89"/>
      <c r="D816" s="90" t="str">
        <f t="shared" si="25"/>
        <v/>
      </c>
      <c r="E816" s="88" t="str">
        <f t="shared" si="26"/>
        <v/>
      </c>
      <c r="G816" s="119" t="str">
        <f>IF(C816&lt;&gt;"",COUNT($C$89:C816),"")</f>
        <v/>
      </c>
    </row>
    <row r="817" spans="1:28" ht="12.75">
      <c r="A817" s="77"/>
      <c r="B817" s="89" t="s">
        <v>144</v>
      </c>
      <c r="C817" s="89"/>
      <c r="D817" s="90" t="str">
        <f t="shared" si="25"/>
        <v/>
      </c>
      <c r="E817" s="88" t="str">
        <f t="shared" si="26"/>
        <v/>
      </c>
      <c r="G817" s="119" t="str">
        <f>IF(C817&lt;&gt;"",COUNT($C$89:C817),"")</f>
        <v/>
      </c>
    </row>
    <row r="818" spans="1:28" ht="12.75">
      <c r="A818" s="77" t="s">
        <v>862</v>
      </c>
      <c r="B818" s="89" t="s">
        <v>144</v>
      </c>
      <c r="C818" s="89"/>
      <c r="D818" s="90" t="str">
        <f t="shared" si="25"/>
        <v/>
      </c>
      <c r="E818" s="88" t="str">
        <f t="shared" si="26"/>
        <v/>
      </c>
      <c r="G818" s="119" t="str">
        <f>IF(C818&lt;&gt;"",COUNT($C$89:C818),"")</f>
        <v/>
      </c>
    </row>
    <row r="819" spans="1:28" ht="12.75">
      <c r="A819" s="77" t="s">
        <v>863</v>
      </c>
      <c r="B819" s="89" t="s">
        <v>144</v>
      </c>
      <c r="C819" s="89"/>
      <c r="D819" s="90" t="str">
        <f t="shared" si="25"/>
        <v/>
      </c>
      <c r="E819" s="88" t="str">
        <f t="shared" si="26"/>
        <v/>
      </c>
      <c r="G819" s="119" t="str">
        <f>IF(C819&lt;&gt;"",COUNT($C$89:C819),"")</f>
        <v/>
      </c>
    </row>
    <row r="820" spans="1:28" ht="12.75">
      <c r="A820" s="77"/>
      <c r="B820" s="89" t="s">
        <v>144</v>
      </c>
      <c r="C820" s="89"/>
      <c r="D820" s="90" t="str">
        <f t="shared" si="25"/>
        <v/>
      </c>
      <c r="E820" s="88" t="str">
        <f t="shared" si="26"/>
        <v/>
      </c>
      <c r="G820" s="119" t="str">
        <f>IF(C820&lt;&gt;"",COUNT($C$89:C820),"")</f>
        <v/>
      </c>
      <c r="AB820" s="1">
        <v>1</v>
      </c>
    </row>
    <row r="821" spans="1:28" ht="12.75">
      <c r="A821" s="77" t="s">
        <v>864</v>
      </c>
      <c r="B821" s="89" t="s">
        <v>144</v>
      </c>
      <c r="C821" s="89"/>
      <c r="D821" s="90" t="str">
        <f t="shared" si="25"/>
        <v/>
      </c>
      <c r="E821" s="88" t="str">
        <f t="shared" si="26"/>
        <v/>
      </c>
      <c r="G821" s="119" t="str">
        <f>IF(C821&lt;&gt;"",COUNT($C$89:C821),"")</f>
        <v/>
      </c>
      <c r="AB821" s="1">
        <v>1</v>
      </c>
    </row>
    <row r="822" spans="1:28" ht="12.75">
      <c r="A822" s="77" t="s">
        <v>865</v>
      </c>
      <c r="B822" s="89" t="s">
        <v>144</v>
      </c>
      <c r="C822" s="89"/>
      <c r="D822" s="90" t="str">
        <f t="shared" si="25"/>
        <v/>
      </c>
      <c r="E822" s="88" t="str">
        <f t="shared" si="26"/>
        <v/>
      </c>
      <c r="G822" s="119" t="str">
        <f>IF(C822&lt;&gt;"",COUNT($C$89:C822),"")</f>
        <v/>
      </c>
      <c r="AB822" s="1">
        <v>1</v>
      </c>
    </row>
    <row r="823" spans="1:28" ht="12.75">
      <c r="A823" s="77"/>
      <c r="B823" s="89" t="s">
        <v>144</v>
      </c>
      <c r="C823" s="89"/>
      <c r="D823" s="90" t="str">
        <f t="shared" si="25"/>
        <v/>
      </c>
      <c r="E823" s="88" t="str">
        <f t="shared" si="26"/>
        <v/>
      </c>
      <c r="G823" s="119" t="str">
        <f>IF(C823&lt;&gt;"",COUNT($C$89:C823),"")</f>
        <v/>
      </c>
    </row>
    <row r="824" spans="1:28" ht="12.75">
      <c r="A824" s="77" t="s">
        <v>866</v>
      </c>
      <c r="B824" s="89" t="s">
        <v>144</v>
      </c>
      <c r="C824" s="89"/>
      <c r="D824" s="90" t="str">
        <f t="shared" si="25"/>
        <v/>
      </c>
      <c r="E824" s="88" t="str">
        <f t="shared" si="26"/>
        <v/>
      </c>
      <c r="G824" s="119" t="str">
        <f>IF(C824&lt;&gt;"",COUNT($C$89:C824),"")</f>
        <v/>
      </c>
    </row>
    <row r="825" spans="1:28" ht="12.75">
      <c r="A825" s="77" t="s">
        <v>867</v>
      </c>
      <c r="B825" s="89" t="s">
        <v>144</v>
      </c>
      <c r="C825" s="89"/>
      <c r="D825" s="90" t="str">
        <f t="shared" si="25"/>
        <v/>
      </c>
      <c r="E825" s="88" t="str">
        <f t="shared" si="26"/>
        <v/>
      </c>
      <c r="G825" s="119" t="str">
        <f>IF(C825&lt;&gt;"",COUNT($C$89:C825),"")</f>
        <v/>
      </c>
    </row>
    <row r="826" spans="1:28" ht="12.75">
      <c r="A826" s="77"/>
      <c r="B826" s="89" t="s">
        <v>144</v>
      </c>
      <c r="C826" s="89"/>
      <c r="D826" s="90" t="str">
        <f t="shared" si="25"/>
        <v/>
      </c>
      <c r="E826" s="88" t="str">
        <f t="shared" si="26"/>
        <v/>
      </c>
      <c r="G826" s="119" t="str">
        <f>IF(C826&lt;&gt;"",COUNT($C$89:C826),"")</f>
        <v/>
      </c>
    </row>
    <row r="827" spans="1:28" ht="12.75">
      <c r="A827" s="77" t="s">
        <v>868</v>
      </c>
      <c r="B827" s="89" t="s">
        <v>144</v>
      </c>
      <c r="C827" s="89"/>
      <c r="D827" s="90" t="str">
        <f t="shared" si="25"/>
        <v/>
      </c>
      <c r="E827" s="88" t="str">
        <f t="shared" si="26"/>
        <v/>
      </c>
      <c r="G827" s="119" t="str">
        <f>IF(C827&lt;&gt;"",COUNT($C$89:C827),"")</f>
        <v/>
      </c>
    </row>
    <row r="828" spans="1:28" ht="12.75">
      <c r="A828" s="77" t="s">
        <v>869</v>
      </c>
      <c r="B828" s="89" t="s">
        <v>144</v>
      </c>
      <c r="C828" s="89"/>
      <c r="D828" s="90" t="str">
        <f t="shared" si="25"/>
        <v/>
      </c>
      <c r="E828" s="88" t="str">
        <f t="shared" si="26"/>
        <v/>
      </c>
      <c r="G828" s="119" t="str">
        <f>IF(C828&lt;&gt;"",COUNT($C$89:C828),"")</f>
        <v/>
      </c>
    </row>
    <row r="829" spans="1:28" ht="12.75">
      <c r="A829" s="77" t="s">
        <v>870</v>
      </c>
      <c r="B829" s="89">
        <v>1.37</v>
      </c>
      <c r="C829" s="89"/>
      <c r="D829" s="90">
        <f t="shared" si="25"/>
        <v>1.431513</v>
      </c>
      <c r="E829" s="88">
        <f t="shared" si="26"/>
        <v>4.489999999999994E-2</v>
      </c>
      <c r="G829" s="119" t="str">
        <f>IF(C829&lt;&gt;"",COUNT($C$89:C829),"")</f>
        <v/>
      </c>
    </row>
    <row r="830" spans="1:28" ht="12.75">
      <c r="A830" s="77"/>
      <c r="B830" s="89" t="s">
        <v>144</v>
      </c>
      <c r="C830" s="89"/>
      <c r="D830" s="90" t="str">
        <f t="shared" si="25"/>
        <v/>
      </c>
      <c r="E830" s="88" t="str">
        <f t="shared" si="26"/>
        <v/>
      </c>
      <c r="G830" s="119" t="str">
        <f>IF(C830&lt;&gt;"",COUNT($C$89:C830),"")</f>
        <v/>
      </c>
    </row>
    <row r="831" spans="1:28" ht="12.75">
      <c r="A831" s="77" t="s">
        <v>871</v>
      </c>
      <c r="B831" s="89" t="s">
        <v>144</v>
      </c>
      <c r="C831" s="89"/>
      <c r="D831" s="90" t="str">
        <f t="shared" si="25"/>
        <v/>
      </c>
      <c r="E831" s="88" t="str">
        <f t="shared" si="26"/>
        <v/>
      </c>
      <c r="G831" s="119" t="str">
        <f>IF(C831&lt;&gt;"",COUNT($C$89:C831),"")</f>
        <v/>
      </c>
    </row>
    <row r="832" spans="1:28" ht="12.75">
      <c r="A832" s="77" t="s">
        <v>872</v>
      </c>
      <c r="B832" s="89" t="s">
        <v>144</v>
      </c>
      <c r="C832" s="89"/>
      <c r="D832" s="90" t="str">
        <f t="shared" si="25"/>
        <v/>
      </c>
      <c r="E832" s="88" t="str">
        <f t="shared" si="26"/>
        <v/>
      </c>
      <c r="G832" s="119" t="str">
        <f>IF(C832&lt;&gt;"",COUNT($C$89:C832),"")</f>
        <v/>
      </c>
    </row>
    <row r="833" spans="1:28" ht="12.75">
      <c r="A833" s="77" t="s">
        <v>870</v>
      </c>
      <c r="B833" s="89">
        <v>2.7</v>
      </c>
      <c r="C833" s="89"/>
      <c r="D833" s="90">
        <f t="shared" si="25"/>
        <v>2.8212299999999999</v>
      </c>
      <c r="E833" s="88">
        <f t="shared" si="26"/>
        <v>4.489999999999994E-2</v>
      </c>
      <c r="G833" s="119" t="str">
        <f>IF(C833&lt;&gt;"",COUNT($C$89:C833),"")</f>
        <v/>
      </c>
    </row>
    <row r="834" spans="1:28" ht="12.75">
      <c r="A834" s="77"/>
      <c r="B834" s="89" t="s">
        <v>144</v>
      </c>
      <c r="C834" s="89"/>
      <c r="D834" s="90" t="str">
        <f t="shared" si="25"/>
        <v/>
      </c>
      <c r="E834" s="88" t="str">
        <f t="shared" si="26"/>
        <v/>
      </c>
      <c r="G834" s="119" t="str">
        <f>IF(C834&lt;&gt;"",COUNT($C$89:C834),"")</f>
        <v/>
      </c>
      <c r="AB834" s="1">
        <v>1</v>
      </c>
    </row>
    <row r="835" spans="1:28" ht="12.75">
      <c r="A835" s="77" t="s">
        <v>873</v>
      </c>
      <c r="B835" s="89" t="s">
        <v>144</v>
      </c>
      <c r="C835" s="89"/>
      <c r="D835" s="90" t="str">
        <f t="shared" si="25"/>
        <v/>
      </c>
      <c r="E835" s="88" t="str">
        <f t="shared" si="26"/>
        <v/>
      </c>
      <c r="G835" s="119" t="str">
        <f>IF(C835&lt;&gt;"",COUNT($C$89:C835),"")</f>
        <v/>
      </c>
    </row>
    <row r="836" spans="1:28" ht="12.75">
      <c r="A836" s="77" t="s">
        <v>874</v>
      </c>
      <c r="B836" s="89" t="s">
        <v>144</v>
      </c>
      <c r="C836" s="89"/>
      <c r="D836" s="90" t="str">
        <f t="shared" si="25"/>
        <v/>
      </c>
      <c r="E836" s="88" t="str">
        <f t="shared" si="26"/>
        <v/>
      </c>
      <c r="G836" s="119" t="str">
        <f>IF(C836&lt;&gt;"",COUNT($C$89:C836),"")</f>
        <v/>
      </c>
    </row>
    <row r="837" spans="1:28" ht="12.75">
      <c r="A837" s="77" t="s">
        <v>870</v>
      </c>
      <c r="B837" s="89">
        <v>5.41</v>
      </c>
      <c r="C837" s="89"/>
      <c r="D837" s="90">
        <f t="shared" si="25"/>
        <v>5.6529090000000002</v>
      </c>
      <c r="E837" s="88">
        <f t="shared" si="26"/>
        <v>4.489999999999994E-2</v>
      </c>
      <c r="G837" s="119" t="str">
        <f>IF(C837&lt;&gt;"",COUNT($C$89:C837),"")</f>
        <v/>
      </c>
    </row>
    <row r="838" spans="1:28" ht="12.75">
      <c r="A838" s="77"/>
      <c r="B838" s="89" t="s">
        <v>144</v>
      </c>
      <c r="C838" s="89"/>
      <c r="D838" s="90" t="str">
        <f t="shared" si="25"/>
        <v/>
      </c>
      <c r="E838" s="88" t="str">
        <f t="shared" si="26"/>
        <v/>
      </c>
      <c r="G838" s="119" t="str">
        <f>IF(C838&lt;&gt;"",COUNT($C$89:C838),"")</f>
        <v/>
      </c>
    </row>
    <row r="839" spans="1:28" ht="12.75">
      <c r="A839" s="77" t="s">
        <v>875</v>
      </c>
      <c r="B839" s="89" t="s">
        <v>144</v>
      </c>
      <c r="C839" s="89"/>
      <c r="D839" s="90" t="str">
        <f t="shared" si="25"/>
        <v/>
      </c>
      <c r="E839" s="88" t="str">
        <f t="shared" si="26"/>
        <v/>
      </c>
      <c r="G839" s="119" t="str">
        <f>IF(C839&lt;&gt;"",COUNT($C$89:C839),"")</f>
        <v/>
      </c>
    </row>
    <row r="840" spans="1:28" ht="12.75">
      <c r="A840" s="77" t="s">
        <v>876</v>
      </c>
      <c r="B840" s="89" t="s">
        <v>144</v>
      </c>
      <c r="C840" s="89"/>
      <c r="D840" s="90" t="str">
        <f t="shared" si="25"/>
        <v/>
      </c>
      <c r="E840" s="88" t="str">
        <f t="shared" si="26"/>
        <v/>
      </c>
      <c r="G840" s="119" t="str">
        <f>IF(C840&lt;&gt;"",COUNT($C$89:C840),"")</f>
        <v/>
      </c>
    </row>
    <row r="841" spans="1:28" ht="12.75">
      <c r="A841" s="77" t="s">
        <v>877</v>
      </c>
      <c r="B841" s="89" t="s">
        <v>144</v>
      </c>
      <c r="C841" s="89"/>
      <c r="D841" s="90" t="str">
        <f t="shared" si="25"/>
        <v/>
      </c>
      <c r="E841" s="88" t="str">
        <f t="shared" si="26"/>
        <v/>
      </c>
      <c r="G841" s="119" t="str">
        <f>IF(C841&lt;&gt;"",COUNT($C$89:C841),"")</f>
        <v/>
      </c>
    </row>
    <row r="842" spans="1:28" ht="12.75">
      <c r="A842" s="77" t="s">
        <v>870</v>
      </c>
      <c r="B842" s="89">
        <v>16.239999999999998</v>
      </c>
      <c r="C842" s="89"/>
      <c r="D842" s="90">
        <f t="shared" si="25"/>
        <v>16.969175999999997</v>
      </c>
      <c r="E842" s="88">
        <f t="shared" si="26"/>
        <v>4.489999999999994E-2</v>
      </c>
      <c r="G842" s="119" t="str">
        <f>IF(C842&lt;&gt;"",COUNT($C$89:C842),"")</f>
        <v/>
      </c>
    </row>
    <row r="843" spans="1:28" ht="12.75">
      <c r="A843" s="77"/>
      <c r="B843" s="89" t="s">
        <v>144</v>
      </c>
      <c r="C843" s="89"/>
      <c r="D843" s="90" t="str">
        <f t="shared" si="25"/>
        <v/>
      </c>
      <c r="E843" s="88" t="str">
        <f t="shared" si="26"/>
        <v/>
      </c>
      <c r="G843" s="119" t="str">
        <f>IF(C843&lt;&gt;"",COUNT($C$89:C843),"")</f>
        <v/>
      </c>
    </row>
    <row r="844" spans="1:28" ht="12.75">
      <c r="A844" s="74" t="s">
        <v>242</v>
      </c>
      <c r="B844" s="89" t="s">
        <v>144</v>
      </c>
      <c r="C844" s="89"/>
      <c r="D844" s="90" t="str">
        <f t="shared" si="25"/>
        <v/>
      </c>
      <c r="E844" s="88" t="str">
        <f t="shared" si="26"/>
        <v/>
      </c>
      <c r="G844" s="119" t="str">
        <f>IF(C844&lt;&gt;"",COUNT($C$89:C844),"")</f>
        <v/>
      </c>
    </row>
    <row r="845" spans="1:28" ht="12.75">
      <c r="A845" s="74"/>
      <c r="B845" s="89" t="s">
        <v>144</v>
      </c>
      <c r="C845" s="89"/>
      <c r="D845" s="90" t="str">
        <f t="shared" si="25"/>
        <v/>
      </c>
      <c r="E845" s="88" t="str">
        <f t="shared" si="26"/>
        <v/>
      </c>
      <c r="G845" s="119" t="str">
        <f>IF(C845&lt;&gt;"",COUNT($C$89:C845),"")</f>
        <v/>
      </c>
    </row>
    <row r="846" spans="1:28" ht="12.75">
      <c r="A846" s="74" t="s">
        <v>878</v>
      </c>
      <c r="B846" s="89" t="s">
        <v>144</v>
      </c>
      <c r="C846" s="89"/>
      <c r="D846" s="90" t="str">
        <f t="shared" si="25"/>
        <v/>
      </c>
      <c r="E846" s="88" t="str">
        <f t="shared" si="26"/>
        <v/>
      </c>
      <c r="G846" s="119" t="str">
        <f>IF(C846&lt;&gt;"",COUNT($C$89:C846),"")</f>
        <v/>
      </c>
    </row>
    <row r="847" spans="1:28" ht="12.75">
      <c r="A847" s="77"/>
      <c r="B847" s="89" t="s">
        <v>144</v>
      </c>
      <c r="C847" s="89"/>
      <c r="D847" s="90" t="str">
        <f t="shared" si="25"/>
        <v/>
      </c>
      <c r="E847" s="88" t="str">
        <f t="shared" si="26"/>
        <v/>
      </c>
      <c r="G847" s="119" t="str">
        <f>IF(C847&lt;&gt;"",COUNT($C$89:C847),"")</f>
        <v/>
      </c>
    </row>
    <row r="848" spans="1:28" ht="12.75">
      <c r="A848" s="77" t="s">
        <v>879</v>
      </c>
      <c r="B848" s="89" t="s">
        <v>144</v>
      </c>
      <c r="C848" s="89"/>
      <c r="D848" s="90" t="str">
        <f t="shared" si="25"/>
        <v/>
      </c>
      <c r="E848" s="88" t="str">
        <f t="shared" si="26"/>
        <v/>
      </c>
      <c r="G848" s="119" t="str">
        <f>IF(C848&lt;&gt;"",COUNT($C$89:C848),"")</f>
        <v/>
      </c>
      <c r="AB848" s="1">
        <v>1</v>
      </c>
    </row>
    <row r="849" spans="1:28" ht="12.75">
      <c r="A849" s="77" t="s">
        <v>880</v>
      </c>
      <c r="B849" s="89" t="s">
        <v>144</v>
      </c>
      <c r="C849" s="89"/>
      <c r="D849" s="90" t="str">
        <f t="shared" si="25"/>
        <v/>
      </c>
      <c r="E849" s="88" t="str">
        <f t="shared" si="26"/>
        <v/>
      </c>
      <c r="G849" s="119" t="str">
        <f>IF(C849&lt;&gt;"",COUNT($C$89:C849),"")</f>
        <v/>
      </c>
    </row>
    <row r="850" spans="1:28" ht="12.75">
      <c r="A850" s="77"/>
      <c r="B850" s="89" t="s">
        <v>144</v>
      </c>
      <c r="C850" s="89"/>
      <c r="D850" s="90" t="str">
        <f t="shared" si="25"/>
        <v/>
      </c>
      <c r="E850" s="88" t="str">
        <f t="shared" si="26"/>
        <v/>
      </c>
      <c r="G850" s="119" t="str">
        <f>IF(C850&lt;&gt;"",COUNT($C$89:C850),"")</f>
        <v/>
      </c>
    </row>
    <row r="851" spans="1:28" ht="12.75">
      <c r="A851" s="77" t="s">
        <v>881</v>
      </c>
      <c r="B851" s="89" t="s">
        <v>144</v>
      </c>
      <c r="C851" s="89"/>
      <c r="D851" s="90" t="str">
        <f t="shared" si="25"/>
        <v/>
      </c>
      <c r="E851" s="88" t="str">
        <f t="shared" si="26"/>
        <v/>
      </c>
      <c r="G851" s="119" t="str">
        <f>IF(C851&lt;&gt;"",COUNT($C$89:C851),"")</f>
        <v/>
      </c>
    </row>
    <row r="852" spans="1:28" ht="12.75">
      <c r="A852" s="77"/>
      <c r="B852" s="89" t="s">
        <v>144</v>
      </c>
      <c r="C852" s="89"/>
      <c r="D852" s="90" t="str">
        <f t="shared" si="25"/>
        <v/>
      </c>
      <c r="E852" s="88" t="str">
        <f t="shared" si="26"/>
        <v/>
      </c>
      <c r="G852" s="119" t="str">
        <f>IF(C852&lt;&gt;"",COUNT($C$89:C852),"")</f>
        <v/>
      </c>
    </row>
    <row r="853" spans="1:28" ht="12.75">
      <c r="A853" s="77" t="s">
        <v>882</v>
      </c>
      <c r="B853" s="89" t="s">
        <v>144</v>
      </c>
      <c r="C853" s="89"/>
      <c r="D853" s="90" t="str">
        <f t="shared" si="25"/>
        <v/>
      </c>
      <c r="E853" s="88" t="str">
        <f t="shared" si="26"/>
        <v/>
      </c>
      <c r="G853" s="119" t="str">
        <f>IF(C853&lt;&gt;"",COUNT($C$89:C853),"")</f>
        <v/>
      </c>
    </row>
    <row r="854" spans="1:28" ht="12.75">
      <c r="A854" s="77" t="s">
        <v>883</v>
      </c>
      <c r="B854" s="89" t="s">
        <v>144</v>
      </c>
      <c r="C854" s="89"/>
      <c r="D854" s="90" t="str">
        <f t="shared" si="25"/>
        <v/>
      </c>
      <c r="E854" s="88" t="str">
        <f t="shared" si="26"/>
        <v/>
      </c>
      <c r="G854" s="119" t="str">
        <f>IF(C854&lt;&gt;"",COUNT($C$89:C854),"")</f>
        <v/>
      </c>
    </row>
    <row r="855" spans="1:28" ht="12.75">
      <c r="A855" s="77"/>
      <c r="B855" s="89" t="s">
        <v>144</v>
      </c>
      <c r="C855" s="89"/>
      <c r="D855" s="90" t="str">
        <f t="shared" si="25"/>
        <v/>
      </c>
      <c r="E855" s="88" t="str">
        <f t="shared" si="26"/>
        <v/>
      </c>
      <c r="G855" s="119" t="str">
        <f>IF(C855&lt;&gt;"",COUNT($C$89:C855),"")</f>
        <v/>
      </c>
    </row>
    <row r="856" spans="1:28" ht="12.75">
      <c r="A856" s="77" t="s">
        <v>884</v>
      </c>
      <c r="B856" s="89" t="s">
        <v>144</v>
      </c>
      <c r="C856" s="89"/>
      <c r="D856" s="90" t="str">
        <f t="shared" ref="D856:D919" si="27">IF(B856&lt;&gt;"",IF(ISTEXT(B856),B856,IF(C856&lt;&gt;"",C856*1.0449,B856*1.0449)),"")</f>
        <v/>
      </c>
      <c r="E856" s="88" t="str">
        <f t="shared" ref="E856:E919" si="28">IF(AND(B856&lt;&gt;"",D856&lt;&gt;""),IF(ISTEXT(D856),D856,D856/B856-1),"")</f>
        <v/>
      </c>
      <c r="G856" s="119" t="str">
        <f>IF(C856&lt;&gt;"",COUNT($C$89:C856),"")</f>
        <v/>
      </c>
    </row>
    <row r="857" spans="1:28" ht="12.75">
      <c r="A857" s="77" t="s">
        <v>885</v>
      </c>
      <c r="B857" s="89" t="s">
        <v>144</v>
      </c>
      <c r="C857" s="89"/>
      <c r="D857" s="90" t="str">
        <f t="shared" si="27"/>
        <v/>
      </c>
      <c r="E857" s="88" t="str">
        <f t="shared" si="28"/>
        <v/>
      </c>
      <c r="G857" s="119" t="str">
        <f>IF(C857&lt;&gt;"",COUNT($C$89:C857),"")</f>
        <v/>
      </c>
    </row>
    <row r="858" spans="1:28" ht="12.75">
      <c r="A858" s="77"/>
      <c r="B858" s="89" t="s">
        <v>144</v>
      </c>
      <c r="C858" s="89"/>
      <c r="D858" s="90" t="str">
        <f t="shared" si="27"/>
        <v/>
      </c>
      <c r="E858" s="88" t="str">
        <f t="shared" si="28"/>
        <v/>
      </c>
      <c r="G858" s="119" t="str">
        <f>IF(C858&lt;&gt;"",COUNT($C$89:C858),"")</f>
        <v/>
      </c>
      <c r="AB858" s="1">
        <v>1</v>
      </c>
    </row>
    <row r="859" spans="1:28" ht="12.75">
      <c r="A859" s="77" t="s">
        <v>886</v>
      </c>
      <c r="B859" s="89" t="s">
        <v>144</v>
      </c>
      <c r="C859" s="89"/>
      <c r="D859" s="90" t="str">
        <f t="shared" si="27"/>
        <v/>
      </c>
      <c r="E859" s="88" t="str">
        <f t="shared" si="28"/>
        <v/>
      </c>
      <c r="G859" s="119" t="str">
        <f>IF(C859&lt;&gt;"",COUNT($C$89:C859),"")</f>
        <v/>
      </c>
      <c r="AB859" s="1">
        <v>1</v>
      </c>
    </row>
    <row r="860" spans="1:28" ht="12.75">
      <c r="A860" s="77" t="s">
        <v>887</v>
      </c>
      <c r="B860" s="89" t="s">
        <v>144</v>
      </c>
      <c r="C860" s="89"/>
      <c r="D860" s="90" t="str">
        <f t="shared" si="27"/>
        <v/>
      </c>
      <c r="E860" s="88" t="str">
        <f t="shared" si="28"/>
        <v/>
      </c>
      <c r="G860" s="119" t="str">
        <f>IF(C860&lt;&gt;"",COUNT($C$89:C860),"")</f>
        <v/>
      </c>
      <c r="AB860" s="1">
        <v>1</v>
      </c>
    </row>
    <row r="861" spans="1:28" ht="12.75">
      <c r="A861" s="77" t="s">
        <v>888</v>
      </c>
      <c r="B861" s="89" t="s">
        <v>144</v>
      </c>
      <c r="C861" s="89"/>
      <c r="D861" s="90" t="str">
        <f t="shared" si="27"/>
        <v/>
      </c>
      <c r="E861" s="88" t="str">
        <f t="shared" si="28"/>
        <v/>
      </c>
      <c r="G861" s="119" t="str">
        <f>IF(C861&lt;&gt;"",COUNT($C$89:C861),"")</f>
        <v/>
      </c>
    </row>
    <row r="862" spans="1:28" ht="12.75">
      <c r="A862" s="77"/>
      <c r="B862" s="89" t="s">
        <v>144</v>
      </c>
      <c r="C862" s="89"/>
      <c r="D862" s="90" t="str">
        <f t="shared" si="27"/>
        <v/>
      </c>
      <c r="E862" s="88" t="str">
        <f t="shared" si="28"/>
        <v/>
      </c>
      <c r="G862" s="119" t="str">
        <f>IF(C862&lt;&gt;"",COUNT($C$89:C862),"")</f>
        <v/>
      </c>
    </row>
    <row r="863" spans="1:28" ht="12.75">
      <c r="A863" s="77" t="s">
        <v>889</v>
      </c>
      <c r="B863" s="89" t="s">
        <v>144</v>
      </c>
      <c r="C863" s="89"/>
      <c r="D863" s="90" t="str">
        <f t="shared" si="27"/>
        <v/>
      </c>
      <c r="E863" s="88" t="str">
        <f t="shared" si="28"/>
        <v/>
      </c>
      <c r="G863" s="119" t="str">
        <f>IF(C863&lt;&gt;"",COUNT($C$89:C863),"")</f>
        <v/>
      </c>
    </row>
    <row r="864" spans="1:28" ht="12.75">
      <c r="A864" s="77" t="s">
        <v>890</v>
      </c>
      <c r="B864" s="89" t="s">
        <v>144</v>
      </c>
      <c r="C864" s="89"/>
      <c r="D864" s="90" t="str">
        <f t="shared" si="27"/>
        <v/>
      </c>
      <c r="E864" s="88" t="str">
        <f t="shared" si="28"/>
        <v/>
      </c>
      <c r="G864" s="119" t="str">
        <f>IF(C864&lt;&gt;"",COUNT($C$89:C864),"")</f>
        <v/>
      </c>
    </row>
    <row r="865" spans="1:7" ht="12.75">
      <c r="A865" s="77"/>
      <c r="B865" s="89" t="s">
        <v>144</v>
      </c>
      <c r="C865" s="89"/>
      <c r="D865" s="90" t="str">
        <f t="shared" si="27"/>
        <v/>
      </c>
      <c r="E865" s="88" t="str">
        <f t="shared" si="28"/>
        <v/>
      </c>
      <c r="G865" s="119" t="str">
        <f>IF(C865&lt;&gt;"",COUNT($C$89:C865),"")</f>
        <v/>
      </c>
    </row>
    <row r="866" spans="1:7" ht="12.75">
      <c r="A866" s="77" t="s">
        <v>894</v>
      </c>
      <c r="B866" s="89">
        <v>1826.75</v>
      </c>
      <c r="C866" s="89"/>
      <c r="D866" s="90">
        <f t="shared" si="27"/>
        <v>1908.7710749999999</v>
      </c>
      <c r="E866" s="88">
        <f t="shared" si="28"/>
        <v>4.489999999999994E-2</v>
      </c>
      <c r="G866" s="119" t="str">
        <f>IF(C866&lt;&gt;"",COUNT($C$89:C866),"")</f>
        <v/>
      </c>
    </row>
    <row r="867" spans="1:7" ht="12.75">
      <c r="A867" s="77"/>
      <c r="B867" s="89" t="s">
        <v>144</v>
      </c>
      <c r="C867" s="89"/>
      <c r="D867" s="90" t="str">
        <f t="shared" si="27"/>
        <v/>
      </c>
      <c r="E867" s="88" t="str">
        <f t="shared" si="28"/>
        <v/>
      </c>
      <c r="G867" s="119" t="str">
        <f>IF(C867&lt;&gt;"",COUNT($C$89:C867),"")</f>
        <v/>
      </c>
    </row>
    <row r="868" spans="1:7" ht="12.75">
      <c r="A868" s="77" t="s">
        <v>893</v>
      </c>
      <c r="B868" s="90">
        <v>1293.5899999999999</v>
      </c>
      <c r="C868" s="90"/>
      <c r="D868" s="90">
        <f t="shared" si="27"/>
        <v>1351.6721909999999</v>
      </c>
      <c r="E868" s="88">
        <f t="shared" si="28"/>
        <v>4.489999999999994E-2</v>
      </c>
      <c r="G868" s="119" t="str">
        <f>IF(C868&lt;&gt;"",COUNT($C$89:C868),"")</f>
        <v/>
      </c>
    </row>
    <row r="869" spans="1:7" ht="12.75">
      <c r="A869" s="77"/>
      <c r="B869" s="89" t="s">
        <v>144</v>
      </c>
      <c r="C869" s="89"/>
      <c r="D869" s="90" t="str">
        <f t="shared" si="27"/>
        <v/>
      </c>
      <c r="E869" s="88" t="str">
        <f t="shared" si="28"/>
        <v/>
      </c>
      <c r="G869" s="119" t="str">
        <f>IF(C869&lt;&gt;"",COUNT($C$89:C869),"")</f>
        <v/>
      </c>
    </row>
    <row r="870" spans="1:7" ht="12.75">
      <c r="A870" s="77" t="s">
        <v>891</v>
      </c>
      <c r="B870" s="89">
        <v>1826.75</v>
      </c>
      <c r="C870" s="89"/>
      <c r="D870" s="90">
        <f t="shared" si="27"/>
        <v>1908.7710749999999</v>
      </c>
      <c r="E870" s="88">
        <f t="shared" si="28"/>
        <v>4.489999999999994E-2</v>
      </c>
      <c r="G870" s="119" t="str">
        <f>IF(C870&lt;&gt;"",COUNT($C$89:C870),"")</f>
        <v/>
      </c>
    </row>
    <row r="871" spans="1:7" ht="12.75">
      <c r="A871" s="77"/>
      <c r="B871" s="89" t="s">
        <v>144</v>
      </c>
      <c r="C871" s="89"/>
      <c r="D871" s="90" t="str">
        <f t="shared" si="27"/>
        <v/>
      </c>
      <c r="E871" s="88" t="str">
        <f t="shared" si="28"/>
        <v/>
      </c>
      <c r="G871" s="119" t="str">
        <f>IF(C871&lt;&gt;"",COUNT($C$89:C871),"")</f>
        <v/>
      </c>
    </row>
    <row r="872" spans="1:7" ht="12.75">
      <c r="A872" s="77" t="s">
        <v>892</v>
      </c>
      <c r="B872" s="89">
        <v>1293.5899999999999</v>
      </c>
      <c r="C872" s="89"/>
      <c r="D872" s="90">
        <f t="shared" si="27"/>
        <v>1351.6721909999999</v>
      </c>
      <c r="E872" s="88">
        <f t="shared" si="28"/>
        <v>4.489999999999994E-2</v>
      </c>
      <c r="G872" s="119" t="str">
        <f>IF(C872&lt;&gt;"",COUNT($C$89:C872),"")</f>
        <v/>
      </c>
    </row>
    <row r="873" spans="1:7" ht="12.75">
      <c r="A873" s="77"/>
      <c r="B873" s="89" t="s">
        <v>144</v>
      </c>
      <c r="C873" s="89"/>
      <c r="D873" s="90" t="str">
        <f t="shared" si="27"/>
        <v/>
      </c>
      <c r="E873" s="88" t="str">
        <f t="shared" si="28"/>
        <v/>
      </c>
      <c r="G873" s="119" t="str">
        <f>IF(C873&lt;&gt;"",COUNT($C$89:C873),"")</f>
        <v/>
      </c>
    </row>
    <row r="874" spans="1:7" ht="12.75">
      <c r="A874" s="77" t="s">
        <v>895</v>
      </c>
      <c r="B874" s="89">
        <v>913.36</v>
      </c>
      <c r="C874" s="89"/>
      <c r="D874" s="90">
        <f t="shared" si="27"/>
        <v>954.36986400000001</v>
      </c>
      <c r="E874" s="88">
        <f t="shared" si="28"/>
        <v>4.489999999999994E-2</v>
      </c>
      <c r="G874" s="119" t="str">
        <f>IF(C874&lt;&gt;"",COUNT($C$89:C874),"")</f>
        <v/>
      </c>
    </row>
    <row r="875" spans="1:7" ht="12.75">
      <c r="A875" s="77"/>
      <c r="B875" s="89" t="s">
        <v>144</v>
      </c>
      <c r="C875" s="89"/>
      <c r="D875" s="90" t="str">
        <f t="shared" si="27"/>
        <v/>
      </c>
      <c r="E875" s="88" t="str">
        <f t="shared" si="28"/>
        <v/>
      </c>
      <c r="G875" s="119" t="str">
        <f>IF(C875&lt;&gt;"",COUNT($C$89:C875),"")</f>
        <v/>
      </c>
    </row>
    <row r="876" spans="1:7" ht="12.75">
      <c r="A876" s="77" t="s">
        <v>896</v>
      </c>
      <c r="B876" s="89" t="s">
        <v>144</v>
      </c>
      <c r="C876" s="89"/>
      <c r="D876" s="90" t="str">
        <f t="shared" si="27"/>
        <v/>
      </c>
      <c r="E876" s="88" t="str">
        <f t="shared" si="28"/>
        <v/>
      </c>
      <c r="G876" s="119" t="str">
        <f>IF(C876&lt;&gt;"",COUNT($C$89:C876),"")</f>
        <v/>
      </c>
    </row>
    <row r="877" spans="1:7" ht="12.75">
      <c r="A877" s="77" t="s">
        <v>897</v>
      </c>
      <c r="B877" s="89" t="s">
        <v>144</v>
      </c>
      <c r="C877" s="89"/>
      <c r="D877" s="90" t="str">
        <f t="shared" si="27"/>
        <v/>
      </c>
      <c r="E877" s="88" t="str">
        <f t="shared" si="28"/>
        <v/>
      </c>
      <c r="G877" s="119" t="str">
        <f>IF(C877&lt;&gt;"",COUNT($C$89:C877),"")</f>
        <v/>
      </c>
    </row>
    <row r="878" spans="1:7" ht="12.75">
      <c r="A878" s="77" t="s">
        <v>898</v>
      </c>
      <c r="B878" s="89" t="s">
        <v>144</v>
      </c>
      <c r="C878" s="89"/>
      <c r="D878" s="90" t="str">
        <f t="shared" si="27"/>
        <v/>
      </c>
      <c r="E878" s="88" t="str">
        <f t="shared" si="28"/>
        <v/>
      </c>
      <c r="G878" s="119" t="str">
        <f>IF(C878&lt;&gt;"",COUNT($C$89:C878),"")</f>
        <v/>
      </c>
    </row>
    <row r="879" spans="1:7" ht="12.75">
      <c r="A879" s="77"/>
      <c r="B879" s="89" t="s">
        <v>144</v>
      </c>
      <c r="C879" s="89"/>
      <c r="D879" s="90" t="str">
        <f t="shared" si="27"/>
        <v/>
      </c>
      <c r="E879" s="88" t="str">
        <f t="shared" si="28"/>
        <v/>
      </c>
      <c r="G879" s="119" t="str">
        <f>IF(C879&lt;&gt;"",COUNT($C$89:C879),"")</f>
        <v/>
      </c>
    </row>
    <row r="880" spans="1:7" ht="12.75">
      <c r="A880" s="77" t="s">
        <v>899</v>
      </c>
      <c r="B880" s="89">
        <v>913.36</v>
      </c>
      <c r="C880" s="89"/>
      <c r="D880" s="90">
        <f t="shared" si="27"/>
        <v>954.36986400000001</v>
      </c>
      <c r="E880" s="88">
        <f t="shared" si="28"/>
        <v>4.489999999999994E-2</v>
      </c>
      <c r="G880" s="119" t="str">
        <f>IF(C880&lt;&gt;"",COUNT($C$89:C880),"")</f>
        <v/>
      </c>
    </row>
    <row r="881" spans="1:28" ht="12.75">
      <c r="A881" s="77"/>
      <c r="B881" s="89" t="s">
        <v>144</v>
      </c>
      <c r="C881" s="89"/>
      <c r="D881" s="90" t="str">
        <f t="shared" si="27"/>
        <v/>
      </c>
      <c r="E881" s="88" t="str">
        <f t="shared" si="28"/>
        <v/>
      </c>
      <c r="G881" s="119" t="str">
        <f>IF(C881&lt;&gt;"",COUNT($C$89:C881),"")</f>
        <v/>
      </c>
    </row>
    <row r="882" spans="1:28" ht="12.75">
      <c r="A882" s="77" t="s">
        <v>896</v>
      </c>
      <c r="B882" s="89" t="s">
        <v>144</v>
      </c>
      <c r="C882" s="89"/>
      <c r="D882" s="90" t="str">
        <f t="shared" si="27"/>
        <v/>
      </c>
      <c r="E882" s="88" t="str">
        <f t="shared" si="28"/>
        <v/>
      </c>
      <c r="G882" s="119" t="str">
        <f>IF(C882&lt;&gt;"",COUNT($C$89:C882),"")</f>
        <v/>
      </c>
    </row>
    <row r="883" spans="1:28" ht="12.75">
      <c r="A883" s="77" t="s">
        <v>897</v>
      </c>
      <c r="B883" s="89" t="s">
        <v>144</v>
      </c>
      <c r="C883" s="89"/>
      <c r="D883" s="90" t="str">
        <f t="shared" si="27"/>
        <v/>
      </c>
      <c r="E883" s="88" t="str">
        <f t="shared" si="28"/>
        <v/>
      </c>
      <c r="G883" s="119" t="str">
        <f>IF(C883&lt;&gt;"",COUNT($C$89:C883),"")</f>
        <v/>
      </c>
    </row>
    <row r="884" spans="1:28" ht="12.75">
      <c r="A884" s="77" t="s">
        <v>898</v>
      </c>
      <c r="B884" s="89" t="s">
        <v>144</v>
      </c>
      <c r="C884" s="89"/>
      <c r="D884" s="90" t="str">
        <f t="shared" si="27"/>
        <v/>
      </c>
      <c r="E884" s="88" t="str">
        <f t="shared" si="28"/>
        <v/>
      </c>
      <c r="G884" s="119" t="str">
        <f>IF(C884&lt;&gt;"",COUNT($C$89:C884),"")</f>
        <v/>
      </c>
    </row>
    <row r="885" spans="1:28" ht="12.75">
      <c r="A885" s="77"/>
      <c r="B885" s="89" t="s">
        <v>144</v>
      </c>
      <c r="C885" s="89"/>
      <c r="D885" s="90" t="str">
        <f t="shared" si="27"/>
        <v/>
      </c>
      <c r="E885" s="88" t="str">
        <f t="shared" si="28"/>
        <v/>
      </c>
      <c r="G885" s="119" t="str">
        <f>IF(C885&lt;&gt;"",COUNT($C$89:C885),"")</f>
        <v/>
      </c>
      <c r="AB885" s="1">
        <v>1</v>
      </c>
    </row>
    <row r="886" spans="1:28" ht="12.75">
      <c r="A886" s="77" t="s">
        <v>900</v>
      </c>
      <c r="B886" s="89" t="s">
        <v>144</v>
      </c>
      <c r="C886" s="89"/>
      <c r="D886" s="90" t="str">
        <f t="shared" si="27"/>
        <v/>
      </c>
      <c r="E886" s="88" t="str">
        <f t="shared" si="28"/>
        <v/>
      </c>
      <c r="G886" s="119" t="str">
        <f>IF(C886&lt;&gt;"",COUNT($C$89:C886),"")</f>
        <v/>
      </c>
      <c r="AB886" s="1">
        <v>1</v>
      </c>
    </row>
    <row r="887" spans="1:28" ht="12.75">
      <c r="A887" s="77" t="s">
        <v>901</v>
      </c>
      <c r="B887" s="89" t="s">
        <v>144</v>
      </c>
      <c r="C887" s="89"/>
      <c r="D887" s="90" t="str">
        <f t="shared" si="27"/>
        <v/>
      </c>
      <c r="E887" s="88" t="str">
        <f t="shared" si="28"/>
        <v/>
      </c>
      <c r="G887" s="119" t="str">
        <f>IF(C887&lt;&gt;"",COUNT($C$89:C887),"")</f>
        <v/>
      </c>
      <c r="AB887" s="1">
        <v>1</v>
      </c>
    </row>
    <row r="888" spans="1:28" ht="12.75">
      <c r="A888" s="77" t="s">
        <v>902</v>
      </c>
      <c r="B888" s="89">
        <v>152.94</v>
      </c>
      <c r="C888" s="89"/>
      <c r="D888" s="90">
        <f t="shared" si="27"/>
        <v>159.807006</v>
      </c>
      <c r="E888" s="88">
        <f t="shared" si="28"/>
        <v>4.489999999999994E-2</v>
      </c>
      <c r="G888" s="119" t="str">
        <f>IF(C888&lt;&gt;"",COUNT($C$89:C888),"")</f>
        <v/>
      </c>
    </row>
    <row r="889" spans="1:28" ht="12.75">
      <c r="A889" s="77"/>
      <c r="B889" s="89" t="s">
        <v>144</v>
      </c>
      <c r="C889" s="89"/>
      <c r="D889" s="90" t="str">
        <f t="shared" si="27"/>
        <v/>
      </c>
      <c r="E889" s="88" t="str">
        <f t="shared" si="28"/>
        <v/>
      </c>
      <c r="G889" s="119" t="str">
        <f>IF(C889&lt;&gt;"",COUNT($C$89:C889),"")</f>
        <v/>
      </c>
    </row>
    <row r="890" spans="1:28" ht="12.75">
      <c r="A890" s="77" t="s">
        <v>903</v>
      </c>
      <c r="B890" s="89" t="s">
        <v>144</v>
      </c>
      <c r="C890" s="89"/>
      <c r="D890" s="90" t="str">
        <f t="shared" si="27"/>
        <v/>
      </c>
      <c r="E890" s="88" t="str">
        <f t="shared" si="28"/>
        <v/>
      </c>
      <c r="G890" s="119" t="str">
        <f>IF(C890&lt;&gt;"",COUNT($C$89:C890),"")</f>
        <v/>
      </c>
    </row>
    <row r="891" spans="1:28" ht="12.75">
      <c r="A891" s="77" t="s">
        <v>904</v>
      </c>
      <c r="B891" s="89">
        <v>152.94</v>
      </c>
      <c r="C891" s="89"/>
      <c r="D891" s="90">
        <f t="shared" si="27"/>
        <v>159.807006</v>
      </c>
      <c r="E891" s="88">
        <f t="shared" si="28"/>
        <v>4.489999999999994E-2</v>
      </c>
      <c r="G891" s="119" t="str">
        <f>IF(C891&lt;&gt;"",COUNT($C$89:C891),"")</f>
        <v/>
      </c>
    </row>
    <row r="892" spans="1:28" ht="12.75">
      <c r="A892" s="77"/>
      <c r="B892" s="89" t="s">
        <v>144</v>
      </c>
      <c r="C892" s="89"/>
      <c r="D892" s="90" t="str">
        <f t="shared" si="27"/>
        <v/>
      </c>
      <c r="E892" s="88" t="str">
        <f t="shared" si="28"/>
        <v/>
      </c>
      <c r="G892" s="119" t="str">
        <f>IF(C892&lt;&gt;"",COUNT($C$89:C892),"")</f>
        <v/>
      </c>
    </row>
    <row r="893" spans="1:28" ht="12.75">
      <c r="A893" s="77" t="s">
        <v>905</v>
      </c>
      <c r="B893" s="89" t="s">
        <v>144</v>
      </c>
      <c r="C893" s="89"/>
      <c r="D893" s="90" t="str">
        <f t="shared" si="27"/>
        <v/>
      </c>
      <c r="E893" s="88" t="str">
        <f t="shared" si="28"/>
        <v/>
      </c>
      <c r="G893" s="119" t="str">
        <f>IF(C893&lt;&gt;"",COUNT($C$89:C893),"")</f>
        <v/>
      </c>
    </row>
    <row r="894" spans="1:28" ht="12.75">
      <c r="A894" s="77" t="s">
        <v>906</v>
      </c>
      <c r="B894" s="89" t="s">
        <v>144</v>
      </c>
      <c r="C894" s="89"/>
      <c r="D894" s="90" t="str">
        <f t="shared" si="27"/>
        <v/>
      </c>
      <c r="E894" s="88" t="str">
        <f t="shared" si="28"/>
        <v/>
      </c>
      <c r="G894" s="119" t="str">
        <f>IF(C894&lt;&gt;"",COUNT($C$89:C894),"")</f>
        <v/>
      </c>
    </row>
    <row r="895" spans="1:28" ht="12.75">
      <c r="A895" s="77" t="s">
        <v>907</v>
      </c>
      <c r="B895" s="89">
        <v>242.99</v>
      </c>
      <c r="C895" s="89"/>
      <c r="D895" s="90">
        <f t="shared" si="27"/>
        <v>253.900251</v>
      </c>
      <c r="E895" s="88">
        <f t="shared" si="28"/>
        <v>4.489999999999994E-2</v>
      </c>
      <c r="G895" s="119" t="str">
        <f>IF(C895&lt;&gt;"",COUNT($C$89:C895),"")</f>
        <v/>
      </c>
      <c r="AB895" s="1">
        <v>1</v>
      </c>
    </row>
    <row r="896" spans="1:28" ht="12.75">
      <c r="A896" s="77"/>
      <c r="B896" s="89" t="s">
        <v>144</v>
      </c>
      <c r="C896" s="89"/>
      <c r="D896" s="90" t="str">
        <f t="shared" si="27"/>
        <v/>
      </c>
      <c r="E896" s="88" t="str">
        <f t="shared" si="28"/>
        <v/>
      </c>
      <c r="G896" s="119" t="str">
        <f>IF(C896&lt;&gt;"",COUNT($C$89:C896),"")</f>
        <v/>
      </c>
    </row>
    <row r="897" spans="1:28" ht="12.75">
      <c r="A897" s="77" t="s">
        <v>908</v>
      </c>
      <c r="B897" s="89" t="s">
        <v>144</v>
      </c>
      <c r="C897" s="89"/>
      <c r="D897" s="90" t="str">
        <f t="shared" si="27"/>
        <v/>
      </c>
      <c r="E897" s="88" t="str">
        <f t="shared" si="28"/>
        <v/>
      </c>
      <c r="G897" s="119" t="str">
        <f>IF(C897&lt;&gt;"",COUNT($C$89:C897),"")</f>
        <v/>
      </c>
    </row>
    <row r="898" spans="1:28" ht="12.75">
      <c r="A898" s="77" t="s">
        <v>909</v>
      </c>
      <c r="B898" s="89" t="s">
        <v>144</v>
      </c>
      <c r="C898" s="89"/>
      <c r="D898" s="90" t="str">
        <f t="shared" si="27"/>
        <v/>
      </c>
      <c r="E898" s="88" t="str">
        <f t="shared" si="28"/>
        <v/>
      </c>
      <c r="G898" s="119" t="str">
        <f>IF(C898&lt;&gt;"",COUNT($C$89:C898),"")</f>
        <v/>
      </c>
    </row>
    <row r="899" spans="1:28" ht="12.75">
      <c r="A899" s="77" t="s">
        <v>910</v>
      </c>
      <c r="B899" s="89">
        <v>228.69</v>
      </c>
      <c r="C899" s="89"/>
      <c r="D899" s="90">
        <f t="shared" si="27"/>
        <v>238.958181</v>
      </c>
      <c r="E899" s="88">
        <f t="shared" si="28"/>
        <v>4.489999999999994E-2</v>
      </c>
      <c r="G899" s="119" t="str">
        <f>IF(C899&lt;&gt;"",COUNT($C$89:C899),"")</f>
        <v/>
      </c>
    </row>
    <row r="900" spans="1:28" ht="12.75">
      <c r="A900" s="77"/>
      <c r="B900" s="89" t="s">
        <v>144</v>
      </c>
      <c r="C900" s="89"/>
      <c r="D900" s="90" t="str">
        <f t="shared" si="27"/>
        <v/>
      </c>
      <c r="E900" s="88" t="str">
        <f t="shared" si="28"/>
        <v/>
      </c>
      <c r="G900" s="119" t="str">
        <f>IF(C900&lt;&gt;"",COUNT($C$89:C900),"")</f>
        <v/>
      </c>
    </row>
    <row r="901" spans="1:28" ht="12.75">
      <c r="A901" s="77" t="s">
        <v>911</v>
      </c>
      <c r="B901" s="89" t="s">
        <v>144</v>
      </c>
      <c r="C901" s="89"/>
      <c r="D901" s="90" t="str">
        <f t="shared" si="27"/>
        <v/>
      </c>
      <c r="E901" s="88" t="str">
        <f t="shared" si="28"/>
        <v/>
      </c>
      <c r="G901" s="119" t="str">
        <f>IF(C901&lt;&gt;"",COUNT($C$89:C901),"")</f>
        <v/>
      </c>
    </row>
    <row r="902" spans="1:28" ht="12.75">
      <c r="A902" s="77" t="s">
        <v>912</v>
      </c>
      <c r="B902" s="89" t="s">
        <v>144</v>
      </c>
      <c r="C902" s="89"/>
      <c r="D902" s="90" t="str">
        <f t="shared" si="27"/>
        <v/>
      </c>
      <c r="E902" s="88" t="str">
        <f t="shared" si="28"/>
        <v/>
      </c>
      <c r="G902" s="119" t="str">
        <f>IF(C902&lt;&gt;"",COUNT($C$89:C902),"")</f>
        <v/>
      </c>
    </row>
    <row r="903" spans="1:28" ht="12.75">
      <c r="A903" s="77" t="s">
        <v>913</v>
      </c>
      <c r="B903" s="89">
        <v>913.36</v>
      </c>
      <c r="C903" s="89"/>
      <c r="D903" s="90">
        <f t="shared" si="27"/>
        <v>954.36986400000001</v>
      </c>
      <c r="E903" s="88">
        <f t="shared" si="28"/>
        <v>4.489999999999994E-2</v>
      </c>
      <c r="G903" s="119" t="str">
        <f>IF(C903&lt;&gt;"",COUNT($C$89:C903),"")</f>
        <v/>
      </c>
    </row>
    <row r="904" spans="1:28" ht="12.75">
      <c r="A904" s="77"/>
      <c r="B904" s="89" t="s">
        <v>144</v>
      </c>
      <c r="C904" s="89"/>
      <c r="D904" s="90" t="str">
        <f t="shared" si="27"/>
        <v/>
      </c>
      <c r="E904" s="88" t="str">
        <f t="shared" si="28"/>
        <v/>
      </c>
      <c r="G904" s="119" t="str">
        <f>IF(C904&lt;&gt;"",COUNT($C$89:C904),"")</f>
        <v/>
      </c>
    </row>
    <row r="905" spans="1:28" ht="12.75">
      <c r="A905" s="77" t="s">
        <v>914</v>
      </c>
      <c r="B905" s="89">
        <v>45.76</v>
      </c>
      <c r="C905" s="89"/>
      <c r="D905" s="90">
        <f t="shared" si="27"/>
        <v>47.814623999999995</v>
      </c>
      <c r="E905" s="88">
        <f t="shared" si="28"/>
        <v>4.489999999999994E-2</v>
      </c>
      <c r="G905" s="119" t="str">
        <f>IF(C905&lt;&gt;"",COUNT($C$89:C905),"")</f>
        <v/>
      </c>
    </row>
    <row r="906" spans="1:28" ht="12.75">
      <c r="A906" s="77"/>
      <c r="B906" s="89" t="s">
        <v>144</v>
      </c>
      <c r="C906" s="89"/>
      <c r="D906" s="90" t="str">
        <f t="shared" si="27"/>
        <v/>
      </c>
      <c r="E906" s="88" t="str">
        <f t="shared" si="28"/>
        <v/>
      </c>
      <c r="G906" s="119" t="str">
        <f>IF(C906&lt;&gt;"",COUNT($C$89:C906),"")</f>
        <v/>
      </c>
    </row>
    <row r="907" spans="1:28" ht="12.75">
      <c r="A907" s="77" t="s">
        <v>915</v>
      </c>
      <c r="B907" s="89" t="s">
        <v>144</v>
      </c>
      <c r="C907" s="89"/>
      <c r="D907" s="90" t="str">
        <f t="shared" si="27"/>
        <v/>
      </c>
      <c r="E907" s="88" t="str">
        <f t="shared" si="28"/>
        <v/>
      </c>
      <c r="G907" s="119" t="str">
        <f>IF(C907&lt;&gt;"",COUNT($C$89:C907),"")</f>
        <v/>
      </c>
    </row>
    <row r="908" spans="1:28" ht="12.75">
      <c r="A908" s="77" t="s">
        <v>916</v>
      </c>
      <c r="B908" s="89" t="s">
        <v>144</v>
      </c>
      <c r="C908" s="89"/>
      <c r="D908" s="90" t="str">
        <f t="shared" si="27"/>
        <v/>
      </c>
      <c r="E908" s="88" t="str">
        <f t="shared" si="28"/>
        <v/>
      </c>
      <c r="G908" s="119" t="str">
        <f>IF(C908&lt;&gt;"",COUNT($C$89:C908),"")</f>
        <v/>
      </c>
    </row>
    <row r="909" spans="1:28" ht="12.75">
      <c r="A909" s="77" t="s">
        <v>917</v>
      </c>
      <c r="B909" s="89" t="s">
        <v>144</v>
      </c>
      <c r="C909" s="89"/>
      <c r="D909" s="90" t="str">
        <f t="shared" si="27"/>
        <v/>
      </c>
      <c r="E909" s="88" t="str">
        <f t="shared" si="28"/>
        <v/>
      </c>
      <c r="G909" s="119" t="str">
        <f>IF(C909&lt;&gt;"",COUNT($C$89:C909),"")</f>
        <v/>
      </c>
      <c r="AB909" s="1">
        <v>1</v>
      </c>
    </row>
    <row r="910" spans="1:28" ht="12.75">
      <c r="A910" s="77"/>
      <c r="B910" s="89" t="s">
        <v>144</v>
      </c>
      <c r="C910" s="89"/>
      <c r="D910" s="90" t="str">
        <f t="shared" si="27"/>
        <v/>
      </c>
      <c r="E910" s="88" t="str">
        <f t="shared" si="28"/>
        <v/>
      </c>
      <c r="G910" s="119" t="str">
        <f>IF(C910&lt;&gt;"",COUNT($C$89:C910),"")</f>
        <v/>
      </c>
      <c r="AB910" s="1">
        <v>1</v>
      </c>
    </row>
    <row r="911" spans="1:28" ht="12.75">
      <c r="A911" s="77" t="s">
        <v>918</v>
      </c>
      <c r="B911" s="89" t="s">
        <v>144</v>
      </c>
      <c r="C911" s="89"/>
      <c r="D911" s="90" t="str">
        <f t="shared" si="27"/>
        <v/>
      </c>
      <c r="E911" s="88" t="str">
        <f t="shared" si="28"/>
        <v/>
      </c>
      <c r="G911" s="119" t="str">
        <f>IF(C911&lt;&gt;"",COUNT($C$89:C911),"")</f>
        <v/>
      </c>
      <c r="AB911" s="1">
        <v>1</v>
      </c>
    </row>
    <row r="912" spans="1:28" ht="12.75">
      <c r="A912" s="77" t="s">
        <v>919</v>
      </c>
      <c r="B912" s="89" t="s">
        <v>144</v>
      </c>
      <c r="C912" s="89"/>
      <c r="D912" s="90" t="str">
        <f t="shared" si="27"/>
        <v/>
      </c>
      <c r="E912" s="88" t="str">
        <f t="shared" si="28"/>
        <v/>
      </c>
      <c r="G912" s="119" t="str">
        <f>IF(C912&lt;&gt;"",COUNT($C$89:C912),"")</f>
        <v/>
      </c>
      <c r="AB912" s="1">
        <v>1</v>
      </c>
    </row>
    <row r="913" spans="1:28" ht="12.75">
      <c r="A913" s="77"/>
      <c r="B913" s="89" t="s">
        <v>144</v>
      </c>
      <c r="C913" s="89"/>
      <c r="D913" s="90" t="str">
        <f t="shared" si="27"/>
        <v/>
      </c>
      <c r="E913" s="88" t="str">
        <f t="shared" si="28"/>
        <v/>
      </c>
      <c r="G913" s="119" t="str">
        <f>IF(C913&lt;&gt;"",COUNT($C$89:C913),"")</f>
        <v/>
      </c>
    </row>
    <row r="914" spans="1:28" ht="12.75">
      <c r="A914" s="77" t="s">
        <v>96</v>
      </c>
      <c r="B914" s="89">
        <v>75.77</v>
      </c>
      <c r="C914" s="89"/>
      <c r="D914" s="90">
        <f t="shared" si="27"/>
        <v>79.172072999999997</v>
      </c>
      <c r="E914" s="88">
        <f t="shared" si="28"/>
        <v>4.489999999999994E-2</v>
      </c>
      <c r="G914" s="119" t="str">
        <f>IF(C914&lt;&gt;"",COUNT($C$89:C914),"")</f>
        <v/>
      </c>
    </row>
    <row r="915" spans="1:28" ht="12.75">
      <c r="A915" s="77" t="s">
        <v>920</v>
      </c>
      <c r="B915" s="89">
        <v>91.47</v>
      </c>
      <c r="C915" s="89"/>
      <c r="D915" s="90">
        <f t="shared" si="27"/>
        <v>95.577002999999991</v>
      </c>
      <c r="E915" s="88">
        <f t="shared" si="28"/>
        <v>4.489999999999994E-2</v>
      </c>
      <c r="G915" s="119" t="str">
        <f>IF(C915&lt;&gt;"",COUNT($C$89:C915),"")</f>
        <v/>
      </c>
    </row>
    <row r="916" spans="1:28" ht="12.75">
      <c r="A916" s="77" t="s">
        <v>97</v>
      </c>
      <c r="B916" s="89">
        <v>114.36</v>
      </c>
      <c r="C916" s="89"/>
      <c r="D916" s="90">
        <f t="shared" si="27"/>
        <v>119.49476399999999</v>
      </c>
      <c r="E916" s="88">
        <f t="shared" si="28"/>
        <v>4.489999999999994E-2</v>
      </c>
      <c r="G916" s="119" t="str">
        <f>IF(C916&lt;&gt;"",COUNT($C$89:C916),"")</f>
        <v/>
      </c>
    </row>
    <row r="917" spans="1:28" ht="12.75">
      <c r="A917" s="77"/>
      <c r="B917" s="89" t="s">
        <v>144</v>
      </c>
      <c r="C917" s="89"/>
      <c r="D917" s="90" t="str">
        <f t="shared" si="27"/>
        <v/>
      </c>
      <c r="E917" s="88" t="str">
        <f t="shared" si="28"/>
        <v/>
      </c>
      <c r="G917" s="119" t="str">
        <f>IF(C917&lt;&gt;"",COUNT($C$89:C917),"")</f>
        <v/>
      </c>
    </row>
    <row r="918" spans="1:28" ht="12.75">
      <c r="A918" s="77" t="s">
        <v>98</v>
      </c>
      <c r="B918" s="89">
        <v>182.96</v>
      </c>
      <c r="C918" s="89"/>
      <c r="D918" s="90">
        <f t="shared" si="27"/>
        <v>191.174904</v>
      </c>
      <c r="E918" s="88">
        <f t="shared" si="28"/>
        <v>4.489999999999994E-2</v>
      </c>
      <c r="G918" s="119" t="str">
        <f>IF(C918&lt;&gt;"",COUNT($C$89:C918),"")</f>
        <v/>
      </c>
    </row>
    <row r="919" spans="1:28" ht="12.75">
      <c r="A919" s="77"/>
      <c r="B919" s="89" t="s">
        <v>144</v>
      </c>
      <c r="C919" s="89"/>
      <c r="D919" s="90" t="str">
        <f t="shared" si="27"/>
        <v/>
      </c>
      <c r="E919" s="88" t="str">
        <f t="shared" si="28"/>
        <v/>
      </c>
      <c r="G919" s="119" t="str">
        <f>IF(C919&lt;&gt;"",COUNT($C$89:C919),"")</f>
        <v/>
      </c>
    </row>
    <row r="920" spans="1:28" ht="12.75">
      <c r="A920" s="77" t="s">
        <v>921</v>
      </c>
      <c r="B920" s="89" t="s">
        <v>144</v>
      </c>
      <c r="C920" s="89"/>
      <c r="D920" s="90" t="str">
        <f t="shared" ref="D920:D983" si="29">IF(B920&lt;&gt;"",IF(ISTEXT(B920),B920,IF(C920&lt;&gt;"",C920*1.0449,B920*1.0449)),"")</f>
        <v/>
      </c>
      <c r="E920" s="88" t="str">
        <f t="shared" ref="E920:E983" si="30">IF(AND(B920&lt;&gt;"",D920&lt;&gt;""),IF(ISTEXT(D920),D920,D920/B920-1),"")</f>
        <v/>
      </c>
      <c r="G920" s="119" t="str">
        <f>IF(C920&lt;&gt;"",COUNT($C$89:C920),"")</f>
        <v/>
      </c>
    </row>
    <row r="921" spans="1:28" ht="12.75">
      <c r="A921" s="77"/>
      <c r="B921" s="89" t="s">
        <v>144</v>
      </c>
      <c r="C921" s="89"/>
      <c r="D921" s="90" t="str">
        <f t="shared" si="29"/>
        <v/>
      </c>
      <c r="E921" s="88" t="str">
        <f t="shared" si="30"/>
        <v/>
      </c>
      <c r="G921" s="119" t="str">
        <f>IF(C921&lt;&gt;"",COUNT($C$89:C921),"")</f>
        <v/>
      </c>
    </row>
    <row r="922" spans="1:28" ht="12.75">
      <c r="A922" s="77" t="s">
        <v>922</v>
      </c>
      <c r="B922" s="89">
        <v>4162.7</v>
      </c>
      <c r="C922" s="89"/>
      <c r="D922" s="90">
        <f t="shared" si="29"/>
        <v>4349.6052299999992</v>
      </c>
      <c r="E922" s="88">
        <f t="shared" si="30"/>
        <v>4.489999999999994E-2</v>
      </c>
      <c r="G922" s="119" t="str">
        <f>IF(C922&lt;&gt;"",COUNT($C$89:C922),"")</f>
        <v/>
      </c>
      <c r="AB922" s="1">
        <v>1</v>
      </c>
    </row>
    <row r="923" spans="1:28" ht="12.75">
      <c r="A923" s="77" t="s">
        <v>923</v>
      </c>
      <c r="B923" s="89">
        <v>186789.33</v>
      </c>
      <c r="C923" s="89"/>
      <c r="D923" s="90">
        <f t="shared" si="29"/>
        <v>195176.17091699998</v>
      </c>
      <c r="E923" s="88">
        <f t="shared" si="30"/>
        <v>4.489999999999994E-2</v>
      </c>
      <c r="G923" s="119" t="str">
        <f>IF(C923&lt;&gt;"",COUNT($C$89:C923),"")</f>
        <v/>
      </c>
      <c r="AB923" s="1">
        <v>1</v>
      </c>
    </row>
    <row r="924" spans="1:28" ht="12.75">
      <c r="A924" s="77"/>
      <c r="B924" s="89" t="s">
        <v>144</v>
      </c>
      <c r="C924" s="89"/>
      <c r="D924" s="90" t="str">
        <f t="shared" si="29"/>
        <v/>
      </c>
      <c r="E924" s="88" t="str">
        <f t="shared" si="30"/>
        <v/>
      </c>
      <c r="G924" s="119" t="str">
        <f>IF(C924&lt;&gt;"",COUNT($C$89:C924),"")</f>
        <v/>
      </c>
      <c r="AB924" s="1">
        <v>1</v>
      </c>
    </row>
    <row r="925" spans="1:28" ht="12.75">
      <c r="A925" s="77" t="s">
        <v>924</v>
      </c>
      <c r="B925" s="89">
        <v>3303.02</v>
      </c>
      <c r="C925" s="89"/>
      <c r="D925" s="90">
        <f t="shared" si="29"/>
        <v>3451.3255979999999</v>
      </c>
      <c r="E925" s="88">
        <f t="shared" si="30"/>
        <v>4.489999999999994E-2</v>
      </c>
      <c r="G925" s="119" t="str">
        <f>IF(C925&lt;&gt;"",COUNT($C$89:C925),"")</f>
        <v/>
      </c>
    </row>
    <row r="926" spans="1:28" ht="12.75">
      <c r="A926" s="77" t="s">
        <v>923</v>
      </c>
      <c r="B926" s="89">
        <v>225428.81</v>
      </c>
      <c r="C926" s="89"/>
      <c r="D926" s="90">
        <f t="shared" si="29"/>
        <v>235550.56356899999</v>
      </c>
      <c r="E926" s="88">
        <f t="shared" si="30"/>
        <v>4.489999999999994E-2</v>
      </c>
      <c r="G926" s="119" t="str">
        <f>IF(C926&lt;&gt;"",COUNT($C$89:C926),"")</f>
        <v/>
      </c>
    </row>
    <row r="927" spans="1:28" ht="12.75">
      <c r="A927" s="77"/>
      <c r="B927" s="89" t="s">
        <v>144</v>
      </c>
      <c r="C927" s="89"/>
      <c r="D927" s="90" t="str">
        <f t="shared" si="29"/>
        <v/>
      </c>
      <c r="E927" s="88" t="str">
        <f t="shared" si="30"/>
        <v/>
      </c>
      <c r="G927" s="119" t="str">
        <f>IF(C927&lt;&gt;"",COUNT($C$89:C927),"")</f>
        <v/>
      </c>
    </row>
    <row r="928" spans="1:28" ht="12.75">
      <c r="A928" s="74" t="s">
        <v>925</v>
      </c>
      <c r="B928" s="89" t="s">
        <v>144</v>
      </c>
      <c r="C928" s="89"/>
      <c r="D928" s="90" t="str">
        <f t="shared" si="29"/>
        <v/>
      </c>
      <c r="E928" s="88" t="str">
        <f t="shared" si="30"/>
        <v/>
      </c>
      <c r="G928" s="119" t="str">
        <f>IF(C928&lt;&gt;"",COUNT($C$89:C928),"")</f>
        <v/>
      </c>
    </row>
    <row r="929" spans="1:28" ht="12.75">
      <c r="A929" s="77"/>
      <c r="B929" s="89" t="s">
        <v>144</v>
      </c>
      <c r="C929" s="89"/>
      <c r="D929" s="90" t="str">
        <f t="shared" si="29"/>
        <v/>
      </c>
      <c r="E929" s="88" t="str">
        <f t="shared" si="30"/>
        <v/>
      </c>
      <c r="G929" s="119" t="str">
        <f>IF(C929&lt;&gt;"",COUNT($C$89:C929),"")</f>
        <v/>
      </c>
      <c r="AB929" s="1">
        <v>1</v>
      </c>
    </row>
    <row r="930" spans="1:28" ht="12.75">
      <c r="A930" s="77" t="s">
        <v>928</v>
      </c>
      <c r="B930" s="89">
        <v>170.09</v>
      </c>
      <c r="C930" s="89"/>
      <c r="D930" s="90">
        <f t="shared" si="29"/>
        <v>177.72704099999999</v>
      </c>
      <c r="E930" s="88">
        <f t="shared" si="30"/>
        <v>4.489999999999994E-2</v>
      </c>
      <c r="G930" s="119" t="str">
        <f>IF(C930&lt;&gt;"",COUNT($C$89:C930),"")</f>
        <v/>
      </c>
      <c r="AB930" s="1">
        <v>1</v>
      </c>
    </row>
    <row r="931" spans="1:28" ht="12.75">
      <c r="A931" s="77"/>
      <c r="B931" s="89" t="s">
        <v>144</v>
      </c>
      <c r="C931" s="89"/>
      <c r="D931" s="90" t="str">
        <f t="shared" si="29"/>
        <v/>
      </c>
      <c r="E931" s="88" t="str">
        <f t="shared" si="30"/>
        <v/>
      </c>
      <c r="G931" s="119" t="str">
        <f>IF(C931&lt;&gt;"",COUNT($C$89:C931),"")</f>
        <v/>
      </c>
    </row>
    <row r="932" spans="1:28" ht="12.75">
      <c r="A932" s="77" t="s">
        <v>926</v>
      </c>
      <c r="B932" s="89">
        <v>288.64999999999998</v>
      </c>
      <c r="C932" s="89"/>
      <c r="D932" s="90">
        <f t="shared" si="29"/>
        <v>301.61038499999995</v>
      </c>
      <c r="E932" s="88">
        <f t="shared" si="30"/>
        <v>4.489999999999994E-2</v>
      </c>
      <c r="G932" s="119" t="str">
        <f>IF(C932&lt;&gt;"",COUNT($C$89:C932),"")</f>
        <v/>
      </c>
    </row>
    <row r="933" spans="1:28" ht="12.75">
      <c r="A933" s="77"/>
      <c r="B933" s="89" t="s">
        <v>144</v>
      </c>
      <c r="C933" s="89"/>
      <c r="D933" s="90" t="str">
        <f t="shared" si="29"/>
        <v/>
      </c>
      <c r="E933" s="88" t="str">
        <f t="shared" si="30"/>
        <v/>
      </c>
      <c r="G933" s="119" t="str">
        <f>IF(C933&lt;&gt;"",COUNT($C$89:C933),"")</f>
        <v/>
      </c>
      <c r="AB933" s="1">
        <v>1</v>
      </c>
    </row>
    <row r="934" spans="1:28" ht="12.75">
      <c r="A934" s="77" t="s">
        <v>927</v>
      </c>
      <c r="B934" s="89">
        <v>170.09</v>
      </c>
      <c r="C934" s="89"/>
      <c r="D934" s="90">
        <f t="shared" si="29"/>
        <v>177.72704099999999</v>
      </c>
      <c r="E934" s="88">
        <f t="shared" si="30"/>
        <v>4.489999999999994E-2</v>
      </c>
      <c r="G934" s="119" t="str">
        <f>IF(C934&lt;&gt;"",COUNT($C$89:C934),"")</f>
        <v/>
      </c>
      <c r="AB934" s="1">
        <v>1</v>
      </c>
    </row>
    <row r="935" spans="1:28" ht="12.75">
      <c r="A935" s="77"/>
      <c r="B935" s="89" t="s">
        <v>144</v>
      </c>
      <c r="C935" s="89"/>
      <c r="D935" s="90" t="str">
        <f t="shared" si="29"/>
        <v/>
      </c>
      <c r="E935" s="88" t="str">
        <f t="shared" si="30"/>
        <v/>
      </c>
      <c r="G935" s="119" t="str">
        <f>IF(C935&lt;&gt;"",COUNT($C$89:C935),"")</f>
        <v/>
      </c>
    </row>
    <row r="936" spans="1:28" ht="12.75">
      <c r="A936" s="77" t="s">
        <v>167</v>
      </c>
      <c r="B936" s="89">
        <v>288.64999999999998</v>
      </c>
      <c r="C936" s="89"/>
      <c r="D936" s="90">
        <f t="shared" si="29"/>
        <v>301.61038499999995</v>
      </c>
      <c r="E936" s="88">
        <f t="shared" si="30"/>
        <v>4.489999999999994E-2</v>
      </c>
      <c r="G936" s="119" t="str">
        <f>IF(C936&lt;&gt;"",COUNT($C$89:C936),"")</f>
        <v/>
      </c>
      <c r="AB936" s="1">
        <v>1</v>
      </c>
    </row>
    <row r="937" spans="1:28" ht="12.75">
      <c r="A937" s="77"/>
      <c r="B937" s="89" t="s">
        <v>144</v>
      </c>
      <c r="C937" s="89"/>
      <c r="D937" s="90" t="str">
        <f t="shared" si="29"/>
        <v/>
      </c>
      <c r="E937" s="88" t="str">
        <f t="shared" si="30"/>
        <v/>
      </c>
      <c r="G937" s="119" t="str">
        <f>IF(C937&lt;&gt;"",COUNT($C$89:C937),"")</f>
        <v/>
      </c>
    </row>
    <row r="938" spans="1:28" ht="12.75">
      <c r="A938" s="77" t="s">
        <v>168</v>
      </c>
      <c r="B938" s="89">
        <v>182.96</v>
      </c>
      <c r="C938" s="89"/>
      <c r="D938" s="90">
        <f t="shared" si="29"/>
        <v>191.174904</v>
      </c>
      <c r="E938" s="88">
        <f t="shared" si="30"/>
        <v>4.489999999999994E-2</v>
      </c>
      <c r="G938" s="119" t="str">
        <f>IF(C938&lt;&gt;"",COUNT($C$89:C938),"")</f>
        <v/>
      </c>
    </row>
    <row r="939" spans="1:28" ht="12.75">
      <c r="A939" s="77"/>
      <c r="B939" s="89" t="s">
        <v>144</v>
      </c>
      <c r="C939" s="89"/>
      <c r="D939" s="90" t="str">
        <f t="shared" si="29"/>
        <v/>
      </c>
      <c r="E939" s="88" t="str">
        <f t="shared" si="30"/>
        <v/>
      </c>
      <c r="G939" s="119" t="str">
        <f>IF(C939&lt;&gt;"",COUNT($C$89:C939),"")</f>
        <v/>
      </c>
    </row>
    <row r="940" spans="1:28" ht="12.75">
      <c r="A940" s="74" t="s">
        <v>929</v>
      </c>
      <c r="B940" s="89" t="s">
        <v>144</v>
      </c>
      <c r="C940" s="89"/>
      <c r="D940" s="90" t="str">
        <f t="shared" si="29"/>
        <v/>
      </c>
      <c r="E940" s="88" t="str">
        <f t="shared" si="30"/>
        <v/>
      </c>
      <c r="G940" s="119" t="str">
        <f>IF(C940&lt;&gt;"",COUNT($C$89:C940),"")</f>
        <v/>
      </c>
      <c r="AB940" s="1">
        <v>1</v>
      </c>
    </row>
    <row r="941" spans="1:28" ht="12.75">
      <c r="A941" s="77"/>
      <c r="B941" s="89" t="s">
        <v>144</v>
      </c>
      <c r="C941" s="89"/>
      <c r="D941" s="90" t="str">
        <f t="shared" si="29"/>
        <v/>
      </c>
      <c r="E941" s="88" t="str">
        <f t="shared" si="30"/>
        <v/>
      </c>
      <c r="G941" s="119" t="str">
        <f>IF(C941&lt;&gt;"",COUNT($C$89:C941),"")</f>
        <v/>
      </c>
    </row>
    <row r="942" spans="1:28" ht="12.75">
      <c r="A942" s="77" t="s">
        <v>169</v>
      </c>
      <c r="B942" s="89">
        <v>570.32000000000005</v>
      </c>
      <c r="C942" s="89"/>
      <c r="D942" s="90">
        <f t="shared" si="29"/>
        <v>595.927368</v>
      </c>
      <c r="E942" s="88">
        <f t="shared" si="30"/>
        <v>4.489999999999994E-2</v>
      </c>
      <c r="G942" s="119" t="str">
        <f>IF(C942&lt;&gt;"",COUNT($C$89:C942),"")</f>
        <v/>
      </c>
    </row>
    <row r="943" spans="1:28" ht="12.75">
      <c r="A943" s="77"/>
      <c r="B943" s="89" t="s">
        <v>144</v>
      </c>
      <c r="C943" s="89"/>
      <c r="D943" s="90" t="str">
        <f t="shared" si="29"/>
        <v/>
      </c>
      <c r="E943" s="88" t="str">
        <f t="shared" si="30"/>
        <v/>
      </c>
      <c r="G943" s="119" t="str">
        <f>IF(C943&lt;&gt;"",COUNT($C$89:C943),"")</f>
        <v/>
      </c>
      <c r="AB943" s="1">
        <v>1</v>
      </c>
    </row>
    <row r="944" spans="1:28" ht="12.75">
      <c r="A944" s="77" t="s">
        <v>930</v>
      </c>
      <c r="B944" s="89">
        <v>1142.06</v>
      </c>
      <c r="C944" s="89"/>
      <c r="D944" s="90">
        <f t="shared" si="29"/>
        <v>1193.3384939999999</v>
      </c>
      <c r="E944" s="88">
        <f t="shared" si="30"/>
        <v>4.489999999999994E-2</v>
      </c>
      <c r="G944" s="119" t="str">
        <f>IF(C944&lt;&gt;"",COUNT($C$89:C944),"")</f>
        <v/>
      </c>
      <c r="AB944" s="1">
        <v>1</v>
      </c>
    </row>
    <row r="945" spans="1:28" ht="12.75">
      <c r="A945" s="77"/>
      <c r="B945" s="89" t="s">
        <v>144</v>
      </c>
      <c r="C945" s="89"/>
      <c r="D945" s="90" t="str">
        <f t="shared" si="29"/>
        <v/>
      </c>
      <c r="E945" s="88" t="str">
        <f t="shared" si="30"/>
        <v/>
      </c>
      <c r="G945" s="119" t="str">
        <f>IF(C945&lt;&gt;"",COUNT($C$89:C945),"")</f>
        <v/>
      </c>
      <c r="AB945" s="1">
        <v>1</v>
      </c>
    </row>
    <row r="946" spans="1:28" ht="12.75">
      <c r="A946" s="77" t="s">
        <v>931</v>
      </c>
      <c r="B946" s="89">
        <v>570.32000000000005</v>
      </c>
      <c r="C946" s="89"/>
      <c r="D946" s="90">
        <f t="shared" si="29"/>
        <v>595.927368</v>
      </c>
      <c r="E946" s="88">
        <f t="shared" si="30"/>
        <v>4.489999999999994E-2</v>
      </c>
      <c r="G946" s="119" t="str">
        <f>IF(C946&lt;&gt;"",COUNT($C$89:C946),"")</f>
        <v/>
      </c>
      <c r="AB946" s="1">
        <v>1</v>
      </c>
    </row>
    <row r="947" spans="1:28" ht="12.75">
      <c r="A947" s="77"/>
      <c r="B947" s="89"/>
      <c r="C947" s="89"/>
      <c r="D947" s="90" t="str">
        <f t="shared" si="29"/>
        <v/>
      </c>
      <c r="E947" s="88" t="str">
        <f t="shared" si="30"/>
        <v/>
      </c>
      <c r="G947" s="119" t="str">
        <f>IF(C947&lt;&gt;"",COUNT($C$89:C947),"")</f>
        <v/>
      </c>
    </row>
    <row r="948" spans="1:28" ht="12.75">
      <c r="A948" s="77" t="s">
        <v>932</v>
      </c>
      <c r="B948" s="89">
        <v>1142.06</v>
      </c>
      <c r="C948" s="89"/>
      <c r="D948" s="90">
        <f t="shared" si="29"/>
        <v>1193.3384939999999</v>
      </c>
      <c r="E948" s="88">
        <f t="shared" si="30"/>
        <v>4.489999999999994E-2</v>
      </c>
      <c r="G948" s="119" t="str">
        <f>IF(C948&lt;&gt;"",COUNT($C$89:C948),"")</f>
        <v/>
      </c>
    </row>
    <row r="949" spans="1:28" ht="12.75">
      <c r="A949" s="77"/>
      <c r="B949" s="89"/>
      <c r="C949" s="89"/>
      <c r="D949" s="90" t="str">
        <f t="shared" si="29"/>
        <v/>
      </c>
      <c r="E949" s="88" t="str">
        <f t="shared" si="30"/>
        <v/>
      </c>
      <c r="G949" s="119" t="str">
        <f>IF(C949&lt;&gt;"",COUNT($C$89:C949),"")</f>
        <v/>
      </c>
      <c r="AB949" s="1">
        <v>1</v>
      </c>
    </row>
    <row r="950" spans="1:28" ht="12.75">
      <c r="A950" s="77" t="s">
        <v>933</v>
      </c>
      <c r="B950" s="89">
        <v>1712.39</v>
      </c>
      <c r="C950" s="89"/>
      <c r="D950" s="90">
        <f t="shared" si="29"/>
        <v>1789.2763110000001</v>
      </c>
      <c r="E950" s="88">
        <f t="shared" si="30"/>
        <v>4.489999999999994E-2</v>
      </c>
      <c r="G950" s="119" t="str">
        <f>IF(C950&lt;&gt;"",COUNT($C$89:C950),"")</f>
        <v/>
      </c>
    </row>
    <row r="951" spans="1:28" ht="12.75">
      <c r="A951" s="77"/>
      <c r="B951" s="89" t="s">
        <v>144</v>
      </c>
      <c r="C951" s="89"/>
      <c r="D951" s="90" t="str">
        <f t="shared" si="29"/>
        <v/>
      </c>
      <c r="E951" s="88" t="str">
        <f t="shared" si="30"/>
        <v/>
      </c>
      <c r="G951" s="119" t="str">
        <f>IF(C951&lt;&gt;"",COUNT($C$89:C951),"")</f>
        <v/>
      </c>
    </row>
    <row r="952" spans="1:28" ht="12.75">
      <c r="A952" s="77" t="s">
        <v>934</v>
      </c>
      <c r="B952" s="89">
        <v>3044.56</v>
      </c>
      <c r="C952" s="89"/>
      <c r="D952" s="90">
        <f t="shared" si="29"/>
        <v>3181.2607439999997</v>
      </c>
      <c r="E952" s="88">
        <f t="shared" si="30"/>
        <v>4.489999999999994E-2</v>
      </c>
      <c r="G952" s="119" t="str">
        <f>IF(C952&lt;&gt;"",COUNT($C$89:C952),"")</f>
        <v/>
      </c>
    </row>
    <row r="953" spans="1:28" ht="12.75">
      <c r="A953" s="77"/>
      <c r="B953" s="89" t="s">
        <v>144</v>
      </c>
      <c r="C953" s="89"/>
      <c r="D953" s="90" t="str">
        <f t="shared" si="29"/>
        <v/>
      </c>
      <c r="E953" s="88" t="str">
        <f t="shared" si="30"/>
        <v/>
      </c>
      <c r="G953" s="119" t="str">
        <f>IF(C953&lt;&gt;"",COUNT($C$89:C953),"")</f>
        <v/>
      </c>
    </row>
    <row r="954" spans="1:28" ht="12.75">
      <c r="A954" s="77" t="s">
        <v>935</v>
      </c>
      <c r="B954" s="89">
        <v>1142.06</v>
      </c>
      <c r="C954" s="89"/>
      <c r="D954" s="90">
        <f t="shared" si="29"/>
        <v>1193.3384939999999</v>
      </c>
      <c r="E954" s="88">
        <f t="shared" si="30"/>
        <v>4.489999999999994E-2</v>
      </c>
      <c r="G954" s="119" t="str">
        <f>IF(C954&lt;&gt;"",COUNT($C$89:C954),"")</f>
        <v/>
      </c>
    </row>
    <row r="955" spans="1:28" ht="12.75">
      <c r="A955" s="77"/>
      <c r="B955" s="89" t="s">
        <v>144</v>
      </c>
      <c r="C955" s="89"/>
      <c r="D955" s="90" t="str">
        <f t="shared" si="29"/>
        <v/>
      </c>
      <c r="E955" s="88" t="str">
        <f t="shared" si="30"/>
        <v/>
      </c>
      <c r="G955" s="119" t="str">
        <f>IF(C955&lt;&gt;"",COUNT($C$89:C955),"")</f>
        <v/>
      </c>
    </row>
    <row r="956" spans="1:28" ht="12.75">
      <c r="A956" s="77" t="s">
        <v>936</v>
      </c>
      <c r="B956" s="89">
        <v>1522.28</v>
      </c>
      <c r="C956" s="89"/>
      <c r="D956" s="90">
        <f t="shared" si="29"/>
        <v>1590.6303719999999</v>
      </c>
      <c r="E956" s="88">
        <f t="shared" si="30"/>
        <v>4.489999999999994E-2</v>
      </c>
      <c r="G956" s="119" t="str">
        <f>IF(C956&lt;&gt;"",COUNT($C$89:C956),"")</f>
        <v/>
      </c>
    </row>
    <row r="957" spans="1:28" ht="12.75">
      <c r="A957" s="77"/>
      <c r="B957" s="89" t="s">
        <v>144</v>
      </c>
      <c r="C957" s="89"/>
      <c r="D957" s="90" t="str">
        <f t="shared" si="29"/>
        <v/>
      </c>
      <c r="E957" s="88" t="str">
        <f t="shared" si="30"/>
        <v/>
      </c>
      <c r="G957" s="119" t="str">
        <f>IF(C957&lt;&gt;"",COUNT($C$89:C957),"")</f>
        <v/>
      </c>
    </row>
    <row r="958" spans="1:28" ht="12.75">
      <c r="A958" s="74" t="s">
        <v>937</v>
      </c>
      <c r="B958" s="89" t="s">
        <v>144</v>
      </c>
      <c r="C958" s="89"/>
      <c r="D958" s="90" t="str">
        <f t="shared" si="29"/>
        <v/>
      </c>
      <c r="E958" s="88" t="str">
        <f t="shared" si="30"/>
        <v/>
      </c>
      <c r="G958" s="119" t="str">
        <f>IF(C958&lt;&gt;"",COUNT($C$89:C958),"")</f>
        <v/>
      </c>
    </row>
    <row r="959" spans="1:28" ht="12.75">
      <c r="A959" s="77"/>
      <c r="B959" s="89" t="s">
        <v>144</v>
      </c>
      <c r="C959" s="89"/>
      <c r="D959" s="90" t="str">
        <f t="shared" si="29"/>
        <v/>
      </c>
      <c r="E959" s="88" t="str">
        <f t="shared" si="30"/>
        <v/>
      </c>
      <c r="G959" s="119" t="str">
        <f>IF(C959&lt;&gt;"",COUNT($C$89:C959),"")</f>
        <v/>
      </c>
    </row>
    <row r="960" spans="1:28" ht="12.75">
      <c r="A960" s="77" t="s">
        <v>938</v>
      </c>
      <c r="B960" s="89">
        <v>167.24</v>
      </c>
      <c r="C960" s="89"/>
      <c r="D960" s="90">
        <f t="shared" si="29"/>
        <v>174.749076</v>
      </c>
      <c r="E960" s="88">
        <f t="shared" si="30"/>
        <v>4.489999999999994E-2</v>
      </c>
      <c r="G960" s="119" t="str">
        <f>IF(C960&lt;&gt;"",COUNT($C$89:C960),"")</f>
        <v/>
      </c>
    </row>
    <row r="961" spans="1:28" ht="12.75">
      <c r="A961" s="77"/>
      <c r="B961" s="89" t="s">
        <v>144</v>
      </c>
      <c r="C961" s="89"/>
      <c r="D961" s="90" t="str">
        <f t="shared" si="29"/>
        <v/>
      </c>
      <c r="E961" s="88" t="str">
        <f t="shared" si="30"/>
        <v/>
      </c>
      <c r="G961" s="119" t="str">
        <f>IF(C961&lt;&gt;"",COUNT($C$89:C961),"")</f>
        <v/>
      </c>
    </row>
    <row r="962" spans="1:28" ht="12.75">
      <c r="A962" s="77" t="s">
        <v>939</v>
      </c>
      <c r="B962" s="89">
        <v>84.33</v>
      </c>
      <c r="C962" s="89"/>
      <c r="D962" s="90">
        <f t="shared" si="29"/>
        <v>88.116416999999998</v>
      </c>
      <c r="E962" s="88">
        <f t="shared" si="30"/>
        <v>4.489999999999994E-2</v>
      </c>
      <c r="G962" s="119" t="str">
        <f>IF(C962&lt;&gt;"",COUNT($C$89:C962),"")</f>
        <v/>
      </c>
    </row>
    <row r="963" spans="1:28" ht="12.75">
      <c r="A963" s="77"/>
      <c r="B963" s="89" t="s">
        <v>144</v>
      </c>
      <c r="C963" s="89"/>
      <c r="D963" s="90" t="str">
        <f t="shared" si="29"/>
        <v/>
      </c>
      <c r="E963" s="88" t="str">
        <f t="shared" si="30"/>
        <v/>
      </c>
      <c r="G963" s="119" t="str">
        <f>IF(C963&lt;&gt;"",COUNT($C$89:C963),"")</f>
        <v/>
      </c>
    </row>
    <row r="964" spans="1:28" ht="12.75">
      <c r="A964" s="77" t="s">
        <v>940</v>
      </c>
      <c r="B964" s="89">
        <v>182.96</v>
      </c>
      <c r="C964" s="89"/>
      <c r="D964" s="90">
        <f t="shared" si="29"/>
        <v>191.174904</v>
      </c>
      <c r="E964" s="88">
        <f t="shared" si="30"/>
        <v>4.489999999999994E-2</v>
      </c>
      <c r="G964" s="119" t="str">
        <f>IF(C964&lt;&gt;"",COUNT($C$89:C964),"")</f>
        <v/>
      </c>
    </row>
    <row r="965" spans="1:28" ht="12.75">
      <c r="A965" s="77"/>
      <c r="B965" s="89" t="s">
        <v>144</v>
      </c>
      <c r="C965" s="89"/>
      <c r="D965" s="90" t="str">
        <f t="shared" si="29"/>
        <v/>
      </c>
      <c r="E965" s="88" t="str">
        <f t="shared" si="30"/>
        <v/>
      </c>
      <c r="G965" s="119" t="str">
        <f>IF(C965&lt;&gt;"",COUNT($C$89:C965),"")</f>
        <v/>
      </c>
    </row>
    <row r="966" spans="1:28" ht="12.75">
      <c r="A966" s="77" t="s">
        <v>941</v>
      </c>
      <c r="B966" s="89">
        <v>182.96</v>
      </c>
      <c r="C966" s="89"/>
      <c r="D966" s="90">
        <f t="shared" si="29"/>
        <v>191.174904</v>
      </c>
      <c r="E966" s="88">
        <f t="shared" si="30"/>
        <v>4.489999999999994E-2</v>
      </c>
      <c r="G966" s="119" t="str">
        <f>IF(C966&lt;&gt;"",COUNT($C$89:C966),"")</f>
        <v/>
      </c>
    </row>
    <row r="967" spans="1:28" ht="12.75">
      <c r="A967" s="77"/>
      <c r="B967" s="89" t="s">
        <v>144</v>
      </c>
      <c r="C967" s="89"/>
      <c r="D967" s="90" t="str">
        <f t="shared" si="29"/>
        <v/>
      </c>
      <c r="E967" s="88" t="str">
        <f t="shared" si="30"/>
        <v/>
      </c>
      <c r="G967" s="119" t="str">
        <f>IF(C967&lt;&gt;"",COUNT($C$89:C967),"")</f>
        <v/>
      </c>
      <c r="AB967" s="1">
        <v>1</v>
      </c>
    </row>
    <row r="968" spans="1:28" ht="12.75">
      <c r="A968" s="77" t="s">
        <v>942</v>
      </c>
      <c r="B968" s="89">
        <v>84.33</v>
      </c>
      <c r="C968" s="89"/>
      <c r="D968" s="90">
        <f t="shared" si="29"/>
        <v>88.116416999999998</v>
      </c>
      <c r="E968" s="88">
        <f t="shared" si="30"/>
        <v>4.489999999999994E-2</v>
      </c>
      <c r="G968" s="119" t="str">
        <f>IF(C968&lt;&gt;"",COUNT($C$89:C968),"")</f>
        <v/>
      </c>
    </row>
    <row r="969" spans="1:28" ht="12.75">
      <c r="A969" s="77"/>
      <c r="B969" s="89" t="s">
        <v>144</v>
      </c>
      <c r="C969" s="89"/>
      <c r="D969" s="90" t="str">
        <f t="shared" si="29"/>
        <v/>
      </c>
      <c r="E969" s="88" t="str">
        <f t="shared" si="30"/>
        <v/>
      </c>
      <c r="G969" s="119" t="str">
        <f>IF(C969&lt;&gt;"",COUNT($C$89:C969),"")</f>
        <v/>
      </c>
    </row>
    <row r="970" spans="1:28" ht="12.75">
      <c r="A970" s="77" t="s">
        <v>943</v>
      </c>
      <c r="B970" s="89">
        <v>197.27</v>
      </c>
      <c r="C970" s="89"/>
      <c r="D970" s="90">
        <f t="shared" si="29"/>
        <v>206.12742299999999</v>
      </c>
      <c r="E970" s="88">
        <f t="shared" si="30"/>
        <v>4.489999999999994E-2</v>
      </c>
      <c r="G970" s="119" t="str">
        <f>IF(C970&lt;&gt;"",COUNT($C$89:C970),"")</f>
        <v/>
      </c>
    </row>
    <row r="971" spans="1:28" ht="12.75">
      <c r="A971" s="77"/>
      <c r="B971" s="89" t="s">
        <v>144</v>
      </c>
      <c r="C971" s="89"/>
      <c r="D971" s="90" t="str">
        <f t="shared" si="29"/>
        <v/>
      </c>
      <c r="E971" s="88" t="str">
        <f t="shared" si="30"/>
        <v/>
      </c>
      <c r="G971" s="119" t="str">
        <f>IF(C971&lt;&gt;"",COUNT($C$89:C971),"")</f>
        <v/>
      </c>
    </row>
    <row r="972" spans="1:28" ht="12.75">
      <c r="A972" s="77" t="s">
        <v>944</v>
      </c>
      <c r="B972" s="89">
        <v>182.96</v>
      </c>
      <c r="C972" s="89"/>
      <c r="D972" s="90">
        <f t="shared" si="29"/>
        <v>191.174904</v>
      </c>
      <c r="E972" s="88">
        <f t="shared" si="30"/>
        <v>4.489999999999994E-2</v>
      </c>
      <c r="G972" s="119" t="str">
        <f>IF(C972&lt;&gt;"",COUNT($C$89:C972),"")</f>
        <v/>
      </c>
    </row>
    <row r="973" spans="1:28" ht="12.75">
      <c r="A973" s="77"/>
      <c r="B973" s="89" t="s">
        <v>144</v>
      </c>
      <c r="C973" s="89"/>
      <c r="D973" s="90" t="str">
        <f t="shared" si="29"/>
        <v/>
      </c>
      <c r="E973" s="88" t="str">
        <f t="shared" si="30"/>
        <v/>
      </c>
      <c r="G973" s="119" t="str">
        <f>IF(C973&lt;&gt;"",COUNT($C$89:C973),"")</f>
        <v/>
      </c>
      <c r="AB973" s="1">
        <v>1</v>
      </c>
    </row>
    <row r="974" spans="1:28" ht="12.75">
      <c r="A974" s="77" t="s">
        <v>947</v>
      </c>
      <c r="B974" s="89">
        <v>84.33</v>
      </c>
      <c r="C974" s="89"/>
      <c r="D974" s="90">
        <f t="shared" si="29"/>
        <v>88.116416999999998</v>
      </c>
      <c r="E974" s="88">
        <f t="shared" si="30"/>
        <v>4.489999999999994E-2</v>
      </c>
      <c r="G974" s="119" t="str">
        <f>IF(C974&lt;&gt;"",COUNT($C$89:C974),"")</f>
        <v/>
      </c>
      <c r="AB974" s="1">
        <v>1</v>
      </c>
    </row>
    <row r="975" spans="1:28" ht="12.75">
      <c r="A975" s="77"/>
      <c r="B975" s="89" t="s">
        <v>144</v>
      </c>
      <c r="C975" s="89"/>
      <c r="D975" s="90" t="str">
        <f t="shared" si="29"/>
        <v/>
      </c>
      <c r="E975" s="88" t="str">
        <f t="shared" si="30"/>
        <v/>
      </c>
      <c r="G975" s="119" t="str">
        <f>IF(C975&lt;&gt;"",COUNT($C$89:C975),"")</f>
        <v/>
      </c>
    </row>
    <row r="976" spans="1:28" ht="12.75">
      <c r="A976" s="77" t="s">
        <v>946</v>
      </c>
      <c r="B976" s="89">
        <v>98.62</v>
      </c>
      <c r="C976" s="89"/>
      <c r="D976" s="90">
        <f t="shared" si="29"/>
        <v>103.04803800000001</v>
      </c>
      <c r="E976" s="88">
        <f t="shared" si="30"/>
        <v>4.489999999999994E-2</v>
      </c>
      <c r="G976" s="119" t="str">
        <f>IF(C976&lt;&gt;"",COUNT($C$89:C976),"")</f>
        <v/>
      </c>
    </row>
    <row r="977" spans="1:28" ht="12.75">
      <c r="A977" s="77"/>
      <c r="B977" s="89" t="s">
        <v>144</v>
      </c>
      <c r="C977" s="89"/>
      <c r="D977" s="90" t="str">
        <f t="shared" si="29"/>
        <v/>
      </c>
      <c r="E977" s="88" t="str">
        <f t="shared" si="30"/>
        <v/>
      </c>
      <c r="G977" s="119" t="str">
        <f>IF(C977&lt;&gt;"",COUNT($C$89:C977),"")</f>
        <v/>
      </c>
    </row>
    <row r="978" spans="1:28" ht="12.75">
      <c r="A978" s="77" t="s">
        <v>947</v>
      </c>
      <c r="B978" s="89">
        <v>84.33</v>
      </c>
      <c r="C978" s="89"/>
      <c r="D978" s="90">
        <f t="shared" si="29"/>
        <v>88.116416999999998</v>
      </c>
      <c r="E978" s="88">
        <f t="shared" si="30"/>
        <v>4.489999999999994E-2</v>
      </c>
      <c r="G978" s="119" t="str">
        <f>IF(C978&lt;&gt;"",COUNT($C$89:C978),"")</f>
        <v/>
      </c>
    </row>
    <row r="979" spans="1:28" ht="12.75">
      <c r="A979" s="77"/>
      <c r="B979" s="89" t="s">
        <v>144</v>
      </c>
      <c r="C979" s="89"/>
      <c r="D979" s="90" t="str">
        <f t="shared" si="29"/>
        <v/>
      </c>
      <c r="E979" s="88" t="str">
        <f t="shared" si="30"/>
        <v/>
      </c>
      <c r="G979" s="119" t="str">
        <f>IF(C979&lt;&gt;"",COUNT($C$89:C979),"")</f>
        <v/>
      </c>
    </row>
    <row r="980" spans="1:28" ht="12.75">
      <c r="A980" s="77" t="s">
        <v>945</v>
      </c>
      <c r="B980" s="89">
        <v>84.33</v>
      </c>
      <c r="C980" s="89"/>
      <c r="D980" s="90">
        <f t="shared" si="29"/>
        <v>88.116416999999998</v>
      </c>
      <c r="E980" s="88">
        <f t="shared" si="30"/>
        <v>4.489999999999994E-2</v>
      </c>
      <c r="G980" s="119" t="str">
        <f>IF(C980&lt;&gt;"",COUNT($C$89:C980),"")</f>
        <v/>
      </c>
    </row>
    <row r="981" spans="1:28" ht="12.75">
      <c r="A981" s="77"/>
      <c r="B981" s="89" t="s">
        <v>144</v>
      </c>
      <c r="C981" s="89"/>
      <c r="D981" s="90" t="str">
        <f t="shared" si="29"/>
        <v/>
      </c>
      <c r="E981" s="88" t="str">
        <f t="shared" si="30"/>
        <v/>
      </c>
      <c r="G981" s="119" t="str">
        <f>IF(C981&lt;&gt;"",COUNT($C$89:C981),"")</f>
        <v/>
      </c>
    </row>
    <row r="982" spans="1:28" ht="12.75">
      <c r="A982" s="77" t="s">
        <v>948</v>
      </c>
      <c r="B982" s="89">
        <v>107.19</v>
      </c>
      <c r="C982" s="89"/>
      <c r="D982" s="90">
        <f t="shared" si="29"/>
        <v>112.00283099999999</v>
      </c>
      <c r="E982" s="88">
        <f t="shared" si="30"/>
        <v>4.489999999999994E-2</v>
      </c>
      <c r="G982" s="119" t="str">
        <f>IF(C982&lt;&gt;"",COUNT($C$89:C982),"")</f>
        <v/>
      </c>
    </row>
    <row r="983" spans="1:28" ht="12.75">
      <c r="A983" s="77"/>
      <c r="B983" s="89" t="s">
        <v>144</v>
      </c>
      <c r="C983" s="89"/>
      <c r="D983" s="90" t="str">
        <f t="shared" si="29"/>
        <v/>
      </c>
      <c r="E983" s="88" t="str">
        <f t="shared" si="30"/>
        <v/>
      </c>
      <c r="G983" s="119" t="str">
        <f>IF(C983&lt;&gt;"",COUNT($C$89:C983),"")</f>
        <v/>
      </c>
    </row>
    <row r="984" spans="1:28" ht="12.75">
      <c r="A984" s="77" t="s">
        <v>949</v>
      </c>
      <c r="B984" s="89">
        <v>91.47</v>
      </c>
      <c r="C984" s="89"/>
      <c r="D984" s="90">
        <f t="shared" ref="D984:D1047" si="31">IF(B984&lt;&gt;"",IF(ISTEXT(B984),B984,IF(C984&lt;&gt;"",C984*1.0449,B984*1.0449)),"")</f>
        <v>95.577002999999991</v>
      </c>
      <c r="E984" s="88">
        <f t="shared" ref="E984:E1047" si="32">IF(AND(B984&lt;&gt;"",D984&lt;&gt;""),IF(ISTEXT(D984),D984,D984/B984-1),"")</f>
        <v>4.489999999999994E-2</v>
      </c>
      <c r="G984" s="119" t="str">
        <f>IF(C984&lt;&gt;"",COUNT($C$89:C984),"")</f>
        <v/>
      </c>
    </row>
    <row r="985" spans="1:28" ht="12.75">
      <c r="A985" s="77"/>
      <c r="B985" s="89" t="s">
        <v>144</v>
      </c>
      <c r="C985" s="89"/>
      <c r="D985" s="90" t="str">
        <f t="shared" si="31"/>
        <v/>
      </c>
      <c r="E985" s="88" t="str">
        <f t="shared" si="32"/>
        <v/>
      </c>
      <c r="G985" s="119" t="str">
        <f>IF(C985&lt;&gt;"",COUNT($C$89:C985),"")</f>
        <v/>
      </c>
    </row>
    <row r="986" spans="1:28" ht="12.75">
      <c r="A986" s="77" t="s">
        <v>950</v>
      </c>
      <c r="B986" s="89">
        <v>52.89</v>
      </c>
      <c r="C986" s="89"/>
      <c r="D986" s="90">
        <f t="shared" si="31"/>
        <v>55.264761</v>
      </c>
      <c r="E986" s="88">
        <f t="shared" si="32"/>
        <v>4.489999999999994E-2</v>
      </c>
      <c r="G986" s="119" t="str">
        <f>IF(C986&lt;&gt;"",COUNT($C$89:C986),"")</f>
        <v/>
      </c>
    </row>
    <row r="987" spans="1:28" ht="12.75">
      <c r="A987" s="77"/>
      <c r="B987" s="89" t="s">
        <v>144</v>
      </c>
      <c r="C987" s="89"/>
      <c r="D987" s="90" t="str">
        <f t="shared" si="31"/>
        <v/>
      </c>
      <c r="E987" s="88" t="str">
        <f t="shared" si="32"/>
        <v/>
      </c>
      <c r="G987" s="119" t="str">
        <f>IF(C987&lt;&gt;"",COUNT($C$89:C987),"")</f>
        <v/>
      </c>
      <c r="AB987" s="1">
        <v>1</v>
      </c>
    </row>
    <row r="988" spans="1:28" ht="12.75">
      <c r="A988" s="77" t="s">
        <v>951</v>
      </c>
      <c r="B988" s="89">
        <v>84.33</v>
      </c>
      <c r="C988" s="89"/>
      <c r="D988" s="90">
        <f t="shared" si="31"/>
        <v>88.116416999999998</v>
      </c>
      <c r="E988" s="88">
        <f t="shared" si="32"/>
        <v>4.489999999999994E-2</v>
      </c>
      <c r="G988" s="119" t="str">
        <f>IF(C988&lt;&gt;"",COUNT($C$89:C988),"")</f>
        <v/>
      </c>
    </row>
    <row r="989" spans="1:28" ht="12.75">
      <c r="A989" s="77"/>
      <c r="B989" s="89" t="s">
        <v>144</v>
      </c>
      <c r="C989" s="89"/>
      <c r="D989" s="90" t="str">
        <f t="shared" si="31"/>
        <v/>
      </c>
      <c r="E989" s="88" t="str">
        <f t="shared" si="32"/>
        <v/>
      </c>
      <c r="G989" s="119" t="str">
        <f>IF(C989&lt;&gt;"",COUNT($C$89:C989),"")</f>
        <v/>
      </c>
    </row>
    <row r="990" spans="1:28" ht="12.75">
      <c r="A990" s="77" t="s">
        <v>952</v>
      </c>
      <c r="B990" s="89" t="s">
        <v>144</v>
      </c>
      <c r="C990" s="89"/>
      <c r="D990" s="90" t="str">
        <f t="shared" si="31"/>
        <v/>
      </c>
      <c r="E990" s="88" t="str">
        <f t="shared" si="32"/>
        <v/>
      </c>
      <c r="G990" s="119" t="str">
        <f>IF(C990&lt;&gt;"",COUNT($C$89:C990),"")</f>
        <v/>
      </c>
    </row>
    <row r="991" spans="1:28" ht="12.75">
      <c r="A991" s="77" t="s">
        <v>953</v>
      </c>
      <c r="B991" s="89">
        <v>425.96</v>
      </c>
      <c r="C991" s="89"/>
      <c r="D991" s="90">
        <f t="shared" si="31"/>
        <v>445.08560399999993</v>
      </c>
      <c r="E991" s="88">
        <f t="shared" si="32"/>
        <v>4.489999999999994E-2</v>
      </c>
      <c r="G991" s="119" t="str">
        <f>IF(C991&lt;&gt;"",COUNT($C$89:C991),"")</f>
        <v/>
      </c>
    </row>
    <row r="992" spans="1:28" ht="12.75">
      <c r="A992" s="77"/>
      <c r="B992" s="89" t="s">
        <v>144</v>
      </c>
      <c r="C992" s="89"/>
      <c r="D992" s="90" t="str">
        <f t="shared" si="31"/>
        <v/>
      </c>
      <c r="E992" s="88" t="str">
        <f t="shared" si="32"/>
        <v/>
      </c>
      <c r="G992" s="119" t="str">
        <f>IF(C992&lt;&gt;"",COUNT($C$89:C992),"")</f>
        <v/>
      </c>
    </row>
    <row r="993" spans="1:28" ht="12.75">
      <c r="A993" s="77" t="s">
        <v>954</v>
      </c>
      <c r="B993" s="89">
        <v>320.18</v>
      </c>
      <c r="C993" s="89"/>
      <c r="D993" s="90">
        <f t="shared" si="31"/>
        <v>334.556082</v>
      </c>
      <c r="E993" s="88">
        <f t="shared" si="32"/>
        <v>4.489999999999994E-2</v>
      </c>
      <c r="G993" s="119" t="str">
        <f>IF(C993&lt;&gt;"",COUNT($C$89:C993),"")</f>
        <v/>
      </c>
    </row>
    <row r="994" spans="1:28" ht="12.75">
      <c r="A994" s="77"/>
      <c r="B994" s="89" t="s">
        <v>144</v>
      </c>
      <c r="C994" s="89"/>
      <c r="D994" s="90" t="str">
        <f t="shared" si="31"/>
        <v/>
      </c>
      <c r="E994" s="88" t="str">
        <f t="shared" si="32"/>
        <v/>
      </c>
      <c r="G994" s="119" t="str">
        <f>IF(C994&lt;&gt;"",COUNT($C$89:C994),"")</f>
        <v/>
      </c>
    </row>
    <row r="995" spans="1:28" ht="12.75">
      <c r="A995" s="74" t="s">
        <v>243</v>
      </c>
      <c r="B995" s="89" t="s">
        <v>144</v>
      </c>
      <c r="C995" s="89"/>
      <c r="D995" s="90" t="str">
        <f t="shared" si="31"/>
        <v/>
      </c>
      <c r="E995" s="88" t="str">
        <f t="shared" si="32"/>
        <v/>
      </c>
      <c r="G995" s="119" t="str">
        <f>IF(C995&lt;&gt;"",COUNT($C$89:C995),"")</f>
        <v/>
      </c>
    </row>
    <row r="996" spans="1:28" ht="12.75">
      <c r="A996" s="77"/>
      <c r="B996" s="89" t="s">
        <v>144</v>
      </c>
      <c r="C996" s="89"/>
      <c r="D996" s="90" t="str">
        <f t="shared" si="31"/>
        <v/>
      </c>
      <c r="E996" s="88" t="str">
        <f t="shared" si="32"/>
        <v/>
      </c>
      <c r="G996" s="119" t="str">
        <f>IF(C996&lt;&gt;"",COUNT($C$89:C996),"")</f>
        <v/>
      </c>
    </row>
    <row r="997" spans="1:28" ht="12.75">
      <c r="A997" s="77" t="s">
        <v>955</v>
      </c>
      <c r="B997" s="89">
        <v>2664.37</v>
      </c>
      <c r="C997" s="89"/>
      <c r="D997" s="90">
        <f t="shared" si="31"/>
        <v>2784.0002129999998</v>
      </c>
      <c r="E997" s="88">
        <f t="shared" si="32"/>
        <v>4.489999999999994E-2</v>
      </c>
      <c r="G997" s="119" t="str">
        <f>IF(C997&lt;&gt;"",COUNT($C$89:C997),"")</f>
        <v/>
      </c>
    </row>
    <row r="998" spans="1:28" ht="12.75">
      <c r="A998" s="77"/>
      <c r="B998" s="89" t="s">
        <v>144</v>
      </c>
      <c r="C998" s="89"/>
      <c r="D998" s="90" t="str">
        <f t="shared" si="31"/>
        <v/>
      </c>
      <c r="E998" s="88" t="str">
        <f t="shared" si="32"/>
        <v/>
      </c>
      <c r="G998" s="119" t="str">
        <f>IF(C998&lt;&gt;"",COUNT($C$89:C998),"")</f>
        <v/>
      </c>
    </row>
    <row r="999" spans="1:28" ht="12.75">
      <c r="A999" s="77" t="s">
        <v>956</v>
      </c>
      <c r="B999" s="89">
        <v>243</v>
      </c>
      <c r="C999" s="89"/>
      <c r="D999" s="90">
        <f t="shared" si="31"/>
        <v>253.91069999999999</v>
      </c>
      <c r="E999" s="88">
        <f t="shared" si="32"/>
        <v>4.489999999999994E-2</v>
      </c>
      <c r="G999" s="119" t="str">
        <f>IF(C999&lt;&gt;"",COUNT($C$89:C999),"")</f>
        <v/>
      </c>
    </row>
    <row r="1000" spans="1:28" ht="12.75">
      <c r="A1000" s="77"/>
      <c r="B1000" s="89" t="s">
        <v>144</v>
      </c>
      <c r="C1000" s="89"/>
      <c r="D1000" s="90" t="str">
        <f t="shared" si="31"/>
        <v/>
      </c>
      <c r="E1000" s="88" t="str">
        <f t="shared" si="32"/>
        <v/>
      </c>
      <c r="G1000" s="119" t="str">
        <f>IF(C1000&lt;&gt;"",COUNT($C$89:C1000),"")</f>
        <v/>
      </c>
    </row>
    <row r="1001" spans="1:28" ht="12.75">
      <c r="A1001" s="77" t="s">
        <v>170</v>
      </c>
      <c r="B1001" s="89">
        <v>91.47</v>
      </c>
      <c r="C1001" s="89"/>
      <c r="D1001" s="90">
        <f t="shared" si="31"/>
        <v>95.577002999999991</v>
      </c>
      <c r="E1001" s="88">
        <f t="shared" si="32"/>
        <v>4.489999999999994E-2</v>
      </c>
      <c r="G1001" s="119" t="str">
        <f>IF(C1001&lt;&gt;"",COUNT($C$89:C1001),"")</f>
        <v/>
      </c>
    </row>
    <row r="1002" spans="1:28" ht="12.75">
      <c r="A1002" s="77"/>
      <c r="B1002" s="89" t="s">
        <v>144</v>
      </c>
      <c r="C1002" s="89"/>
      <c r="D1002" s="90" t="str">
        <f t="shared" si="31"/>
        <v/>
      </c>
      <c r="E1002" s="88" t="str">
        <f t="shared" si="32"/>
        <v/>
      </c>
      <c r="G1002" s="119" t="str">
        <f>IF(C1002&lt;&gt;"",COUNT($C$89:C1002),"")</f>
        <v/>
      </c>
    </row>
    <row r="1003" spans="1:28" ht="12.75">
      <c r="A1003" s="77" t="s">
        <v>957</v>
      </c>
      <c r="B1003" s="89">
        <v>22.87</v>
      </c>
      <c r="C1003" s="89"/>
      <c r="D1003" s="90">
        <f t="shared" si="31"/>
        <v>23.896863</v>
      </c>
      <c r="E1003" s="88">
        <f t="shared" si="32"/>
        <v>4.489999999999994E-2</v>
      </c>
      <c r="G1003" s="119" t="str">
        <f>IF(C1003&lt;&gt;"",COUNT($C$89:C1003),"")</f>
        <v/>
      </c>
    </row>
    <row r="1004" spans="1:28" ht="12.75">
      <c r="A1004" s="77"/>
      <c r="B1004" s="89" t="s">
        <v>144</v>
      </c>
      <c r="C1004" s="89"/>
      <c r="D1004" s="90" t="str">
        <f t="shared" si="31"/>
        <v/>
      </c>
      <c r="E1004" s="88" t="str">
        <f t="shared" si="32"/>
        <v/>
      </c>
      <c r="G1004" s="119" t="str">
        <f>IF(C1004&lt;&gt;"",COUNT($C$89:C1004),"")</f>
        <v/>
      </c>
      <c r="AB1004" s="1">
        <v>1</v>
      </c>
    </row>
    <row r="1005" spans="1:28" ht="12.75">
      <c r="A1005" s="77" t="s">
        <v>958</v>
      </c>
      <c r="B1005" s="89">
        <v>22.87</v>
      </c>
      <c r="C1005" s="89"/>
      <c r="D1005" s="90">
        <f t="shared" si="31"/>
        <v>23.896863</v>
      </c>
      <c r="E1005" s="88">
        <f t="shared" si="32"/>
        <v>4.489999999999994E-2</v>
      </c>
      <c r="G1005" s="119" t="str">
        <f>IF(C1005&lt;&gt;"",COUNT($C$89:C1005),"")</f>
        <v/>
      </c>
    </row>
    <row r="1006" spans="1:28" ht="12.75">
      <c r="A1006" s="77"/>
      <c r="B1006" s="89" t="s">
        <v>144</v>
      </c>
      <c r="C1006" s="89"/>
      <c r="D1006" s="90" t="str">
        <f t="shared" si="31"/>
        <v/>
      </c>
      <c r="E1006" s="88" t="str">
        <f t="shared" si="32"/>
        <v/>
      </c>
      <c r="G1006" s="119" t="str">
        <f>IF(C1006&lt;&gt;"",COUNT($C$89:C1006),"")</f>
        <v/>
      </c>
    </row>
    <row r="1007" spans="1:28" ht="12.75">
      <c r="A1007" s="77" t="s">
        <v>960</v>
      </c>
      <c r="B1007" s="89">
        <v>75.77</v>
      </c>
      <c r="C1007" s="89"/>
      <c r="D1007" s="90">
        <f t="shared" si="31"/>
        <v>79.172072999999997</v>
      </c>
      <c r="E1007" s="88">
        <f t="shared" si="32"/>
        <v>4.489999999999994E-2</v>
      </c>
      <c r="G1007" s="119" t="str">
        <f>IF(C1007&lt;&gt;"",COUNT($C$89:C1007),"")</f>
        <v/>
      </c>
    </row>
    <row r="1008" spans="1:28" ht="12.75">
      <c r="A1008" s="77"/>
      <c r="B1008" s="89" t="s">
        <v>144</v>
      </c>
      <c r="C1008" s="89"/>
      <c r="D1008" s="90" t="str">
        <f t="shared" si="31"/>
        <v/>
      </c>
      <c r="E1008" s="88" t="str">
        <f t="shared" si="32"/>
        <v/>
      </c>
      <c r="G1008" s="119" t="str">
        <f>IF(C1008&lt;&gt;"",COUNT($C$89:C1008),"")</f>
        <v/>
      </c>
    </row>
    <row r="1009" spans="1:28" ht="12.75">
      <c r="A1009" s="77" t="s">
        <v>959</v>
      </c>
      <c r="B1009" s="90">
        <v>1826.75</v>
      </c>
      <c r="C1009" s="90"/>
      <c r="D1009" s="90">
        <f t="shared" si="31"/>
        <v>1908.7710749999999</v>
      </c>
      <c r="E1009" s="88">
        <f t="shared" si="32"/>
        <v>4.489999999999994E-2</v>
      </c>
      <c r="G1009" s="119" t="str">
        <f>IF(C1009&lt;&gt;"",COUNT($C$89:C1009),"")</f>
        <v/>
      </c>
    </row>
    <row r="1010" spans="1:28" ht="12.75">
      <c r="A1010" s="77"/>
      <c r="B1010" s="89" t="s">
        <v>144</v>
      </c>
      <c r="C1010" s="89"/>
      <c r="D1010" s="90" t="str">
        <f t="shared" si="31"/>
        <v/>
      </c>
      <c r="E1010" s="88" t="str">
        <f t="shared" si="32"/>
        <v/>
      </c>
      <c r="G1010" s="119" t="str">
        <f>IF(C1010&lt;&gt;"",COUNT($C$89:C1010),"")</f>
        <v/>
      </c>
    </row>
    <row r="1011" spans="1:28" ht="12.75">
      <c r="A1011" s="77" t="s">
        <v>171</v>
      </c>
      <c r="B1011" s="89" t="s">
        <v>144</v>
      </c>
      <c r="C1011" s="89"/>
      <c r="D1011" s="90" t="str">
        <f t="shared" si="31"/>
        <v/>
      </c>
      <c r="E1011" s="88" t="str">
        <f t="shared" si="32"/>
        <v/>
      </c>
      <c r="G1011" s="119" t="str">
        <f>IF(C1011&lt;&gt;"",COUNT($C$89:C1011),"")</f>
        <v/>
      </c>
    </row>
    <row r="1012" spans="1:28" ht="12.75">
      <c r="A1012" s="77" t="s">
        <v>172</v>
      </c>
      <c r="B1012" s="89" t="s">
        <v>144</v>
      </c>
      <c r="C1012" s="89"/>
      <c r="D1012" s="90" t="str">
        <f t="shared" si="31"/>
        <v/>
      </c>
      <c r="E1012" s="88" t="str">
        <f t="shared" si="32"/>
        <v/>
      </c>
      <c r="G1012" s="119" t="str">
        <f>IF(C1012&lt;&gt;"",COUNT($C$89:C1012),"")</f>
        <v/>
      </c>
    </row>
    <row r="1013" spans="1:28" ht="12.75">
      <c r="A1013" s="77"/>
      <c r="B1013" s="89" t="s">
        <v>144</v>
      </c>
      <c r="C1013" s="89"/>
      <c r="D1013" s="90" t="str">
        <f t="shared" si="31"/>
        <v/>
      </c>
      <c r="E1013" s="88" t="str">
        <f t="shared" si="32"/>
        <v/>
      </c>
      <c r="G1013" s="119" t="str">
        <f>IF(C1013&lt;&gt;"",COUNT($C$89:C1013),"")</f>
        <v/>
      </c>
    </row>
    <row r="1014" spans="1:28" ht="12.75">
      <c r="A1014" s="74" t="s">
        <v>961</v>
      </c>
      <c r="B1014" s="89" t="s">
        <v>144</v>
      </c>
      <c r="C1014" s="89"/>
      <c r="D1014" s="90" t="str">
        <f t="shared" si="31"/>
        <v/>
      </c>
      <c r="E1014" s="88" t="str">
        <f t="shared" si="32"/>
        <v/>
      </c>
      <c r="G1014" s="119" t="str">
        <f>IF(C1014&lt;&gt;"",COUNT($C$89:C1014),"")</f>
        <v/>
      </c>
    </row>
    <row r="1015" spans="1:28" ht="12.75">
      <c r="A1015" s="77"/>
      <c r="B1015" s="89" t="s">
        <v>144</v>
      </c>
      <c r="C1015" s="89"/>
      <c r="D1015" s="90" t="str">
        <f t="shared" si="31"/>
        <v/>
      </c>
      <c r="E1015" s="88" t="str">
        <f t="shared" si="32"/>
        <v/>
      </c>
      <c r="G1015" s="119" t="str">
        <f>IF(C1015&lt;&gt;"",COUNT($C$89:C1015),"")</f>
        <v/>
      </c>
    </row>
    <row r="1016" spans="1:28" s="116" customFormat="1" ht="12.75">
      <c r="A1016" s="96" t="s">
        <v>269</v>
      </c>
      <c r="B1016" s="95" t="s">
        <v>125</v>
      </c>
      <c r="C1016" s="115" t="s">
        <v>256</v>
      </c>
      <c r="D1016" s="90" t="str">
        <f t="shared" si="31"/>
        <v>On application</v>
      </c>
      <c r="E1016" s="88" t="str">
        <f t="shared" si="32"/>
        <v>On application</v>
      </c>
      <c r="G1016" s="119">
        <f>IF(C1016&lt;&gt;"",COUNT($C$89:C1016),"")</f>
        <v>0</v>
      </c>
    </row>
    <row r="1017" spans="1:28" ht="12.75">
      <c r="A1017" s="77"/>
      <c r="B1017" s="89" t="s">
        <v>144</v>
      </c>
      <c r="C1017" s="89"/>
      <c r="D1017" s="90" t="str">
        <f t="shared" si="31"/>
        <v/>
      </c>
      <c r="E1017" s="88" t="str">
        <f t="shared" si="32"/>
        <v/>
      </c>
      <c r="G1017" s="119" t="str">
        <f>IF(C1017&lt;&gt;"",COUNT($C$89:C1017),"")</f>
        <v/>
      </c>
    </row>
    <row r="1018" spans="1:28" ht="12.75">
      <c r="A1018" s="74" t="s">
        <v>966</v>
      </c>
      <c r="B1018" s="89" t="s">
        <v>144</v>
      </c>
      <c r="C1018" s="89"/>
      <c r="D1018" s="90" t="str">
        <f t="shared" si="31"/>
        <v/>
      </c>
      <c r="E1018" s="88" t="str">
        <f t="shared" si="32"/>
        <v/>
      </c>
      <c r="G1018" s="119" t="str">
        <f>IF(C1018&lt;&gt;"",COUNT($C$89:C1018),"")</f>
        <v/>
      </c>
    </row>
    <row r="1019" spans="1:28" ht="12.75">
      <c r="A1019" s="77"/>
      <c r="B1019" s="89" t="s">
        <v>144</v>
      </c>
      <c r="C1019" s="89"/>
      <c r="D1019" s="90" t="str">
        <f t="shared" si="31"/>
        <v/>
      </c>
      <c r="E1019" s="88" t="str">
        <f t="shared" si="32"/>
        <v/>
      </c>
      <c r="G1019" s="119" t="str">
        <f>IF(C1019&lt;&gt;"",COUNT($C$89:C1019),"")</f>
        <v/>
      </c>
    </row>
    <row r="1020" spans="1:28" ht="12.75">
      <c r="A1020" s="77" t="s">
        <v>967</v>
      </c>
      <c r="B1020" s="89" t="s">
        <v>144</v>
      </c>
      <c r="C1020" s="89"/>
      <c r="D1020" s="90" t="str">
        <f t="shared" si="31"/>
        <v/>
      </c>
      <c r="E1020" s="88" t="str">
        <f t="shared" si="32"/>
        <v/>
      </c>
      <c r="G1020" s="119" t="str">
        <f>IF(C1020&lt;&gt;"",COUNT($C$89:C1020),"")</f>
        <v/>
      </c>
    </row>
    <row r="1021" spans="1:28" ht="12.75">
      <c r="A1021" s="77" t="s">
        <v>968</v>
      </c>
      <c r="B1021" s="89" t="s">
        <v>144</v>
      </c>
      <c r="C1021" s="89"/>
      <c r="D1021" s="90" t="str">
        <f t="shared" si="31"/>
        <v/>
      </c>
      <c r="E1021" s="88" t="str">
        <f t="shared" si="32"/>
        <v/>
      </c>
      <c r="G1021" s="119" t="str">
        <f>IF(C1021&lt;&gt;"",COUNT($C$89:C1021),"")</f>
        <v/>
      </c>
    </row>
    <row r="1022" spans="1:28" ht="12.75">
      <c r="A1022" s="77" t="s">
        <v>969</v>
      </c>
      <c r="B1022" s="89">
        <v>694.62</v>
      </c>
      <c r="C1022" s="89"/>
      <c r="D1022" s="90">
        <f t="shared" si="31"/>
        <v>725.80843799999991</v>
      </c>
      <c r="E1022" s="88">
        <f t="shared" si="32"/>
        <v>4.489999999999994E-2</v>
      </c>
      <c r="G1022" s="119" t="str">
        <f>IF(C1022&lt;&gt;"",COUNT($C$89:C1022),"")</f>
        <v/>
      </c>
    </row>
    <row r="1023" spans="1:28" ht="12.75">
      <c r="A1023" s="77"/>
      <c r="B1023" s="89" t="s">
        <v>144</v>
      </c>
      <c r="C1023" s="89"/>
      <c r="D1023" s="90" t="str">
        <f t="shared" si="31"/>
        <v/>
      </c>
      <c r="E1023" s="88" t="str">
        <f t="shared" si="32"/>
        <v/>
      </c>
      <c r="G1023" s="119" t="str">
        <f>IF(C1023&lt;&gt;"",COUNT($C$89:C1023),"")</f>
        <v/>
      </c>
    </row>
    <row r="1024" spans="1:28" ht="12.75">
      <c r="A1024" s="77" t="s">
        <v>173</v>
      </c>
      <c r="B1024" s="89" t="s">
        <v>144</v>
      </c>
      <c r="C1024" s="89"/>
      <c r="D1024" s="90" t="str">
        <f t="shared" si="31"/>
        <v/>
      </c>
      <c r="E1024" s="88" t="str">
        <f t="shared" si="32"/>
        <v/>
      </c>
      <c r="G1024" s="119" t="str">
        <f>IF(C1024&lt;&gt;"",COUNT($C$89:C1024),"")</f>
        <v/>
      </c>
      <c r="AB1024" s="1">
        <v>1</v>
      </c>
    </row>
    <row r="1025" spans="1:7" ht="12.75">
      <c r="A1025" s="77" t="s">
        <v>970</v>
      </c>
      <c r="B1025" s="89" t="s">
        <v>144</v>
      </c>
      <c r="C1025" s="89"/>
      <c r="D1025" s="90" t="str">
        <f t="shared" si="31"/>
        <v/>
      </c>
      <c r="E1025" s="88" t="str">
        <f t="shared" si="32"/>
        <v/>
      </c>
      <c r="G1025" s="119" t="str">
        <f>IF(C1025&lt;&gt;"",COUNT($C$89:C1025),"")</f>
        <v/>
      </c>
    </row>
    <row r="1026" spans="1:7" ht="12.75">
      <c r="A1026" s="77" t="s">
        <v>969</v>
      </c>
      <c r="B1026" s="89">
        <v>91.04</v>
      </c>
      <c r="C1026" s="89"/>
      <c r="D1026" s="90">
        <f t="shared" si="31"/>
        <v>95.127696</v>
      </c>
      <c r="E1026" s="88">
        <f t="shared" si="32"/>
        <v>4.489999999999994E-2</v>
      </c>
      <c r="G1026" s="119" t="str">
        <f>IF(C1026&lt;&gt;"",COUNT($C$89:C1026),"")</f>
        <v/>
      </c>
    </row>
    <row r="1027" spans="1:7" ht="12.75">
      <c r="A1027" s="77"/>
      <c r="B1027" s="89" t="s">
        <v>144</v>
      </c>
      <c r="C1027" s="89"/>
      <c r="D1027" s="90" t="str">
        <f t="shared" si="31"/>
        <v/>
      </c>
      <c r="E1027" s="88" t="str">
        <f t="shared" si="32"/>
        <v/>
      </c>
      <c r="G1027" s="119" t="str">
        <f>IF(C1027&lt;&gt;"",COUNT($C$89:C1027),"")</f>
        <v/>
      </c>
    </row>
    <row r="1028" spans="1:7" ht="12.75">
      <c r="A1028" s="77" t="s">
        <v>971</v>
      </c>
      <c r="B1028" s="89">
        <v>105.09</v>
      </c>
      <c r="C1028" s="89"/>
      <c r="D1028" s="90">
        <f t="shared" si="31"/>
        <v>109.80854099999999</v>
      </c>
      <c r="E1028" s="88">
        <f t="shared" si="32"/>
        <v>4.489999999999994E-2</v>
      </c>
      <c r="G1028" s="119" t="str">
        <f>IF(C1028&lt;&gt;"",COUNT($C$89:C1028),"")</f>
        <v/>
      </c>
    </row>
    <row r="1029" spans="1:7" ht="12.75">
      <c r="A1029" s="77" t="s">
        <v>972</v>
      </c>
      <c r="B1029" s="89" t="s">
        <v>144</v>
      </c>
      <c r="C1029" s="89"/>
      <c r="D1029" s="90" t="str">
        <f t="shared" si="31"/>
        <v/>
      </c>
      <c r="E1029" s="88" t="str">
        <f t="shared" si="32"/>
        <v/>
      </c>
      <c r="G1029" s="119" t="str">
        <f>IF(C1029&lt;&gt;"",COUNT($C$89:C1029),"")</f>
        <v/>
      </c>
    </row>
    <row r="1030" spans="1:7" ht="12.75">
      <c r="A1030" s="77"/>
      <c r="B1030" s="89" t="s">
        <v>144</v>
      </c>
      <c r="C1030" s="89"/>
      <c r="D1030" s="90" t="str">
        <f t="shared" si="31"/>
        <v/>
      </c>
      <c r="E1030" s="88" t="str">
        <f t="shared" si="32"/>
        <v/>
      </c>
      <c r="G1030" s="119" t="str">
        <f>IF(C1030&lt;&gt;"",COUNT($C$89:C1030),"")</f>
        <v/>
      </c>
    </row>
    <row r="1031" spans="1:7" ht="12.75">
      <c r="A1031" s="77" t="s">
        <v>973</v>
      </c>
      <c r="B1031" s="89">
        <v>1687.79</v>
      </c>
      <c r="C1031" s="89"/>
      <c r="D1031" s="90">
        <f t="shared" si="31"/>
        <v>1763.5717709999999</v>
      </c>
      <c r="E1031" s="88">
        <f t="shared" si="32"/>
        <v>4.489999999999994E-2</v>
      </c>
      <c r="G1031" s="119" t="str">
        <f>IF(C1031&lt;&gt;"",COUNT($C$89:C1031),"")</f>
        <v/>
      </c>
    </row>
    <row r="1032" spans="1:7" ht="12.75">
      <c r="A1032" s="77"/>
      <c r="B1032" s="89" t="s">
        <v>144</v>
      </c>
      <c r="C1032" s="89"/>
      <c r="D1032" s="90" t="str">
        <f t="shared" si="31"/>
        <v/>
      </c>
      <c r="E1032" s="88" t="str">
        <f t="shared" si="32"/>
        <v/>
      </c>
      <c r="G1032" s="119" t="str">
        <f>IF(C1032&lt;&gt;"",COUNT($C$89:C1032),"")</f>
        <v/>
      </c>
    </row>
    <row r="1033" spans="1:7" ht="12.75">
      <c r="A1033" s="77" t="s">
        <v>174</v>
      </c>
      <c r="B1033" s="89">
        <v>9015.3700000000008</v>
      </c>
      <c r="C1033" s="89"/>
      <c r="D1033" s="90">
        <f t="shared" si="31"/>
        <v>9420.1601129999999</v>
      </c>
      <c r="E1033" s="88">
        <f t="shared" si="32"/>
        <v>4.489999999999994E-2</v>
      </c>
      <c r="G1033" s="119" t="str">
        <f>IF(C1033&lt;&gt;"",COUNT($C$89:C1033),"")</f>
        <v/>
      </c>
    </row>
    <row r="1034" spans="1:7" ht="12.75">
      <c r="A1034" s="77"/>
      <c r="B1034" s="89" t="s">
        <v>144</v>
      </c>
      <c r="C1034" s="89"/>
      <c r="D1034" s="90" t="str">
        <f t="shared" si="31"/>
        <v/>
      </c>
      <c r="E1034" s="88" t="str">
        <f t="shared" si="32"/>
        <v/>
      </c>
      <c r="G1034" s="119" t="str">
        <f>IF(C1034&lt;&gt;"",COUNT($C$89:C1034),"")</f>
        <v/>
      </c>
    </row>
    <row r="1035" spans="1:7" ht="12.75">
      <c r="A1035" s="77" t="s">
        <v>175</v>
      </c>
      <c r="B1035" s="89">
        <v>1959.38</v>
      </c>
      <c r="C1035" s="89"/>
      <c r="D1035" s="90">
        <f t="shared" si="31"/>
        <v>2047.356162</v>
      </c>
      <c r="E1035" s="88">
        <f t="shared" si="32"/>
        <v>4.489999999999994E-2</v>
      </c>
      <c r="G1035" s="119" t="str">
        <f>IF(C1035&lt;&gt;"",COUNT($C$89:C1035),"")</f>
        <v/>
      </c>
    </row>
    <row r="1036" spans="1:7" ht="12.75">
      <c r="A1036" s="77"/>
      <c r="B1036" s="89" t="s">
        <v>144</v>
      </c>
      <c r="C1036" s="89"/>
      <c r="D1036" s="90" t="str">
        <f t="shared" si="31"/>
        <v/>
      </c>
      <c r="E1036" s="88" t="str">
        <f t="shared" si="32"/>
        <v/>
      </c>
      <c r="G1036" s="119" t="str">
        <f>IF(C1036&lt;&gt;"",COUNT($C$89:C1036),"")</f>
        <v/>
      </c>
    </row>
    <row r="1037" spans="1:7" ht="12.75">
      <c r="A1037" s="77" t="s">
        <v>974</v>
      </c>
      <c r="B1037" s="89" t="s">
        <v>144</v>
      </c>
      <c r="C1037" s="89"/>
      <c r="D1037" s="90" t="str">
        <f t="shared" si="31"/>
        <v/>
      </c>
      <c r="E1037" s="88" t="str">
        <f t="shared" si="32"/>
        <v/>
      </c>
      <c r="G1037" s="119" t="str">
        <f>IF(C1037&lt;&gt;"",COUNT($C$89:C1037),"")</f>
        <v/>
      </c>
    </row>
    <row r="1038" spans="1:7" ht="12.75">
      <c r="A1038" s="77"/>
      <c r="B1038" s="89" t="s">
        <v>144</v>
      </c>
      <c r="C1038" s="89"/>
      <c r="D1038" s="90" t="str">
        <f t="shared" si="31"/>
        <v/>
      </c>
      <c r="E1038" s="88" t="str">
        <f t="shared" si="32"/>
        <v/>
      </c>
      <c r="G1038" s="119" t="str">
        <f>IF(C1038&lt;&gt;"",COUNT($C$89:C1038),"")</f>
        <v/>
      </c>
    </row>
    <row r="1039" spans="1:7" ht="12.75">
      <c r="A1039" s="77" t="s">
        <v>975</v>
      </c>
      <c r="B1039" s="89">
        <v>225.84</v>
      </c>
      <c r="C1039" s="89"/>
      <c r="D1039" s="90">
        <f t="shared" si="31"/>
        <v>235.98021599999998</v>
      </c>
      <c r="E1039" s="88">
        <f t="shared" si="32"/>
        <v>4.489999999999994E-2</v>
      </c>
      <c r="G1039" s="119" t="str">
        <f>IF(C1039&lt;&gt;"",COUNT($C$89:C1039),"")</f>
        <v/>
      </c>
    </row>
    <row r="1040" spans="1:7" ht="12.75">
      <c r="A1040" s="77"/>
      <c r="B1040" s="89" t="s">
        <v>144</v>
      </c>
      <c r="C1040" s="89"/>
      <c r="D1040" s="90" t="str">
        <f t="shared" si="31"/>
        <v/>
      </c>
      <c r="E1040" s="88" t="str">
        <f t="shared" si="32"/>
        <v/>
      </c>
      <c r="G1040" s="119" t="str">
        <f>IF(C1040&lt;&gt;"",COUNT($C$89:C1040),"")</f>
        <v/>
      </c>
    </row>
    <row r="1041" spans="1:28" ht="12.75">
      <c r="A1041" s="74" t="s">
        <v>263</v>
      </c>
      <c r="B1041" s="89" t="s">
        <v>144</v>
      </c>
      <c r="C1041" s="89"/>
      <c r="D1041" s="90" t="str">
        <f t="shared" si="31"/>
        <v/>
      </c>
      <c r="E1041" s="88" t="str">
        <f t="shared" si="32"/>
        <v/>
      </c>
      <c r="G1041" s="119" t="str">
        <f>IF(C1041&lt;&gt;"",COUNT($C$89:C1041),"")</f>
        <v/>
      </c>
    </row>
    <row r="1042" spans="1:28" ht="12.75">
      <c r="A1042" s="77"/>
      <c r="B1042" s="89" t="s">
        <v>144</v>
      </c>
      <c r="C1042" s="89"/>
      <c r="D1042" s="90" t="str">
        <f t="shared" si="31"/>
        <v/>
      </c>
      <c r="E1042" s="88" t="str">
        <f t="shared" si="32"/>
        <v/>
      </c>
      <c r="G1042" s="119" t="str">
        <f>IF(C1042&lt;&gt;"",COUNT($C$89:C1042),"")</f>
        <v/>
      </c>
    </row>
    <row r="1043" spans="1:28" ht="12.75">
      <c r="A1043" s="77" t="s">
        <v>176</v>
      </c>
      <c r="B1043" s="89" t="s">
        <v>144</v>
      </c>
      <c r="C1043" s="89"/>
      <c r="D1043" s="90" t="str">
        <f t="shared" si="31"/>
        <v/>
      </c>
      <c r="E1043" s="88" t="str">
        <f t="shared" si="32"/>
        <v/>
      </c>
      <c r="G1043" s="119" t="str">
        <f>IF(C1043&lt;&gt;"",COUNT($C$89:C1043),"")</f>
        <v/>
      </c>
    </row>
    <row r="1044" spans="1:28" ht="12.75">
      <c r="A1044" s="77" t="s">
        <v>977</v>
      </c>
      <c r="B1044" s="89" t="s">
        <v>144</v>
      </c>
      <c r="C1044" s="89"/>
      <c r="D1044" s="90" t="str">
        <f t="shared" si="31"/>
        <v/>
      </c>
      <c r="E1044" s="88" t="str">
        <f t="shared" si="32"/>
        <v/>
      </c>
      <c r="G1044" s="119" t="str">
        <f>IF(C1044&lt;&gt;"",COUNT($C$89:C1044),"")</f>
        <v/>
      </c>
    </row>
    <row r="1045" spans="1:28" ht="12.75">
      <c r="A1045" s="77" t="s">
        <v>177</v>
      </c>
      <c r="B1045" s="89" t="s">
        <v>144</v>
      </c>
      <c r="C1045" s="89"/>
      <c r="D1045" s="90" t="str">
        <f t="shared" si="31"/>
        <v/>
      </c>
      <c r="E1045" s="88" t="str">
        <f t="shared" si="32"/>
        <v/>
      </c>
      <c r="G1045" s="119" t="str">
        <f>IF(C1045&lt;&gt;"",COUNT($C$89:C1045),"")</f>
        <v/>
      </c>
    </row>
    <row r="1046" spans="1:28" ht="12.75">
      <c r="A1046" s="77" t="s">
        <v>178</v>
      </c>
      <c r="B1046" s="89" t="s">
        <v>144</v>
      </c>
      <c r="C1046" s="89"/>
      <c r="D1046" s="90" t="str">
        <f t="shared" si="31"/>
        <v/>
      </c>
      <c r="E1046" s="88" t="str">
        <f t="shared" si="32"/>
        <v/>
      </c>
      <c r="G1046" s="119" t="str">
        <f>IF(C1046&lt;&gt;"",COUNT($C$89:C1046),"")</f>
        <v/>
      </c>
    </row>
    <row r="1047" spans="1:28" ht="12.75">
      <c r="A1047" s="77"/>
      <c r="B1047" s="89" t="s">
        <v>144</v>
      </c>
      <c r="C1047" s="89"/>
      <c r="D1047" s="90" t="str">
        <f t="shared" si="31"/>
        <v/>
      </c>
      <c r="E1047" s="88" t="str">
        <f t="shared" si="32"/>
        <v/>
      </c>
      <c r="G1047" s="119" t="str">
        <f>IF(C1047&lt;&gt;"",COUNT($C$89:C1047),"")</f>
        <v/>
      </c>
    </row>
    <row r="1048" spans="1:28" ht="12.75">
      <c r="A1048" s="77" t="s">
        <v>179</v>
      </c>
      <c r="B1048" s="89">
        <v>43.79</v>
      </c>
      <c r="C1048" s="89"/>
      <c r="D1048" s="90">
        <f t="shared" ref="D1048:D1111" si="33">IF(B1048&lt;&gt;"",IF(ISTEXT(B1048),B1048,IF(C1048&lt;&gt;"",C1048*1.0449,B1048*1.0449)),"")</f>
        <v>45.756170999999995</v>
      </c>
      <c r="E1048" s="88">
        <f t="shared" ref="E1048:E1111" si="34">IF(AND(B1048&lt;&gt;"",D1048&lt;&gt;""),IF(ISTEXT(D1048),D1048,D1048/B1048-1),"")</f>
        <v>4.489999999999994E-2</v>
      </c>
      <c r="G1048" s="119" t="str">
        <f>IF(C1048&lt;&gt;"",COUNT($C$89:C1048),"")</f>
        <v/>
      </c>
    </row>
    <row r="1049" spans="1:28" ht="12.75">
      <c r="A1049" s="77"/>
      <c r="B1049" s="89" t="s">
        <v>144</v>
      </c>
      <c r="C1049" s="89"/>
      <c r="D1049" s="90" t="str">
        <f t="shared" si="33"/>
        <v/>
      </c>
      <c r="E1049" s="88" t="str">
        <f t="shared" si="34"/>
        <v/>
      </c>
      <c r="G1049" s="119" t="str">
        <f>IF(C1049&lt;&gt;"",COUNT($C$89:C1049),"")</f>
        <v/>
      </c>
      <c r="AB1049" s="1">
        <v>1</v>
      </c>
    </row>
    <row r="1050" spans="1:28" ht="12.75">
      <c r="A1050" s="74" t="s">
        <v>264</v>
      </c>
      <c r="B1050" s="89" t="s">
        <v>144</v>
      </c>
      <c r="C1050" s="89"/>
      <c r="D1050" s="90" t="str">
        <f t="shared" si="33"/>
        <v/>
      </c>
      <c r="E1050" s="88" t="str">
        <f t="shared" si="34"/>
        <v/>
      </c>
      <c r="G1050" s="119" t="str">
        <f>IF(C1050&lt;&gt;"",COUNT($C$89:C1050),"")</f>
        <v/>
      </c>
    </row>
    <row r="1051" spans="1:28" ht="12.75">
      <c r="A1051" s="77"/>
      <c r="B1051" s="89" t="s">
        <v>144</v>
      </c>
      <c r="C1051" s="89"/>
      <c r="D1051" s="90" t="str">
        <f t="shared" si="33"/>
        <v/>
      </c>
      <c r="E1051" s="88" t="str">
        <f t="shared" si="34"/>
        <v/>
      </c>
      <c r="G1051" s="119" t="str">
        <f>IF(C1051&lt;&gt;"",COUNT($C$89:C1051),"")</f>
        <v/>
      </c>
    </row>
    <row r="1052" spans="1:28" ht="12.75">
      <c r="A1052" s="77" t="s">
        <v>180</v>
      </c>
      <c r="B1052" s="89">
        <v>46.17</v>
      </c>
      <c r="C1052" s="89"/>
      <c r="D1052" s="90">
        <f t="shared" si="33"/>
        <v>48.243032999999997</v>
      </c>
      <c r="E1052" s="88">
        <f t="shared" si="34"/>
        <v>4.489999999999994E-2</v>
      </c>
      <c r="G1052" s="119" t="str">
        <f>IF(C1052&lt;&gt;"",COUNT($C$89:C1052),"")</f>
        <v/>
      </c>
    </row>
    <row r="1053" spans="1:28" ht="12.75">
      <c r="A1053" s="77"/>
      <c r="B1053" s="89" t="s">
        <v>144</v>
      </c>
      <c r="C1053" s="89"/>
      <c r="D1053" s="90" t="str">
        <f t="shared" si="33"/>
        <v/>
      </c>
      <c r="E1053" s="88" t="str">
        <f t="shared" si="34"/>
        <v/>
      </c>
      <c r="G1053" s="119" t="str">
        <f>IF(C1053&lt;&gt;"",COUNT($C$89:C1053),"")</f>
        <v/>
      </c>
    </row>
    <row r="1054" spans="1:28" ht="12.75">
      <c r="A1054" s="77" t="s">
        <v>181</v>
      </c>
      <c r="B1054" s="89" t="s">
        <v>144</v>
      </c>
      <c r="C1054" s="89"/>
      <c r="D1054" s="90" t="str">
        <f t="shared" si="33"/>
        <v/>
      </c>
      <c r="E1054" s="88" t="str">
        <f t="shared" si="34"/>
        <v/>
      </c>
      <c r="G1054" s="119" t="str">
        <f>IF(C1054&lt;&gt;"",COUNT($C$89:C1054),"")</f>
        <v/>
      </c>
    </row>
    <row r="1055" spans="1:28" ht="12.75">
      <c r="A1055" s="77" t="s">
        <v>965</v>
      </c>
      <c r="B1055" s="89">
        <v>37.270000000000003</v>
      </c>
      <c r="C1055" s="89"/>
      <c r="D1055" s="90">
        <f t="shared" si="33"/>
        <v>38.943423000000003</v>
      </c>
      <c r="E1055" s="88">
        <f t="shared" si="34"/>
        <v>4.489999999999994E-2</v>
      </c>
      <c r="G1055" s="119" t="str">
        <f>IF(C1055&lt;&gt;"",COUNT($C$89:C1055),"")</f>
        <v/>
      </c>
    </row>
    <row r="1056" spans="1:28" ht="12.75">
      <c r="A1056" s="77"/>
      <c r="B1056" s="89" t="s">
        <v>144</v>
      </c>
      <c r="C1056" s="89"/>
      <c r="D1056" s="90" t="str">
        <f t="shared" si="33"/>
        <v/>
      </c>
      <c r="E1056" s="88" t="str">
        <f t="shared" si="34"/>
        <v/>
      </c>
      <c r="G1056" s="119" t="str">
        <f>IF(C1056&lt;&gt;"",COUNT($C$89:C1056),"")</f>
        <v/>
      </c>
    </row>
    <row r="1057" spans="1:7" ht="12.75">
      <c r="A1057" s="74" t="s">
        <v>979</v>
      </c>
      <c r="B1057" s="89" t="s">
        <v>144</v>
      </c>
      <c r="C1057" s="89"/>
      <c r="D1057" s="90" t="str">
        <f t="shared" si="33"/>
        <v/>
      </c>
      <c r="E1057" s="88" t="str">
        <f t="shared" si="34"/>
        <v/>
      </c>
      <c r="G1057" s="119" t="str">
        <f>IF(C1057&lt;&gt;"",COUNT($C$89:C1057),"")</f>
        <v/>
      </c>
    </row>
    <row r="1058" spans="1:7" ht="12.75">
      <c r="A1058" s="74"/>
      <c r="B1058" s="89" t="s">
        <v>144</v>
      </c>
      <c r="C1058" s="89"/>
      <c r="D1058" s="90" t="str">
        <f t="shared" si="33"/>
        <v/>
      </c>
      <c r="E1058" s="88" t="str">
        <f t="shared" si="34"/>
        <v/>
      </c>
      <c r="G1058" s="119" t="str">
        <f>IF(C1058&lt;&gt;"",COUNT($C$89:C1058),"")</f>
        <v/>
      </c>
    </row>
    <row r="1059" spans="1:7" ht="12.75">
      <c r="A1059" s="77" t="s">
        <v>980</v>
      </c>
      <c r="B1059" s="89" t="s">
        <v>144</v>
      </c>
      <c r="C1059" s="89"/>
      <c r="D1059" s="90" t="str">
        <f t="shared" si="33"/>
        <v/>
      </c>
      <c r="E1059" s="88" t="str">
        <f t="shared" si="34"/>
        <v/>
      </c>
      <c r="G1059" s="119" t="str">
        <f>IF(C1059&lt;&gt;"",COUNT($C$89:C1059),"")</f>
        <v/>
      </c>
    </row>
    <row r="1060" spans="1:7" ht="12.75">
      <c r="A1060" s="77" t="s">
        <v>981</v>
      </c>
      <c r="B1060" s="89">
        <v>228.69</v>
      </c>
      <c r="C1060" s="89"/>
      <c r="D1060" s="90">
        <f t="shared" si="33"/>
        <v>238.958181</v>
      </c>
      <c r="E1060" s="88">
        <f t="shared" si="34"/>
        <v>4.489999999999994E-2</v>
      </c>
      <c r="G1060" s="119" t="str">
        <f>IF(C1060&lt;&gt;"",COUNT($C$89:C1060),"")</f>
        <v/>
      </c>
    </row>
    <row r="1061" spans="1:7" ht="12.75">
      <c r="A1061" s="77" t="s">
        <v>982</v>
      </c>
      <c r="B1061" s="89" t="s">
        <v>144</v>
      </c>
      <c r="C1061" s="89"/>
      <c r="D1061" s="90" t="str">
        <f t="shared" si="33"/>
        <v/>
      </c>
      <c r="E1061" s="88" t="str">
        <f t="shared" si="34"/>
        <v/>
      </c>
      <c r="G1061" s="119" t="str">
        <f>IF(C1061&lt;&gt;"",COUNT($C$89:C1061),"")</f>
        <v/>
      </c>
    </row>
    <row r="1062" spans="1:7" ht="12.75">
      <c r="A1062" s="77" t="s">
        <v>983</v>
      </c>
      <c r="B1062" s="89" t="s">
        <v>144</v>
      </c>
      <c r="C1062" s="89"/>
      <c r="D1062" s="90" t="str">
        <f t="shared" si="33"/>
        <v/>
      </c>
      <c r="E1062" s="88" t="str">
        <f t="shared" si="34"/>
        <v/>
      </c>
      <c r="G1062" s="119" t="str">
        <f>IF(C1062&lt;&gt;"",COUNT($C$89:C1062),"")</f>
        <v/>
      </c>
    </row>
    <row r="1063" spans="1:7" ht="12.75">
      <c r="A1063" s="74"/>
      <c r="B1063" s="89" t="s">
        <v>144</v>
      </c>
      <c r="C1063" s="89"/>
      <c r="D1063" s="90" t="str">
        <f t="shared" si="33"/>
        <v/>
      </c>
      <c r="E1063" s="88" t="str">
        <f t="shared" si="34"/>
        <v/>
      </c>
      <c r="G1063" s="119" t="str">
        <f>IF(C1063&lt;&gt;"",COUNT($C$89:C1063),"")</f>
        <v/>
      </c>
    </row>
    <row r="1064" spans="1:7" ht="12.75">
      <c r="A1064" s="77" t="s">
        <v>984</v>
      </c>
      <c r="B1064" s="89" t="s">
        <v>144</v>
      </c>
      <c r="C1064" s="89"/>
      <c r="D1064" s="90" t="str">
        <f t="shared" si="33"/>
        <v/>
      </c>
      <c r="E1064" s="88" t="str">
        <f t="shared" si="34"/>
        <v/>
      </c>
      <c r="G1064" s="119" t="str">
        <f>IF(C1064&lt;&gt;"",COUNT($C$89:C1064),"")</f>
        <v/>
      </c>
    </row>
    <row r="1065" spans="1:7" ht="12.75">
      <c r="A1065" s="77" t="s">
        <v>985</v>
      </c>
      <c r="B1065" s="89">
        <v>7.35</v>
      </c>
      <c r="C1065" s="89"/>
      <c r="D1065" s="90">
        <f t="shared" si="33"/>
        <v>7.6800149999999991</v>
      </c>
      <c r="E1065" s="88">
        <f t="shared" si="34"/>
        <v>4.489999999999994E-2</v>
      </c>
      <c r="G1065" s="119" t="str">
        <f>IF(C1065&lt;&gt;"",COUNT($C$89:C1065),"")</f>
        <v/>
      </c>
    </row>
    <row r="1066" spans="1:7" ht="12.75">
      <c r="A1066" s="77"/>
      <c r="B1066" s="89" t="s">
        <v>144</v>
      </c>
      <c r="C1066" s="89"/>
      <c r="D1066" s="90" t="str">
        <f t="shared" si="33"/>
        <v/>
      </c>
      <c r="E1066" s="88" t="str">
        <f t="shared" si="34"/>
        <v/>
      </c>
      <c r="G1066" s="119" t="str">
        <f>IF(C1066&lt;&gt;"",COUNT($C$89:C1066),"")</f>
        <v/>
      </c>
    </row>
    <row r="1067" spans="1:7" ht="12.75">
      <c r="A1067" s="77"/>
      <c r="B1067" s="89" t="s">
        <v>144</v>
      </c>
      <c r="C1067" s="89"/>
      <c r="D1067" s="90" t="str">
        <f t="shared" si="33"/>
        <v/>
      </c>
      <c r="E1067" s="88" t="str">
        <f t="shared" si="34"/>
        <v/>
      </c>
      <c r="G1067" s="119" t="str">
        <f>IF(C1067&lt;&gt;"",COUNT($C$89:C1067),"")</f>
        <v/>
      </c>
    </row>
    <row r="1068" spans="1:7" ht="12.75">
      <c r="A1068" s="6" t="s">
        <v>99</v>
      </c>
      <c r="B1068" s="89" t="s">
        <v>144</v>
      </c>
      <c r="C1068" s="89"/>
      <c r="D1068" s="90" t="str">
        <f t="shared" si="33"/>
        <v/>
      </c>
      <c r="E1068" s="88" t="str">
        <f t="shared" si="34"/>
        <v/>
      </c>
      <c r="G1068" s="119" t="str">
        <f>IF(C1068&lt;&gt;"",COUNT($C$89:C1068),"")</f>
        <v/>
      </c>
    </row>
    <row r="1069" spans="1:7" ht="12.75">
      <c r="A1069" s="52" t="s">
        <v>182</v>
      </c>
      <c r="B1069" s="89" t="s">
        <v>144</v>
      </c>
      <c r="C1069" s="89"/>
      <c r="D1069" s="90" t="str">
        <f t="shared" si="33"/>
        <v/>
      </c>
      <c r="E1069" s="88" t="str">
        <f t="shared" si="34"/>
        <v/>
      </c>
      <c r="G1069" s="119" t="str">
        <f>IF(C1069&lt;&gt;"",COUNT($C$89:C1069),"")</f>
        <v/>
      </c>
    </row>
    <row r="1070" spans="1:7" ht="12.75">
      <c r="A1070" s="52" t="s">
        <v>100</v>
      </c>
      <c r="B1070" s="89" t="s">
        <v>144</v>
      </c>
      <c r="C1070" s="89"/>
      <c r="D1070" s="90" t="str">
        <f t="shared" si="33"/>
        <v/>
      </c>
      <c r="E1070" s="88" t="str">
        <f t="shared" si="34"/>
        <v/>
      </c>
      <c r="G1070" s="119" t="str">
        <f>IF(C1070&lt;&gt;"",COUNT($C$89:C1070),"")</f>
        <v/>
      </c>
    </row>
    <row r="1071" spans="1:7" ht="12.75">
      <c r="A1071" s="77"/>
      <c r="B1071" s="89" t="s">
        <v>144</v>
      </c>
      <c r="C1071" s="89"/>
      <c r="D1071" s="90" t="str">
        <f t="shared" si="33"/>
        <v/>
      </c>
      <c r="E1071" s="88" t="str">
        <f t="shared" si="34"/>
        <v/>
      </c>
      <c r="G1071" s="119" t="str">
        <f>IF(C1071&lt;&gt;"",COUNT($C$89:C1071),"")</f>
        <v/>
      </c>
    </row>
    <row r="1072" spans="1:7" ht="12.75">
      <c r="A1072" s="77" t="s">
        <v>244</v>
      </c>
      <c r="B1072" s="89" t="s">
        <v>144</v>
      </c>
      <c r="C1072" s="89"/>
      <c r="D1072" s="90" t="str">
        <f t="shared" si="33"/>
        <v/>
      </c>
      <c r="E1072" s="88" t="str">
        <f t="shared" si="34"/>
        <v/>
      </c>
      <c r="G1072" s="119" t="str">
        <f>IF(C1072&lt;&gt;"",COUNT($C$89:C1072),"")</f>
        <v/>
      </c>
    </row>
    <row r="1073" spans="1:28" ht="12.75">
      <c r="A1073" s="77" t="s">
        <v>101</v>
      </c>
      <c r="B1073" s="89" t="s">
        <v>144</v>
      </c>
      <c r="C1073" s="89"/>
      <c r="D1073" s="90" t="str">
        <f t="shared" si="33"/>
        <v/>
      </c>
      <c r="E1073" s="88" t="str">
        <f t="shared" si="34"/>
        <v/>
      </c>
      <c r="G1073" s="119" t="str">
        <f>IF(C1073&lt;&gt;"",COUNT($C$89:C1073),"")</f>
        <v/>
      </c>
    </row>
    <row r="1074" spans="1:28" ht="12.75">
      <c r="A1074" s="77" t="s">
        <v>102</v>
      </c>
      <c r="B1074" s="89" t="s">
        <v>144</v>
      </c>
      <c r="C1074" s="89"/>
      <c r="D1074" s="90" t="str">
        <f t="shared" si="33"/>
        <v/>
      </c>
      <c r="E1074" s="88" t="str">
        <f t="shared" si="34"/>
        <v/>
      </c>
      <c r="G1074" s="119" t="str">
        <f>IF(C1074&lt;&gt;"",COUNT($C$89:C1074),"")</f>
        <v/>
      </c>
    </row>
    <row r="1075" spans="1:28" ht="12.75">
      <c r="A1075" s="77"/>
      <c r="B1075" s="89" t="s">
        <v>144</v>
      </c>
      <c r="C1075" s="89"/>
      <c r="D1075" s="90" t="str">
        <f t="shared" si="33"/>
        <v/>
      </c>
      <c r="E1075" s="88" t="str">
        <f t="shared" si="34"/>
        <v/>
      </c>
      <c r="G1075" s="119" t="str">
        <f>IF(C1075&lt;&gt;"",COUNT($C$89:C1075),"")</f>
        <v/>
      </c>
    </row>
    <row r="1076" spans="1:28" ht="12.75">
      <c r="A1076" s="77" t="s">
        <v>308</v>
      </c>
      <c r="B1076" s="89"/>
      <c r="C1076" s="89"/>
      <c r="D1076" s="90" t="str">
        <f t="shared" si="33"/>
        <v/>
      </c>
      <c r="E1076" s="88" t="str">
        <f t="shared" si="34"/>
        <v/>
      </c>
      <c r="G1076" s="119" t="str">
        <f>IF(C1076&lt;&gt;"",COUNT($C$89:C1076),"")</f>
        <v/>
      </c>
    </row>
    <row r="1077" spans="1:28" ht="12.75">
      <c r="A1077" s="77"/>
      <c r="B1077" s="89" t="s">
        <v>144</v>
      </c>
      <c r="C1077" s="89"/>
      <c r="D1077" s="90" t="str">
        <f t="shared" si="33"/>
        <v/>
      </c>
      <c r="E1077" s="88" t="str">
        <f t="shared" si="34"/>
        <v/>
      </c>
      <c r="G1077" s="119" t="str">
        <f>IF(C1077&lt;&gt;"",COUNT($C$89:C1077),"")</f>
        <v/>
      </c>
    </row>
    <row r="1078" spans="1:28" ht="12.75">
      <c r="A1078" s="77" t="s">
        <v>986</v>
      </c>
      <c r="B1078" s="89">
        <v>20000</v>
      </c>
      <c r="C1078" s="89"/>
      <c r="D1078" s="90">
        <f t="shared" si="33"/>
        <v>20898</v>
      </c>
      <c r="E1078" s="88">
        <f t="shared" si="34"/>
        <v>4.489999999999994E-2</v>
      </c>
      <c r="G1078" s="119" t="str">
        <f>IF(C1078&lt;&gt;"",COUNT($C$89:C1078),"")</f>
        <v/>
      </c>
    </row>
    <row r="1079" spans="1:28" ht="12.75">
      <c r="A1079" s="77"/>
      <c r="B1079" s="89" t="s">
        <v>144</v>
      </c>
      <c r="C1079" s="89"/>
      <c r="D1079" s="90" t="str">
        <f t="shared" si="33"/>
        <v/>
      </c>
      <c r="E1079" s="88" t="str">
        <f t="shared" si="34"/>
        <v/>
      </c>
      <c r="G1079" s="119" t="str">
        <f>IF(C1079&lt;&gt;"",COUNT($C$89:C1079),"")</f>
        <v/>
      </c>
    </row>
    <row r="1080" spans="1:28" ht="12.75">
      <c r="A1080" s="77" t="s">
        <v>184</v>
      </c>
      <c r="B1080" s="89">
        <v>20000</v>
      </c>
      <c r="C1080" s="89"/>
      <c r="D1080" s="90">
        <f t="shared" si="33"/>
        <v>20898</v>
      </c>
      <c r="E1080" s="88">
        <f t="shared" si="34"/>
        <v>4.489999999999994E-2</v>
      </c>
      <c r="G1080" s="119" t="str">
        <f>IF(C1080&lt;&gt;"",COUNT($C$89:C1080),"")</f>
        <v/>
      </c>
    </row>
    <row r="1081" spans="1:28" ht="12.75">
      <c r="A1081" s="77"/>
      <c r="B1081" s="89" t="s">
        <v>144</v>
      </c>
      <c r="C1081" s="89"/>
      <c r="D1081" s="90" t="str">
        <f t="shared" si="33"/>
        <v/>
      </c>
      <c r="E1081" s="88" t="str">
        <f t="shared" si="34"/>
        <v/>
      </c>
      <c r="G1081" s="119" t="str">
        <f>IF(C1081&lt;&gt;"",COUNT($C$89:C1081),"")</f>
        <v/>
      </c>
    </row>
    <row r="1082" spans="1:28" ht="12.75">
      <c r="A1082" s="77" t="s">
        <v>185</v>
      </c>
      <c r="B1082" s="89">
        <v>20000</v>
      </c>
      <c r="C1082" s="89"/>
      <c r="D1082" s="90">
        <f t="shared" si="33"/>
        <v>20898</v>
      </c>
      <c r="E1082" s="88">
        <f t="shared" si="34"/>
        <v>4.489999999999994E-2</v>
      </c>
      <c r="G1082" s="119" t="str">
        <f>IF(C1082&lt;&gt;"",COUNT($C$89:C1082),"")</f>
        <v/>
      </c>
    </row>
    <row r="1083" spans="1:28" ht="12.75">
      <c r="A1083" s="77"/>
      <c r="B1083" s="89" t="s">
        <v>144</v>
      </c>
      <c r="C1083" s="89"/>
      <c r="D1083" s="90" t="str">
        <f t="shared" si="33"/>
        <v/>
      </c>
      <c r="E1083" s="88" t="str">
        <f t="shared" si="34"/>
        <v/>
      </c>
      <c r="G1083" s="119" t="str">
        <f>IF(C1083&lt;&gt;"",COUNT($C$89:C1083),"")</f>
        <v/>
      </c>
      <c r="AB1083" s="1">
        <v>1</v>
      </c>
    </row>
    <row r="1084" spans="1:28" ht="12.75">
      <c r="A1084" s="77" t="s">
        <v>245</v>
      </c>
      <c r="B1084" s="89"/>
      <c r="C1084" s="89"/>
      <c r="D1084" s="90" t="str">
        <f t="shared" si="33"/>
        <v/>
      </c>
      <c r="E1084" s="88" t="str">
        <f t="shared" si="34"/>
        <v/>
      </c>
      <c r="G1084" s="119" t="str">
        <f>IF(C1084&lt;&gt;"",COUNT($C$89:C1084),"")</f>
        <v/>
      </c>
    </row>
    <row r="1085" spans="1:28" ht="12.75">
      <c r="A1085" s="77" t="s">
        <v>103</v>
      </c>
      <c r="B1085" s="89" t="s">
        <v>144</v>
      </c>
      <c r="C1085" s="89"/>
      <c r="D1085" s="90" t="str">
        <f t="shared" si="33"/>
        <v/>
      </c>
      <c r="E1085" s="88" t="str">
        <f t="shared" si="34"/>
        <v/>
      </c>
      <c r="G1085" s="119" t="str">
        <f>IF(C1085&lt;&gt;"",COUNT($C$89:C1085),"")</f>
        <v/>
      </c>
    </row>
    <row r="1086" spans="1:28" ht="12.75">
      <c r="A1086" s="77" t="s">
        <v>247</v>
      </c>
      <c r="B1086" s="89" t="s">
        <v>144</v>
      </c>
      <c r="C1086" s="89"/>
      <c r="D1086" s="90" t="str">
        <f t="shared" si="33"/>
        <v/>
      </c>
      <c r="E1086" s="88" t="str">
        <f t="shared" si="34"/>
        <v/>
      </c>
      <c r="G1086" s="119" t="str">
        <f>IF(C1086&lt;&gt;"",COUNT($C$89:C1086),"")</f>
        <v/>
      </c>
    </row>
    <row r="1087" spans="1:28" ht="12.75">
      <c r="A1087" s="77" t="s">
        <v>104</v>
      </c>
      <c r="B1087" s="89" t="s">
        <v>144</v>
      </c>
      <c r="C1087" s="89"/>
      <c r="D1087" s="90" t="str">
        <f t="shared" si="33"/>
        <v/>
      </c>
      <c r="E1087" s="88" t="str">
        <f t="shared" si="34"/>
        <v/>
      </c>
      <c r="G1087" s="119" t="str">
        <f>IF(C1087&lt;&gt;"",COUNT($C$89:C1087),"")</f>
        <v/>
      </c>
    </row>
    <row r="1088" spans="1:28" ht="12.75">
      <c r="A1088" s="77"/>
      <c r="B1088" s="90" t="s">
        <v>144</v>
      </c>
      <c r="C1088" s="90"/>
      <c r="D1088" s="90" t="str">
        <f t="shared" si="33"/>
        <v/>
      </c>
      <c r="E1088" s="88" t="str">
        <f t="shared" si="34"/>
        <v/>
      </c>
      <c r="G1088" s="119" t="str">
        <f>IF(C1088&lt;&gt;"",COUNT($C$89:C1088),"")</f>
        <v/>
      </c>
    </row>
    <row r="1089" spans="1:7" ht="12.75">
      <c r="A1089" s="74" t="s">
        <v>246</v>
      </c>
      <c r="B1089" s="90" t="s">
        <v>144</v>
      </c>
      <c r="C1089" s="90"/>
      <c r="D1089" s="90" t="str">
        <f t="shared" si="33"/>
        <v/>
      </c>
      <c r="E1089" s="88" t="str">
        <f t="shared" si="34"/>
        <v/>
      </c>
      <c r="G1089" s="119" t="str">
        <f>IF(C1089&lt;&gt;"",COUNT($C$89:C1089),"")</f>
        <v/>
      </c>
    </row>
    <row r="1090" spans="1:7" ht="12.75">
      <c r="A1090" s="77" t="s">
        <v>186</v>
      </c>
      <c r="B1090" s="89" t="s">
        <v>144</v>
      </c>
      <c r="C1090" s="89"/>
      <c r="D1090" s="90" t="str">
        <f t="shared" si="33"/>
        <v/>
      </c>
      <c r="E1090" s="88" t="str">
        <f t="shared" si="34"/>
        <v/>
      </c>
      <c r="G1090" s="119" t="str">
        <f>IF(C1090&lt;&gt;"",COUNT($C$89:C1090),"")</f>
        <v/>
      </c>
    </row>
    <row r="1091" spans="1:7" ht="12.75">
      <c r="A1091" s="77" t="s">
        <v>187</v>
      </c>
      <c r="B1091" s="89">
        <v>20000</v>
      </c>
      <c r="C1091" s="89"/>
      <c r="D1091" s="90">
        <f t="shared" si="33"/>
        <v>20898</v>
      </c>
      <c r="E1091" s="88">
        <f t="shared" si="34"/>
        <v>4.489999999999994E-2</v>
      </c>
      <c r="G1091" s="119" t="str">
        <f>IF(C1091&lt;&gt;"",COUNT($C$89:C1091),"")</f>
        <v/>
      </c>
    </row>
    <row r="1092" spans="1:7" ht="12.75">
      <c r="A1092" s="77" t="s">
        <v>188</v>
      </c>
      <c r="B1092" s="89">
        <v>20000</v>
      </c>
      <c r="C1092" s="89"/>
      <c r="D1092" s="90">
        <f t="shared" si="33"/>
        <v>20898</v>
      </c>
      <c r="E1092" s="88">
        <f t="shared" si="34"/>
        <v>4.489999999999994E-2</v>
      </c>
      <c r="G1092" s="119" t="str">
        <f>IF(C1092&lt;&gt;"",COUNT($C$89:C1092),"")</f>
        <v/>
      </c>
    </row>
    <row r="1093" spans="1:7" ht="12.75">
      <c r="A1093" s="77" t="s">
        <v>105</v>
      </c>
      <c r="B1093" s="90" t="s">
        <v>144</v>
      </c>
      <c r="C1093" s="90"/>
      <c r="D1093" s="90" t="str">
        <f t="shared" si="33"/>
        <v/>
      </c>
      <c r="E1093" s="88" t="str">
        <f t="shared" si="34"/>
        <v/>
      </c>
      <c r="G1093" s="119" t="str">
        <f>IF(C1093&lt;&gt;"",COUNT($C$89:C1093),"")</f>
        <v/>
      </c>
    </row>
    <row r="1094" spans="1:7" ht="12.75">
      <c r="A1094" s="77" t="s">
        <v>189</v>
      </c>
      <c r="B1094" s="89">
        <v>20000</v>
      </c>
      <c r="C1094" s="89"/>
      <c r="D1094" s="90">
        <f t="shared" si="33"/>
        <v>20898</v>
      </c>
      <c r="E1094" s="88">
        <f t="shared" si="34"/>
        <v>4.489999999999994E-2</v>
      </c>
      <c r="G1094" s="119" t="str">
        <f>IF(C1094&lt;&gt;"",COUNT($C$89:C1094),"")</f>
        <v/>
      </c>
    </row>
    <row r="1095" spans="1:7" ht="12.75">
      <c r="A1095" s="77" t="s">
        <v>190</v>
      </c>
      <c r="B1095" s="89">
        <v>20000</v>
      </c>
      <c r="C1095" s="89"/>
      <c r="D1095" s="90">
        <f t="shared" si="33"/>
        <v>20898</v>
      </c>
      <c r="E1095" s="88">
        <f t="shared" si="34"/>
        <v>4.489999999999994E-2</v>
      </c>
      <c r="G1095" s="119" t="str">
        <f>IF(C1095&lt;&gt;"",COUNT($C$89:C1095),"")</f>
        <v/>
      </c>
    </row>
    <row r="1096" spans="1:7" ht="12.75">
      <c r="A1096" s="77" t="s">
        <v>191</v>
      </c>
      <c r="B1096" s="89">
        <v>20000</v>
      </c>
      <c r="C1096" s="89"/>
      <c r="D1096" s="90">
        <f t="shared" si="33"/>
        <v>20898</v>
      </c>
      <c r="E1096" s="88">
        <f t="shared" si="34"/>
        <v>4.489999999999994E-2</v>
      </c>
      <c r="G1096" s="119" t="str">
        <f>IF(C1096&lt;&gt;"",COUNT($C$89:C1096),"")</f>
        <v/>
      </c>
    </row>
    <row r="1097" spans="1:7" ht="12.75">
      <c r="A1097" s="77"/>
      <c r="B1097" s="89" t="s">
        <v>144</v>
      </c>
      <c r="C1097" s="89"/>
      <c r="D1097" s="90" t="str">
        <f t="shared" si="33"/>
        <v/>
      </c>
      <c r="E1097" s="88" t="str">
        <f t="shared" si="34"/>
        <v/>
      </c>
      <c r="G1097" s="119" t="str">
        <f>IF(C1097&lt;&gt;"",COUNT($C$89:C1097),"")</f>
        <v/>
      </c>
    </row>
    <row r="1098" spans="1:7" ht="12.75">
      <c r="A1098" s="77" t="s">
        <v>248</v>
      </c>
      <c r="B1098" s="89">
        <v>438.6</v>
      </c>
      <c r="C1098" s="89"/>
      <c r="D1098" s="90">
        <f t="shared" si="33"/>
        <v>458.29313999999999</v>
      </c>
      <c r="E1098" s="88">
        <f t="shared" si="34"/>
        <v>4.489999999999994E-2</v>
      </c>
      <c r="G1098" s="119" t="str">
        <f>IF(C1098&lt;&gt;"",COUNT($C$89:C1098),"")</f>
        <v/>
      </c>
    </row>
    <row r="1099" spans="1:7" ht="12.75">
      <c r="A1099" s="77" t="s">
        <v>106</v>
      </c>
      <c r="B1099" s="89" t="s">
        <v>144</v>
      </c>
      <c r="C1099" s="89"/>
      <c r="D1099" s="90" t="str">
        <f t="shared" si="33"/>
        <v/>
      </c>
      <c r="E1099" s="88" t="str">
        <f t="shared" si="34"/>
        <v/>
      </c>
      <c r="G1099" s="119" t="str">
        <f>IF(C1099&lt;&gt;"",COUNT($C$89:C1099),"")</f>
        <v/>
      </c>
    </row>
    <row r="1100" spans="1:7" ht="12.75">
      <c r="A1100" s="77"/>
      <c r="B1100" s="89" t="s">
        <v>144</v>
      </c>
      <c r="C1100" s="89"/>
      <c r="D1100" s="90" t="str">
        <f t="shared" si="33"/>
        <v/>
      </c>
      <c r="E1100" s="88" t="str">
        <f t="shared" si="34"/>
        <v/>
      </c>
      <c r="G1100" s="119" t="str">
        <f>IF(C1100&lt;&gt;"",COUNT($C$89:C1100),"")</f>
        <v/>
      </c>
    </row>
    <row r="1101" spans="1:7" ht="12.75">
      <c r="A1101" s="77" t="s">
        <v>249</v>
      </c>
      <c r="B1101" s="89" t="s">
        <v>144</v>
      </c>
      <c r="C1101" s="89"/>
      <c r="D1101" s="90" t="str">
        <f t="shared" si="33"/>
        <v/>
      </c>
      <c r="E1101" s="88" t="str">
        <f t="shared" si="34"/>
        <v/>
      </c>
      <c r="G1101" s="119" t="str">
        <f>IF(C1101&lt;&gt;"",COUNT($C$89:C1101),"")</f>
        <v/>
      </c>
    </row>
    <row r="1102" spans="1:7" ht="12.75">
      <c r="A1102" s="77" t="s">
        <v>107</v>
      </c>
      <c r="B1102" s="89" t="s">
        <v>108</v>
      </c>
      <c r="C1102" s="89"/>
      <c r="D1102" s="90" t="str">
        <f t="shared" si="33"/>
        <v>Free</v>
      </c>
      <c r="E1102" s="88" t="str">
        <f t="shared" si="34"/>
        <v>Free</v>
      </c>
      <c r="G1102" s="119" t="str">
        <f>IF(C1102&lt;&gt;"",COUNT($C$89:C1102),"")</f>
        <v/>
      </c>
    </row>
    <row r="1103" spans="1:7" ht="12.75">
      <c r="A1103" s="77" t="s">
        <v>109</v>
      </c>
      <c r="B1103" s="89" t="s">
        <v>108</v>
      </c>
      <c r="C1103" s="89"/>
      <c r="D1103" s="90" t="str">
        <f t="shared" si="33"/>
        <v>Free</v>
      </c>
      <c r="E1103" s="88" t="str">
        <f t="shared" si="34"/>
        <v>Free</v>
      </c>
      <c r="G1103" s="119" t="str">
        <f>IF(C1103&lt;&gt;"",COUNT($C$89:C1103),"")</f>
        <v/>
      </c>
    </row>
    <row r="1104" spans="1:7" ht="12.75">
      <c r="A1104" s="77"/>
      <c r="B1104" s="89" t="s">
        <v>144</v>
      </c>
      <c r="C1104" s="89"/>
      <c r="D1104" s="90" t="str">
        <f t="shared" si="33"/>
        <v/>
      </c>
      <c r="E1104" s="88" t="str">
        <f t="shared" si="34"/>
        <v/>
      </c>
      <c r="G1104" s="119" t="str">
        <f>IF(C1104&lt;&gt;"",COUNT($C$89:C1104),"")</f>
        <v/>
      </c>
    </row>
    <row r="1105" spans="1:7" ht="12.75">
      <c r="A1105" s="77" t="s">
        <v>250</v>
      </c>
      <c r="B1105" s="89" t="s">
        <v>144</v>
      </c>
      <c r="C1105" s="89"/>
      <c r="D1105" s="90" t="str">
        <f t="shared" si="33"/>
        <v/>
      </c>
      <c r="E1105" s="88" t="str">
        <f t="shared" si="34"/>
        <v/>
      </c>
      <c r="G1105" s="119" t="str">
        <f>IF(C1105&lt;&gt;"",COUNT($C$89:C1105),"")</f>
        <v/>
      </c>
    </row>
    <row r="1106" spans="1:7" ht="12.75">
      <c r="A1106" s="77" t="s">
        <v>251</v>
      </c>
      <c r="B1106" s="89" t="s">
        <v>144</v>
      </c>
      <c r="C1106" s="89"/>
      <c r="D1106" s="90" t="str">
        <f t="shared" si="33"/>
        <v/>
      </c>
      <c r="E1106" s="88" t="str">
        <f t="shared" si="34"/>
        <v/>
      </c>
      <c r="G1106" s="119" t="str">
        <f>IF(C1106&lt;&gt;"",COUNT($C$89:C1106),"")</f>
        <v/>
      </c>
    </row>
    <row r="1107" spans="1:7" ht="12.75">
      <c r="A1107" s="77" t="s">
        <v>110</v>
      </c>
      <c r="B1107" s="89" t="s">
        <v>108</v>
      </c>
      <c r="C1107" s="89"/>
      <c r="D1107" s="90" t="str">
        <f t="shared" si="33"/>
        <v>Free</v>
      </c>
      <c r="E1107" s="88" t="str">
        <f t="shared" si="34"/>
        <v>Free</v>
      </c>
      <c r="G1107" s="119" t="str">
        <f>IF(C1107&lt;&gt;"",COUNT($C$89:C1107),"")</f>
        <v/>
      </c>
    </row>
    <row r="1108" spans="1:7" ht="12.75">
      <c r="A1108" s="77" t="s">
        <v>111</v>
      </c>
      <c r="B1108" s="89" t="s">
        <v>108</v>
      </c>
      <c r="C1108" s="89"/>
      <c r="D1108" s="90" t="str">
        <f t="shared" si="33"/>
        <v>Free</v>
      </c>
      <c r="E1108" s="88" t="str">
        <f t="shared" si="34"/>
        <v>Free</v>
      </c>
      <c r="G1108" s="119" t="str">
        <f>IF(C1108&lt;&gt;"",COUNT($C$89:C1108),"")</f>
        <v/>
      </c>
    </row>
    <row r="1109" spans="1:7" ht="12.75">
      <c r="A1109" s="77" t="s">
        <v>112</v>
      </c>
      <c r="B1109" s="89">
        <v>206.09</v>
      </c>
      <c r="C1109" s="89"/>
      <c r="D1109" s="90">
        <f t="shared" si="33"/>
        <v>215.34344099999998</v>
      </c>
      <c r="E1109" s="88">
        <f t="shared" si="34"/>
        <v>4.489999999999994E-2</v>
      </c>
      <c r="G1109" s="119" t="str">
        <f>IF(C1109&lt;&gt;"",COUNT($C$89:C1109),"")</f>
        <v/>
      </c>
    </row>
    <row r="1110" spans="1:7" ht="12.75">
      <c r="A1110" s="77"/>
      <c r="B1110" s="89" t="s">
        <v>144</v>
      </c>
      <c r="C1110" s="89"/>
      <c r="D1110" s="90" t="str">
        <f t="shared" si="33"/>
        <v/>
      </c>
      <c r="E1110" s="88" t="str">
        <f t="shared" si="34"/>
        <v/>
      </c>
      <c r="G1110" s="119" t="str">
        <f>IF(C1110&lt;&gt;"",COUNT($C$89:C1110),"")</f>
        <v/>
      </c>
    </row>
    <row r="1111" spans="1:7" ht="12.75">
      <c r="A1111" s="77" t="s">
        <v>987</v>
      </c>
      <c r="B1111" s="89" t="s">
        <v>144</v>
      </c>
      <c r="C1111" s="89"/>
      <c r="D1111" s="90" t="str">
        <f t="shared" si="33"/>
        <v/>
      </c>
      <c r="E1111" s="88" t="str">
        <f t="shared" si="34"/>
        <v/>
      </c>
      <c r="G1111" s="119" t="str">
        <f>IF(C1111&lt;&gt;"",COUNT($C$89:C1111),"")</f>
        <v/>
      </c>
    </row>
    <row r="1112" spans="1:7" ht="12.75">
      <c r="A1112" s="77" t="s">
        <v>988</v>
      </c>
      <c r="B1112" s="89">
        <v>247.31</v>
      </c>
      <c r="C1112" s="89"/>
      <c r="D1112" s="90">
        <f t="shared" ref="D1112:D1175" si="35">IF(B1112&lt;&gt;"",IF(ISTEXT(B1112),B1112,IF(C1112&lt;&gt;"",C1112*1.0449,B1112*1.0449)),"")</f>
        <v>258.414219</v>
      </c>
      <c r="E1112" s="88">
        <f t="shared" ref="E1112:E1175" si="36">IF(AND(B1112&lt;&gt;"",D1112&lt;&gt;""),IF(ISTEXT(D1112),D1112,D1112/B1112-1),"")</f>
        <v>4.489999999999994E-2</v>
      </c>
      <c r="G1112" s="119" t="str">
        <f>IF(C1112&lt;&gt;"",COUNT($C$89:C1112),"")</f>
        <v/>
      </c>
    </row>
    <row r="1113" spans="1:7" ht="12.75">
      <c r="A1113" s="77"/>
      <c r="B1113" s="89" t="s">
        <v>144</v>
      </c>
      <c r="C1113" s="89"/>
      <c r="D1113" s="90" t="str">
        <f t="shared" si="35"/>
        <v/>
      </c>
      <c r="E1113" s="88" t="str">
        <f t="shared" si="36"/>
        <v/>
      </c>
      <c r="G1113" s="119" t="str">
        <f>IF(C1113&lt;&gt;"",COUNT($C$89:C1113),"")</f>
        <v/>
      </c>
    </row>
    <row r="1114" spans="1:7" ht="12.75">
      <c r="A1114" s="77"/>
      <c r="B1114" s="89" t="s">
        <v>144</v>
      </c>
      <c r="C1114" s="89"/>
      <c r="D1114" s="90" t="str">
        <f t="shared" si="35"/>
        <v/>
      </c>
      <c r="E1114" s="88" t="str">
        <f t="shared" si="36"/>
        <v/>
      </c>
      <c r="G1114" s="119" t="str">
        <f>IF(C1114&lt;&gt;"",COUNT($C$89:C1114),"")</f>
        <v/>
      </c>
    </row>
    <row r="1115" spans="1:7" ht="12.75">
      <c r="A1115" s="6" t="s">
        <v>113</v>
      </c>
      <c r="B1115" s="89" t="s">
        <v>144</v>
      </c>
      <c r="C1115" s="89"/>
      <c r="D1115" s="90" t="str">
        <f t="shared" si="35"/>
        <v/>
      </c>
      <c r="E1115" s="88" t="str">
        <f t="shared" si="36"/>
        <v/>
      </c>
      <c r="G1115" s="119" t="str">
        <f>IF(C1115&lt;&gt;"",COUNT($C$89:C1115),"")</f>
        <v/>
      </c>
    </row>
    <row r="1116" spans="1:7" ht="12.75">
      <c r="A1116" s="52" t="s">
        <v>114</v>
      </c>
      <c r="B1116" s="89" t="s">
        <v>144</v>
      </c>
      <c r="C1116" s="89"/>
      <c r="D1116" s="90" t="str">
        <f t="shared" si="35"/>
        <v/>
      </c>
      <c r="E1116" s="88" t="str">
        <f t="shared" si="36"/>
        <v/>
      </c>
      <c r="G1116" s="119" t="str">
        <f>IF(C1116&lt;&gt;"",COUNT($C$89:C1116),"")</f>
        <v/>
      </c>
    </row>
    <row r="1117" spans="1:7" ht="12.75">
      <c r="A1117" s="52" t="s">
        <v>115</v>
      </c>
      <c r="B1117" s="89" t="s">
        <v>144</v>
      </c>
      <c r="C1117" s="89"/>
      <c r="D1117" s="90" t="str">
        <f t="shared" si="35"/>
        <v/>
      </c>
      <c r="E1117" s="88" t="str">
        <f t="shared" si="36"/>
        <v/>
      </c>
      <c r="G1117" s="119" t="str">
        <f>IF(C1117&lt;&gt;"",COUNT($C$89:C1117),"")</f>
        <v/>
      </c>
    </row>
    <row r="1118" spans="1:7" ht="12.75">
      <c r="A1118" s="77"/>
      <c r="B1118" s="89" t="s">
        <v>144</v>
      </c>
      <c r="C1118" s="89"/>
      <c r="D1118" s="90" t="str">
        <f t="shared" si="35"/>
        <v/>
      </c>
      <c r="E1118" s="88" t="str">
        <f t="shared" si="36"/>
        <v/>
      </c>
      <c r="G1118" s="119" t="str">
        <f>IF(C1118&lt;&gt;"",COUNT($C$89:C1118),"")</f>
        <v/>
      </c>
    </row>
    <row r="1119" spans="1:7" ht="12.75">
      <c r="A1119" s="74" t="s">
        <v>989</v>
      </c>
      <c r="B1119" s="89" t="s">
        <v>144</v>
      </c>
      <c r="C1119" s="89"/>
      <c r="D1119" s="90" t="str">
        <f t="shared" si="35"/>
        <v/>
      </c>
      <c r="E1119" s="88" t="str">
        <f t="shared" si="36"/>
        <v/>
      </c>
      <c r="G1119" s="119" t="str">
        <f>IF(C1119&lt;&gt;"",COUNT($C$89:C1119),"")</f>
        <v/>
      </c>
    </row>
    <row r="1120" spans="1:7" ht="12.75">
      <c r="A1120" s="74" t="s">
        <v>577</v>
      </c>
      <c r="B1120" s="89" t="s">
        <v>144</v>
      </c>
      <c r="C1120" s="89"/>
      <c r="D1120" s="90" t="str">
        <f t="shared" si="35"/>
        <v/>
      </c>
      <c r="E1120" s="88" t="str">
        <f t="shared" si="36"/>
        <v/>
      </c>
      <c r="G1120" s="119" t="str">
        <f>IF(C1120&lt;&gt;"",COUNT($C$89:C1120),"")</f>
        <v/>
      </c>
    </row>
    <row r="1121" spans="1:7" ht="12.75">
      <c r="A1121" s="74"/>
      <c r="B1121" s="89" t="s">
        <v>144</v>
      </c>
      <c r="C1121" s="89"/>
      <c r="D1121" s="90" t="str">
        <f t="shared" si="35"/>
        <v/>
      </c>
      <c r="E1121" s="88" t="str">
        <f t="shared" si="36"/>
        <v/>
      </c>
      <c r="G1121" s="119" t="str">
        <f>IF(C1121&lt;&gt;"",COUNT($C$89:C1121),"")</f>
        <v/>
      </c>
    </row>
    <row r="1122" spans="1:7" ht="12.75">
      <c r="A1122" s="77" t="s">
        <v>990</v>
      </c>
      <c r="B1122" s="89" t="s">
        <v>144</v>
      </c>
      <c r="C1122" s="89"/>
      <c r="D1122" s="90" t="str">
        <f t="shared" si="35"/>
        <v/>
      </c>
      <c r="E1122" s="88" t="str">
        <f t="shared" si="36"/>
        <v/>
      </c>
      <c r="G1122" s="119" t="str">
        <f>IF(C1122&lt;&gt;"",COUNT($C$89:C1122),"")</f>
        <v/>
      </c>
    </row>
    <row r="1123" spans="1:7" ht="12.75">
      <c r="A1123" s="77" t="s">
        <v>991</v>
      </c>
      <c r="B1123" s="89" t="s">
        <v>144</v>
      </c>
      <c r="C1123" s="89"/>
      <c r="D1123" s="90" t="str">
        <f t="shared" si="35"/>
        <v/>
      </c>
      <c r="E1123" s="88" t="str">
        <f t="shared" si="36"/>
        <v/>
      </c>
      <c r="G1123" s="119" t="str">
        <f>IF(C1123&lt;&gt;"",COUNT($C$89:C1123),"")</f>
        <v/>
      </c>
    </row>
    <row r="1124" spans="1:7" ht="12.75">
      <c r="A1124" s="74"/>
      <c r="B1124" s="89" t="s">
        <v>144</v>
      </c>
      <c r="C1124" s="89"/>
      <c r="D1124" s="90" t="str">
        <f t="shared" si="35"/>
        <v/>
      </c>
      <c r="E1124" s="88" t="str">
        <f t="shared" si="36"/>
        <v/>
      </c>
      <c r="G1124" s="119" t="str">
        <f>IF(C1124&lt;&gt;"",COUNT($C$89:C1124),"")</f>
        <v/>
      </c>
    </row>
    <row r="1125" spans="1:7" ht="12.75">
      <c r="A1125" s="77" t="s">
        <v>992</v>
      </c>
      <c r="B1125" s="89" t="s">
        <v>144</v>
      </c>
      <c r="C1125" s="89"/>
      <c r="D1125" s="90" t="str">
        <f t="shared" si="35"/>
        <v/>
      </c>
      <c r="E1125" s="88" t="str">
        <f t="shared" si="36"/>
        <v/>
      </c>
      <c r="G1125" s="119" t="str">
        <f>IF(C1125&lt;&gt;"",COUNT($C$89:C1125),"")</f>
        <v/>
      </c>
    </row>
    <row r="1126" spans="1:7" ht="12.75">
      <c r="A1126" s="77" t="s">
        <v>993</v>
      </c>
      <c r="B1126" s="89" t="s">
        <v>144</v>
      </c>
      <c r="C1126" s="89"/>
      <c r="D1126" s="90" t="str">
        <f t="shared" si="35"/>
        <v/>
      </c>
      <c r="E1126" s="88" t="str">
        <f t="shared" si="36"/>
        <v/>
      </c>
      <c r="G1126" s="119" t="str">
        <f>IF(C1126&lt;&gt;"",COUNT($C$89:C1126),"")</f>
        <v/>
      </c>
    </row>
    <row r="1127" spans="1:7" ht="12.75">
      <c r="A1127" s="74"/>
      <c r="B1127" s="89" t="s">
        <v>144</v>
      </c>
      <c r="C1127" s="89"/>
      <c r="D1127" s="90" t="str">
        <f t="shared" si="35"/>
        <v/>
      </c>
      <c r="E1127" s="88" t="str">
        <f t="shared" si="36"/>
        <v/>
      </c>
      <c r="G1127" s="119" t="str">
        <f>IF(C1127&lt;&gt;"",COUNT($C$89:C1127),"")</f>
        <v/>
      </c>
    </row>
    <row r="1128" spans="1:7" ht="12.75">
      <c r="A1128" s="74" t="s">
        <v>994</v>
      </c>
      <c r="B1128" s="89" t="s">
        <v>144</v>
      </c>
      <c r="C1128" s="89"/>
      <c r="D1128" s="90" t="str">
        <f t="shared" si="35"/>
        <v/>
      </c>
      <c r="E1128" s="88" t="str">
        <f t="shared" si="36"/>
        <v/>
      </c>
      <c r="G1128" s="119" t="str">
        <f>IF(C1128&lt;&gt;"",COUNT($C$89:C1128),"")</f>
        <v/>
      </c>
    </row>
    <row r="1129" spans="1:7" ht="12.75">
      <c r="A1129" s="74"/>
      <c r="B1129" s="89" t="s">
        <v>144</v>
      </c>
      <c r="C1129" s="89"/>
      <c r="D1129" s="90" t="str">
        <f t="shared" si="35"/>
        <v/>
      </c>
      <c r="E1129" s="88" t="str">
        <f t="shared" si="36"/>
        <v/>
      </c>
      <c r="G1129" s="119" t="str">
        <f>IF(C1129&lt;&gt;"",COUNT($C$89:C1129),"")</f>
        <v/>
      </c>
    </row>
    <row r="1130" spans="1:7" ht="12.75">
      <c r="A1130" s="77" t="s">
        <v>995</v>
      </c>
      <c r="B1130" s="89" t="s">
        <v>144</v>
      </c>
      <c r="C1130" s="89"/>
      <c r="D1130" s="90" t="str">
        <f t="shared" si="35"/>
        <v/>
      </c>
      <c r="E1130" s="88" t="str">
        <f t="shared" si="36"/>
        <v/>
      </c>
      <c r="G1130" s="119" t="str">
        <f>IF(C1130&lt;&gt;"",COUNT($C$89:C1130),"")</f>
        <v/>
      </c>
    </row>
    <row r="1131" spans="1:7" ht="12.75">
      <c r="A1131" s="77" t="s">
        <v>996</v>
      </c>
      <c r="B1131" s="89" t="s">
        <v>144</v>
      </c>
      <c r="C1131" s="89"/>
      <c r="D1131" s="90" t="str">
        <f t="shared" si="35"/>
        <v/>
      </c>
      <c r="E1131" s="88" t="str">
        <f t="shared" si="36"/>
        <v/>
      </c>
      <c r="G1131" s="119" t="str">
        <f>IF(C1131&lt;&gt;"",COUNT($C$89:C1131),"")</f>
        <v/>
      </c>
    </row>
    <row r="1132" spans="1:7" ht="12.75">
      <c r="A1132" s="77" t="s">
        <v>997</v>
      </c>
      <c r="B1132" s="89" t="s">
        <v>144</v>
      </c>
      <c r="C1132" s="89"/>
      <c r="D1132" s="90" t="str">
        <f t="shared" si="35"/>
        <v/>
      </c>
      <c r="E1132" s="88" t="str">
        <f t="shared" si="36"/>
        <v/>
      </c>
      <c r="G1132" s="119" t="str">
        <f>IF(C1132&lt;&gt;"",COUNT($C$89:C1132),"")</f>
        <v/>
      </c>
    </row>
    <row r="1133" spans="1:7" ht="12.75">
      <c r="A1133" s="77" t="s">
        <v>192</v>
      </c>
      <c r="B1133" s="89" t="s">
        <v>144</v>
      </c>
      <c r="C1133" s="89"/>
      <c r="D1133" s="90" t="str">
        <f t="shared" si="35"/>
        <v/>
      </c>
      <c r="E1133" s="88" t="str">
        <f t="shared" si="36"/>
        <v/>
      </c>
      <c r="G1133" s="119" t="str">
        <f>IF(C1133&lt;&gt;"",COUNT($C$89:C1133),"")</f>
        <v/>
      </c>
    </row>
    <row r="1134" spans="1:7" ht="12.75">
      <c r="A1134" s="77" t="s">
        <v>998</v>
      </c>
      <c r="B1134" s="89" t="s">
        <v>144</v>
      </c>
      <c r="C1134" s="89"/>
      <c r="D1134" s="90" t="str">
        <f t="shared" si="35"/>
        <v/>
      </c>
      <c r="E1134" s="88" t="str">
        <f t="shared" si="36"/>
        <v/>
      </c>
      <c r="G1134" s="119" t="str">
        <f>IF(C1134&lt;&gt;"",COUNT($C$89:C1134),"")</f>
        <v/>
      </c>
    </row>
    <row r="1135" spans="1:7" ht="12.75">
      <c r="A1135" s="77"/>
      <c r="B1135" s="89" t="s">
        <v>144</v>
      </c>
      <c r="C1135" s="89"/>
      <c r="D1135" s="90" t="str">
        <f t="shared" si="35"/>
        <v/>
      </c>
      <c r="E1135" s="88" t="str">
        <f t="shared" si="36"/>
        <v/>
      </c>
      <c r="G1135" s="119" t="str">
        <f>IF(C1135&lt;&gt;"",COUNT($C$89:C1135),"")</f>
        <v/>
      </c>
    </row>
    <row r="1136" spans="1:7" ht="12.75">
      <c r="A1136" s="74" t="s">
        <v>116</v>
      </c>
      <c r="B1136" s="89" t="s">
        <v>144</v>
      </c>
      <c r="C1136" s="89"/>
      <c r="D1136" s="90" t="str">
        <f t="shared" si="35"/>
        <v/>
      </c>
      <c r="E1136" s="88" t="str">
        <f t="shared" si="36"/>
        <v/>
      </c>
      <c r="G1136" s="119" t="str">
        <f>IF(C1136&lt;&gt;"",COUNT($C$89:C1136),"")</f>
        <v/>
      </c>
    </row>
    <row r="1137" spans="1:7" ht="12.75">
      <c r="A1137" s="77" t="s">
        <v>117</v>
      </c>
      <c r="B1137" s="89" t="s">
        <v>144</v>
      </c>
      <c r="C1137" s="89"/>
      <c r="D1137" s="90" t="str">
        <f t="shared" si="35"/>
        <v/>
      </c>
      <c r="E1137" s="88" t="str">
        <f t="shared" si="36"/>
        <v/>
      </c>
      <c r="G1137" s="119" t="str">
        <f>IF(C1137&lt;&gt;"",COUNT($C$89:C1137),"")</f>
        <v/>
      </c>
    </row>
    <row r="1138" spans="1:7" ht="12.75">
      <c r="A1138" s="77" t="s">
        <v>193</v>
      </c>
      <c r="B1138" s="89"/>
      <c r="C1138" s="89"/>
      <c r="D1138" s="90" t="str">
        <f t="shared" si="35"/>
        <v/>
      </c>
      <c r="E1138" s="88" t="str">
        <f t="shared" si="36"/>
        <v/>
      </c>
      <c r="G1138" s="119" t="str">
        <f>IF(C1138&lt;&gt;"",COUNT($C$89:C1138),"")</f>
        <v/>
      </c>
    </row>
    <row r="1139" spans="1:7" ht="12.75">
      <c r="A1139" s="77" t="s">
        <v>118</v>
      </c>
      <c r="B1139" s="89"/>
      <c r="C1139" s="89"/>
      <c r="D1139" s="90" t="str">
        <f t="shared" si="35"/>
        <v/>
      </c>
      <c r="E1139" s="88" t="str">
        <f t="shared" si="36"/>
        <v/>
      </c>
      <c r="G1139" s="119" t="str">
        <f>IF(C1139&lt;&gt;"",COUNT($C$89:C1139),"")</f>
        <v/>
      </c>
    </row>
    <row r="1140" spans="1:7" ht="12.75">
      <c r="A1140" s="101" t="s">
        <v>119</v>
      </c>
      <c r="B1140" s="89"/>
      <c r="C1140" s="89"/>
      <c r="D1140" s="90" t="str">
        <f t="shared" si="35"/>
        <v/>
      </c>
      <c r="E1140" s="88" t="str">
        <f t="shared" si="36"/>
        <v/>
      </c>
      <c r="G1140" s="119" t="str">
        <f>IF(C1140&lt;&gt;"",COUNT($C$89:C1140),"")</f>
        <v/>
      </c>
    </row>
    <row r="1141" spans="1:7" ht="12.75">
      <c r="A1141" s="77" t="s">
        <v>120</v>
      </c>
      <c r="B1141" s="89" t="s">
        <v>144</v>
      </c>
      <c r="C1141" s="89"/>
      <c r="D1141" s="90" t="str">
        <f t="shared" si="35"/>
        <v/>
      </c>
      <c r="E1141" s="88" t="str">
        <f t="shared" si="36"/>
        <v/>
      </c>
      <c r="G1141" s="119" t="str">
        <f>IF(C1141&lt;&gt;"",COUNT($C$89:C1141),"")</f>
        <v/>
      </c>
    </row>
    <row r="1142" spans="1:7" ht="12.75">
      <c r="A1142" s="77"/>
      <c r="B1142" s="89" t="s">
        <v>144</v>
      </c>
      <c r="C1142" s="89"/>
      <c r="D1142" s="90" t="str">
        <f t="shared" si="35"/>
        <v/>
      </c>
      <c r="E1142" s="88" t="str">
        <f t="shared" si="36"/>
        <v/>
      </c>
      <c r="G1142" s="119" t="str">
        <f>IF(C1142&lt;&gt;"",COUNT($C$89:C1142),"")</f>
        <v/>
      </c>
    </row>
    <row r="1143" spans="1:7" ht="12.75">
      <c r="A1143" s="74" t="s">
        <v>252</v>
      </c>
      <c r="B1143" s="89"/>
      <c r="C1143" s="89"/>
      <c r="D1143" s="90" t="str">
        <f t="shared" si="35"/>
        <v/>
      </c>
      <c r="E1143" s="88" t="str">
        <f t="shared" si="36"/>
        <v/>
      </c>
      <c r="G1143" s="119" t="str">
        <f>IF(C1143&lt;&gt;"",COUNT($C$89:C1143),"")</f>
        <v/>
      </c>
    </row>
    <row r="1144" spans="1:7" ht="12.75">
      <c r="A1144" s="77"/>
      <c r="B1144" s="89" t="s">
        <v>144</v>
      </c>
      <c r="C1144" s="89"/>
      <c r="D1144" s="90" t="str">
        <f t="shared" si="35"/>
        <v/>
      </c>
      <c r="E1144" s="88" t="str">
        <f t="shared" si="36"/>
        <v/>
      </c>
      <c r="G1144" s="119" t="str">
        <f>IF(C1144&lt;&gt;"",COUNT($C$89:C1144),"")</f>
        <v/>
      </c>
    </row>
    <row r="1145" spans="1:7" ht="12.75">
      <c r="A1145" s="77" t="s">
        <v>999</v>
      </c>
      <c r="B1145" s="89" t="s">
        <v>144</v>
      </c>
      <c r="C1145" s="89"/>
      <c r="D1145" s="90" t="str">
        <f t="shared" si="35"/>
        <v/>
      </c>
      <c r="E1145" s="88" t="str">
        <f t="shared" si="36"/>
        <v/>
      </c>
      <c r="G1145" s="119" t="str">
        <f>IF(C1145&lt;&gt;"",COUNT($C$89:C1145),"")</f>
        <v/>
      </c>
    </row>
    <row r="1146" spans="1:7" ht="12.75">
      <c r="A1146" s="77" t="s">
        <v>1000</v>
      </c>
      <c r="B1146" s="89" t="s">
        <v>144</v>
      </c>
      <c r="C1146" s="89"/>
      <c r="D1146" s="90" t="str">
        <f t="shared" si="35"/>
        <v/>
      </c>
      <c r="E1146" s="88" t="str">
        <f t="shared" si="36"/>
        <v/>
      </c>
      <c r="G1146" s="119" t="str">
        <f>IF(C1146&lt;&gt;"",COUNT($C$89:C1146),"")</f>
        <v/>
      </c>
    </row>
    <row r="1147" spans="1:7" ht="12.75">
      <c r="A1147" s="77"/>
      <c r="B1147" s="89" t="s">
        <v>144</v>
      </c>
      <c r="C1147" s="89"/>
      <c r="D1147" s="90" t="str">
        <f t="shared" si="35"/>
        <v/>
      </c>
      <c r="E1147" s="88" t="str">
        <f t="shared" si="36"/>
        <v/>
      </c>
      <c r="G1147" s="119" t="str">
        <f>IF(C1147&lt;&gt;"",COUNT($C$89:C1147),"")</f>
        <v/>
      </c>
    </row>
    <row r="1148" spans="1:7" ht="12.75">
      <c r="A1148" s="74" t="s">
        <v>1001</v>
      </c>
      <c r="B1148" s="89">
        <v>30530.31</v>
      </c>
      <c r="C1148" s="89"/>
      <c r="D1148" s="90">
        <f t="shared" si="35"/>
        <v>31901.120919000001</v>
      </c>
      <c r="E1148" s="88">
        <f t="shared" si="36"/>
        <v>4.489999999999994E-2</v>
      </c>
      <c r="G1148" s="119" t="str">
        <f>IF(C1148&lt;&gt;"",COUNT($C$89:C1148),"")</f>
        <v/>
      </c>
    </row>
    <row r="1149" spans="1:7" ht="12.75">
      <c r="A1149" s="74" t="s">
        <v>1002</v>
      </c>
      <c r="B1149" s="89">
        <v>30530.31</v>
      </c>
      <c r="C1149" s="89"/>
      <c r="D1149" s="90">
        <f t="shared" si="35"/>
        <v>31901.120919000001</v>
      </c>
      <c r="E1149" s="88">
        <f t="shared" si="36"/>
        <v>4.489999999999994E-2</v>
      </c>
      <c r="G1149" s="119" t="str">
        <f>IF(C1149&lt;&gt;"",COUNT($C$89:C1149),"")</f>
        <v/>
      </c>
    </row>
    <row r="1150" spans="1:7" ht="12.75">
      <c r="A1150" s="74" t="s">
        <v>1003</v>
      </c>
      <c r="B1150" s="89">
        <v>30530.31</v>
      </c>
      <c r="C1150" s="89"/>
      <c r="D1150" s="90">
        <f t="shared" si="35"/>
        <v>31901.120919000001</v>
      </c>
      <c r="E1150" s="88">
        <f t="shared" si="36"/>
        <v>4.489999999999994E-2</v>
      </c>
      <c r="G1150" s="119" t="str">
        <f>IF(C1150&lt;&gt;"",COUNT($C$89:C1150),"")</f>
        <v/>
      </c>
    </row>
    <row r="1151" spans="1:7" ht="12.75">
      <c r="A1151" s="74" t="s">
        <v>1001</v>
      </c>
      <c r="B1151" s="89">
        <v>30530.31</v>
      </c>
      <c r="C1151" s="89"/>
      <c r="D1151" s="90">
        <f t="shared" si="35"/>
        <v>31901.120919000001</v>
      </c>
      <c r="E1151" s="88">
        <f t="shared" si="36"/>
        <v>4.489999999999994E-2</v>
      </c>
      <c r="G1151" s="119" t="str">
        <f>IF(C1151&lt;&gt;"",COUNT($C$89:C1151),"")</f>
        <v/>
      </c>
    </row>
    <row r="1152" spans="1:7" ht="12.75">
      <c r="A1152" s="74" t="s">
        <v>1004</v>
      </c>
      <c r="B1152" s="89">
        <v>7632.58</v>
      </c>
      <c r="C1152" s="89"/>
      <c r="D1152" s="90">
        <f t="shared" si="35"/>
        <v>7975.2828419999996</v>
      </c>
      <c r="E1152" s="88">
        <f t="shared" si="36"/>
        <v>4.489999999999994E-2</v>
      </c>
      <c r="G1152" s="119" t="str">
        <f>IF(C1152&lt;&gt;"",COUNT($C$89:C1152),"")</f>
        <v/>
      </c>
    </row>
    <row r="1153" spans="1:7" ht="12.75">
      <c r="A1153" s="74" t="s">
        <v>1005</v>
      </c>
      <c r="B1153" s="89">
        <v>915.91</v>
      </c>
      <c r="C1153" s="89"/>
      <c r="D1153" s="90">
        <f t="shared" si="35"/>
        <v>957.03435899999988</v>
      </c>
      <c r="E1153" s="88">
        <f t="shared" si="36"/>
        <v>4.489999999999994E-2</v>
      </c>
      <c r="G1153" s="119" t="str">
        <f>IF(C1153&lt;&gt;"",COUNT($C$89:C1153),"")</f>
        <v/>
      </c>
    </row>
    <row r="1154" spans="1:7" ht="12.75">
      <c r="A1154" s="77"/>
      <c r="B1154" s="89" t="s">
        <v>144</v>
      </c>
      <c r="C1154" s="89"/>
      <c r="D1154" s="90" t="str">
        <f t="shared" si="35"/>
        <v/>
      </c>
      <c r="E1154" s="88" t="str">
        <f t="shared" si="36"/>
        <v/>
      </c>
      <c r="G1154" s="119" t="str">
        <f>IF(C1154&lt;&gt;"",COUNT($C$89:C1154),"")</f>
        <v/>
      </c>
    </row>
    <row r="1155" spans="1:7" ht="12.75">
      <c r="A1155" s="77" t="s">
        <v>194</v>
      </c>
      <c r="B1155" s="89" t="s">
        <v>144</v>
      </c>
      <c r="C1155" s="89"/>
      <c r="D1155" s="90" t="str">
        <f t="shared" si="35"/>
        <v/>
      </c>
      <c r="E1155" s="88" t="str">
        <f t="shared" si="36"/>
        <v/>
      </c>
      <c r="G1155" s="119" t="str">
        <f>IF(C1155&lt;&gt;"",COUNT($C$89:C1155),"")</f>
        <v/>
      </c>
    </row>
    <row r="1156" spans="1:7" ht="12.75">
      <c r="A1156" s="77" t="s">
        <v>1006</v>
      </c>
      <c r="B1156" s="89" t="s">
        <v>144</v>
      </c>
      <c r="C1156" s="89"/>
      <c r="D1156" s="90" t="str">
        <f t="shared" si="35"/>
        <v/>
      </c>
      <c r="E1156" s="88" t="str">
        <f t="shared" si="36"/>
        <v/>
      </c>
      <c r="G1156" s="119" t="str">
        <f>IF(C1156&lt;&gt;"",COUNT($C$89:C1156),"")</f>
        <v/>
      </c>
    </row>
    <row r="1157" spans="1:7" ht="12.75">
      <c r="A1157" s="77" t="s">
        <v>1007</v>
      </c>
      <c r="B1157" s="89" t="s">
        <v>144</v>
      </c>
      <c r="C1157" s="89"/>
      <c r="D1157" s="90" t="str">
        <f t="shared" si="35"/>
        <v/>
      </c>
      <c r="E1157" s="88" t="str">
        <f t="shared" si="36"/>
        <v/>
      </c>
      <c r="G1157" s="119" t="str">
        <f>IF(C1157&lt;&gt;"",COUNT($C$89:C1157),"")</f>
        <v/>
      </c>
    </row>
    <row r="1158" spans="1:7" ht="12.75">
      <c r="A1158" s="77" t="s">
        <v>1008</v>
      </c>
      <c r="B1158" s="89" t="s">
        <v>144</v>
      </c>
      <c r="C1158" s="89"/>
      <c r="D1158" s="90" t="str">
        <f t="shared" si="35"/>
        <v/>
      </c>
      <c r="E1158" s="88" t="str">
        <f t="shared" si="36"/>
        <v/>
      </c>
      <c r="G1158" s="119" t="str">
        <f>IF(C1158&lt;&gt;"",COUNT($C$89:C1158),"")</f>
        <v/>
      </c>
    </row>
    <row r="1159" spans="1:7" ht="12.75">
      <c r="A1159" s="77"/>
      <c r="B1159" s="89" t="s">
        <v>144</v>
      </c>
      <c r="C1159" s="89"/>
      <c r="D1159" s="90" t="str">
        <f t="shared" si="35"/>
        <v/>
      </c>
      <c r="E1159" s="88" t="str">
        <f t="shared" si="36"/>
        <v/>
      </c>
      <c r="G1159" s="119" t="str">
        <f>IF(C1159&lt;&gt;"",COUNT($C$89:C1159),"")</f>
        <v/>
      </c>
    </row>
    <row r="1160" spans="1:7" ht="12.75">
      <c r="A1160" s="74" t="s">
        <v>279</v>
      </c>
      <c r="B1160" s="89" t="s">
        <v>144</v>
      </c>
      <c r="C1160" s="89"/>
      <c r="D1160" s="90" t="str">
        <f t="shared" si="35"/>
        <v/>
      </c>
      <c r="E1160" s="88" t="str">
        <f t="shared" si="36"/>
        <v/>
      </c>
      <c r="G1160" s="119" t="str">
        <f>IF(C1160&lt;&gt;"",COUNT($C$89:C1160),"")</f>
        <v/>
      </c>
    </row>
    <row r="1161" spans="1:7" ht="12.75">
      <c r="A1161" s="74"/>
      <c r="B1161" s="89"/>
      <c r="C1161" s="89"/>
      <c r="D1161" s="90" t="str">
        <f t="shared" si="35"/>
        <v/>
      </c>
      <c r="E1161" s="88" t="str">
        <f t="shared" si="36"/>
        <v/>
      </c>
      <c r="G1161" s="119" t="str">
        <f>IF(C1161&lt;&gt;"",COUNT($C$89:C1161),"")</f>
        <v/>
      </c>
    </row>
    <row r="1162" spans="1:7" ht="12.75">
      <c r="A1162" s="77" t="s">
        <v>282</v>
      </c>
      <c r="B1162" s="89" t="s">
        <v>144</v>
      </c>
      <c r="C1162" s="89"/>
      <c r="D1162" s="90" t="str">
        <f t="shared" si="35"/>
        <v/>
      </c>
      <c r="E1162" s="88" t="str">
        <f t="shared" si="36"/>
        <v/>
      </c>
      <c r="G1162" s="119" t="str">
        <f>IF(C1162&lt;&gt;"",COUNT($C$89:C1162),"")</f>
        <v/>
      </c>
    </row>
    <row r="1163" spans="1:7" ht="12.75">
      <c r="A1163" s="77" t="s">
        <v>281</v>
      </c>
      <c r="B1163" s="89" t="s">
        <v>144</v>
      </c>
      <c r="C1163" s="89"/>
      <c r="D1163" s="90" t="str">
        <f t="shared" si="35"/>
        <v/>
      </c>
      <c r="E1163" s="88" t="str">
        <f t="shared" si="36"/>
        <v/>
      </c>
      <c r="G1163" s="119" t="str">
        <f>IF(C1163&lt;&gt;"",COUNT($C$89:C1163),"")</f>
        <v/>
      </c>
    </row>
    <row r="1164" spans="1:7" ht="12.75">
      <c r="A1164" s="77" t="s">
        <v>280</v>
      </c>
      <c r="B1164" s="89" t="s">
        <v>144</v>
      </c>
      <c r="C1164" s="89"/>
      <c r="D1164" s="90" t="str">
        <f t="shared" si="35"/>
        <v/>
      </c>
      <c r="E1164" s="88" t="str">
        <f t="shared" si="36"/>
        <v/>
      </c>
      <c r="G1164" s="119" t="str">
        <f>IF(C1164&lt;&gt;"",COUNT($C$89:C1164),"")</f>
        <v/>
      </c>
    </row>
    <row r="1165" spans="1:7" ht="12.75">
      <c r="A1165" s="77"/>
      <c r="B1165" s="89" t="s">
        <v>144</v>
      </c>
      <c r="C1165" s="89"/>
      <c r="D1165" s="90" t="str">
        <f t="shared" si="35"/>
        <v/>
      </c>
      <c r="E1165" s="88" t="str">
        <f t="shared" si="36"/>
        <v/>
      </c>
      <c r="G1165" s="119" t="str">
        <f>IF(C1165&lt;&gt;"",COUNT($C$89:C1165),"")</f>
        <v/>
      </c>
    </row>
    <row r="1166" spans="1:7" ht="12.75">
      <c r="A1166" s="77" t="s">
        <v>1014</v>
      </c>
      <c r="B1166" s="89">
        <v>1172.3699999999999</v>
      </c>
      <c r="C1166" s="89"/>
      <c r="D1166" s="90">
        <f t="shared" si="35"/>
        <v>1225.0094129999998</v>
      </c>
      <c r="E1166" s="88">
        <f t="shared" si="36"/>
        <v>4.489999999999994E-2</v>
      </c>
      <c r="G1166" s="119" t="str">
        <f>IF(C1166&lt;&gt;"",COUNT($C$89:C1166),"")</f>
        <v/>
      </c>
    </row>
    <row r="1167" spans="1:7" ht="12.75">
      <c r="A1167" s="77" t="s">
        <v>1015</v>
      </c>
      <c r="B1167" s="89">
        <v>2344.7399999999998</v>
      </c>
      <c r="C1167" s="89"/>
      <c r="D1167" s="90">
        <f t="shared" si="35"/>
        <v>2450.0188259999995</v>
      </c>
      <c r="E1167" s="88">
        <f t="shared" si="36"/>
        <v>4.489999999999994E-2</v>
      </c>
      <c r="G1167" s="119" t="str">
        <f>IF(C1167&lt;&gt;"",COUNT($C$89:C1167),"")</f>
        <v/>
      </c>
    </row>
    <row r="1168" spans="1:7" ht="12.75">
      <c r="A1168" s="77" t="s">
        <v>1016</v>
      </c>
      <c r="B1168" s="89">
        <v>4689.45</v>
      </c>
      <c r="C1168" s="89"/>
      <c r="D1168" s="90">
        <f t="shared" si="35"/>
        <v>4900.0063049999999</v>
      </c>
      <c r="E1168" s="88">
        <f t="shared" si="36"/>
        <v>4.489999999999994E-2</v>
      </c>
      <c r="G1168" s="119" t="str">
        <f>IF(C1168&lt;&gt;"",COUNT($C$89:C1168),"")</f>
        <v/>
      </c>
    </row>
    <row r="1169" spans="1:28" ht="12.75">
      <c r="A1169" s="77" t="s">
        <v>1017</v>
      </c>
      <c r="B1169" s="89">
        <v>7034.2</v>
      </c>
      <c r="C1169" s="89"/>
      <c r="D1169" s="90">
        <f t="shared" si="35"/>
        <v>7350.0355799999998</v>
      </c>
      <c r="E1169" s="88">
        <f t="shared" si="36"/>
        <v>4.489999999999994E-2</v>
      </c>
      <c r="G1169" s="119" t="str">
        <f>IF(C1169&lt;&gt;"",COUNT($C$89:C1169),"")</f>
        <v/>
      </c>
    </row>
    <row r="1170" spans="1:28" ht="12.75">
      <c r="A1170" s="77" t="s">
        <v>1018</v>
      </c>
      <c r="B1170" s="89">
        <v>9378.91</v>
      </c>
      <c r="C1170" s="89"/>
      <c r="D1170" s="90">
        <f t="shared" si="35"/>
        <v>9800.0230589999992</v>
      </c>
      <c r="E1170" s="88">
        <f t="shared" si="36"/>
        <v>4.489999999999994E-2</v>
      </c>
      <c r="G1170" s="119" t="str">
        <f>IF(C1170&lt;&gt;"",COUNT($C$89:C1170),"")</f>
        <v/>
      </c>
    </row>
    <row r="1171" spans="1:28" ht="12.75">
      <c r="A1171" s="77"/>
      <c r="B1171" s="89" t="s">
        <v>144</v>
      </c>
      <c r="C1171" s="89"/>
      <c r="D1171" s="90" t="str">
        <f t="shared" si="35"/>
        <v/>
      </c>
      <c r="E1171" s="88" t="str">
        <f t="shared" si="36"/>
        <v/>
      </c>
      <c r="G1171" s="119" t="str">
        <f>IF(C1171&lt;&gt;"",COUNT($C$89:C1171),"")</f>
        <v/>
      </c>
    </row>
    <row r="1172" spans="1:28" ht="12.75">
      <c r="A1172" s="77" t="s">
        <v>64</v>
      </c>
      <c r="B1172" s="89" t="s">
        <v>144</v>
      </c>
      <c r="C1172" s="89"/>
      <c r="D1172" s="90" t="str">
        <f t="shared" si="35"/>
        <v/>
      </c>
      <c r="E1172" s="88" t="str">
        <f t="shared" si="36"/>
        <v/>
      </c>
      <c r="G1172" s="119" t="str">
        <f>IF(C1172&lt;&gt;"",COUNT($C$89:C1172),"")</f>
        <v/>
      </c>
    </row>
    <row r="1173" spans="1:28" ht="12.75">
      <c r="A1173" s="77" t="s">
        <v>283</v>
      </c>
      <c r="B1173" s="89"/>
      <c r="C1173" s="89"/>
      <c r="D1173" s="90" t="str">
        <f t="shared" si="35"/>
        <v/>
      </c>
      <c r="E1173" s="88" t="str">
        <f t="shared" si="36"/>
        <v/>
      </c>
      <c r="G1173" s="119" t="str">
        <f>IF(C1173&lt;&gt;"",COUNT($C$89:C1173),"")</f>
        <v/>
      </c>
    </row>
    <row r="1174" spans="1:28" ht="12.75">
      <c r="A1174" s="77" t="s">
        <v>122</v>
      </c>
      <c r="B1174" s="89">
        <v>9385.02</v>
      </c>
      <c r="C1174" s="89"/>
      <c r="D1174" s="90">
        <f t="shared" si="35"/>
        <v>9806.4073979999994</v>
      </c>
      <c r="E1174" s="88">
        <f t="shared" si="36"/>
        <v>4.489999999999994E-2</v>
      </c>
      <c r="G1174" s="119" t="str">
        <f>IF(C1174&lt;&gt;"",COUNT($C$89:C1174),"")</f>
        <v/>
      </c>
    </row>
    <row r="1175" spans="1:28" ht="12.75">
      <c r="A1175" s="77" t="s">
        <v>126</v>
      </c>
      <c r="B1175" s="89">
        <v>9212.5300000000007</v>
      </c>
      <c r="C1175" s="89"/>
      <c r="D1175" s="90">
        <f t="shared" si="35"/>
        <v>9626.1725970000007</v>
      </c>
      <c r="E1175" s="88">
        <f t="shared" si="36"/>
        <v>4.489999999999994E-2</v>
      </c>
      <c r="G1175" s="119" t="str">
        <f>IF(C1175&lt;&gt;"",COUNT($C$89:C1175),"")</f>
        <v/>
      </c>
    </row>
    <row r="1176" spans="1:28" ht="12.75">
      <c r="A1176" s="77"/>
      <c r="B1176" s="89" t="s">
        <v>144</v>
      </c>
      <c r="C1176" s="89"/>
      <c r="D1176" s="90" t="str">
        <f t="shared" ref="D1176:D1239" si="37">IF(B1176&lt;&gt;"",IF(ISTEXT(B1176),B1176,IF(C1176&lt;&gt;"",C1176*1.0449,B1176*1.0449)),"")</f>
        <v/>
      </c>
      <c r="E1176" s="88" t="str">
        <f t="shared" ref="E1176:E1239" si="38">IF(AND(B1176&lt;&gt;"",D1176&lt;&gt;""),IF(ISTEXT(D1176),D1176,D1176/B1176-1),"")</f>
        <v/>
      </c>
      <c r="G1176" s="119" t="str">
        <f>IF(C1176&lt;&gt;"",COUNT($C$89:C1176),"")</f>
        <v/>
      </c>
    </row>
    <row r="1177" spans="1:28" ht="12.75">
      <c r="A1177" s="74" t="s">
        <v>253</v>
      </c>
      <c r="B1177" s="89" t="s">
        <v>144</v>
      </c>
      <c r="C1177" s="89"/>
      <c r="D1177" s="90" t="str">
        <f t="shared" si="37"/>
        <v/>
      </c>
      <c r="E1177" s="88" t="str">
        <f t="shared" si="38"/>
        <v/>
      </c>
      <c r="G1177" s="119" t="str">
        <f>IF(C1177&lt;&gt;"",COUNT($C$89:C1177),"")</f>
        <v/>
      </c>
    </row>
    <row r="1178" spans="1:28" ht="12.75">
      <c r="A1178" s="77" t="s">
        <v>128</v>
      </c>
      <c r="B1178" s="89" t="s">
        <v>144</v>
      </c>
      <c r="C1178" s="89"/>
      <c r="D1178" s="90" t="str">
        <f t="shared" si="37"/>
        <v/>
      </c>
      <c r="E1178" s="88" t="str">
        <f t="shared" si="38"/>
        <v/>
      </c>
      <c r="G1178" s="119" t="str">
        <f>IF(C1178&lt;&gt;"",COUNT($C$89:C1178),"")</f>
        <v/>
      </c>
    </row>
    <row r="1179" spans="1:28" ht="12.75">
      <c r="A1179" s="77" t="s">
        <v>129</v>
      </c>
      <c r="B1179" s="89" t="s">
        <v>144</v>
      </c>
      <c r="C1179" s="89"/>
      <c r="D1179" s="90" t="str">
        <f t="shared" si="37"/>
        <v/>
      </c>
      <c r="E1179" s="88" t="str">
        <f t="shared" si="38"/>
        <v/>
      </c>
      <c r="G1179" s="119" t="str">
        <f>IF(C1179&lt;&gt;"",COUNT($C$89:C1179),"")</f>
        <v/>
      </c>
    </row>
    <row r="1180" spans="1:28" ht="12.75">
      <c r="A1180" s="77" t="s">
        <v>130</v>
      </c>
      <c r="B1180" s="89" t="s">
        <v>144</v>
      </c>
      <c r="C1180" s="89"/>
      <c r="D1180" s="90" t="str">
        <f t="shared" si="37"/>
        <v/>
      </c>
      <c r="E1180" s="88" t="str">
        <f t="shared" si="38"/>
        <v/>
      </c>
      <c r="G1180" s="119" t="str">
        <f>IF(C1180&lt;&gt;"",COUNT($C$89:C1180),"")</f>
        <v/>
      </c>
    </row>
    <row r="1181" spans="1:28" ht="12.75">
      <c r="A1181" s="77" t="s">
        <v>131</v>
      </c>
      <c r="B1181" s="89" t="s">
        <v>144</v>
      </c>
      <c r="C1181" s="89"/>
      <c r="D1181" s="90" t="str">
        <f t="shared" si="37"/>
        <v/>
      </c>
      <c r="E1181" s="88" t="str">
        <f t="shared" si="38"/>
        <v/>
      </c>
      <c r="G1181" s="119" t="str">
        <f>IF(C1181&lt;&gt;"",COUNT($C$89:C1181),"")</f>
        <v/>
      </c>
    </row>
    <row r="1182" spans="1:28" ht="12.75">
      <c r="A1182" s="77"/>
      <c r="B1182" s="89" t="s">
        <v>144</v>
      </c>
      <c r="C1182" s="89"/>
      <c r="D1182" s="90" t="str">
        <f t="shared" si="37"/>
        <v/>
      </c>
      <c r="E1182" s="88" t="str">
        <f t="shared" si="38"/>
        <v/>
      </c>
      <c r="G1182" s="119" t="str">
        <f>IF(C1182&lt;&gt;"",COUNT($C$89:C1182),"")</f>
        <v/>
      </c>
    </row>
    <row r="1183" spans="1:28" ht="12.75">
      <c r="A1183" s="77"/>
      <c r="B1183" s="89" t="s">
        <v>144</v>
      </c>
      <c r="C1183" s="89"/>
      <c r="D1183" s="90" t="str">
        <f t="shared" si="37"/>
        <v/>
      </c>
      <c r="E1183" s="88" t="str">
        <f t="shared" si="38"/>
        <v/>
      </c>
      <c r="G1183" s="119" t="str">
        <f>IF(C1183&lt;&gt;"",COUNT($C$89:C1183),"")</f>
        <v/>
      </c>
      <c r="AB1183" s="1">
        <v>1</v>
      </c>
    </row>
    <row r="1184" spans="1:28" ht="12.75">
      <c r="A1184" s="74" t="s">
        <v>1025</v>
      </c>
      <c r="B1184" s="89" t="s">
        <v>144</v>
      </c>
      <c r="C1184" s="89"/>
      <c r="D1184" s="90" t="str">
        <f t="shared" si="37"/>
        <v/>
      </c>
      <c r="E1184" s="88" t="str">
        <f t="shared" si="38"/>
        <v/>
      </c>
      <c r="G1184" s="119" t="str">
        <f>IF(C1184&lt;&gt;"",COUNT($C$89:C1184),"")</f>
        <v/>
      </c>
      <c r="AB1184" s="1">
        <v>1</v>
      </c>
    </row>
    <row r="1185" spans="1:28" ht="12.75">
      <c r="A1185" s="74" t="s">
        <v>1026</v>
      </c>
      <c r="B1185" s="89" t="s">
        <v>144</v>
      </c>
      <c r="C1185" s="89"/>
      <c r="D1185" s="90" t="str">
        <f t="shared" si="37"/>
        <v/>
      </c>
      <c r="E1185" s="88" t="str">
        <f t="shared" si="38"/>
        <v/>
      </c>
      <c r="G1185" s="119" t="str">
        <f>IF(C1185&lt;&gt;"",COUNT($C$89:C1185),"")</f>
        <v/>
      </c>
      <c r="AB1185" s="1">
        <v>1</v>
      </c>
    </row>
    <row r="1186" spans="1:28" ht="12.75">
      <c r="A1186" s="77"/>
      <c r="B1186" s="89" t="s">
        <v>144</v>
      </c>
      <c r="C1186" s="89"/>
      <c r="D1186" s="90" t="str">
        <f t="shared" si="37"/>
        <v/>
      </c>
      <c r="E1186" s="88" t="str">
        <f t="shared" si="38"/>
        <v/>
      </c>
      <c r="G1186" s="119" t="str">
        <f>IF(C1186&lt;&gt;"",COUNT($C$89:C1186),"")</f>
        <v/>
      </c>
      <c r="AB1186" s="1">
        <v>1</v>
      </c>
    </row>
    <row r="1187" spans="1:28" ht="12.75">
      <c r="A1187" s="77" t="s">
        <v>1027</v>
      </c>
      <c r="B1187" s="89" t="s">
        <v>144</v>
      </c>
      <c r="C1187" s="89"/>
      <c r="D1187" s="90" t="str">
        <f t="shared" si="37"/>
        <v/>
      </c>
      <c r="E1187" s="88" t="str">
        <f t="shared" si="38"/>
        <v/>
      </c>
      <c r="G1187" s="119" t="str">
        <f>IF(C1187&lt;&gt;"",COUNT($C$89:C1187),"")</f>
        <v/>
      </c>
      <c r="AB1187" s="1">
        <v>1</v>
      </c>
    </row>
    <row r="1188" spans="1:28" ht="12.75">
      <c r="A1188" s="77" t="s">
        <v>1028</v>
      </c>
      <c r="B1188" s="89" t="s">
        <v>144</v>
      </c>
      <c r="C1188" s="89"/>
      <c r="D1188" s="90" t="str">
        <f t="shared" si="37"/>
        <v/>
      </c>
      <c r="E1188" s="88" t="str">
        <f t="shared" si="38"/>
        <v/>
      </c>
      <c r="G1188" s="119" t="str">
        <f>IF(C1188&lt;&gt;"",COUNT($C$89:C1188),"")</f>
        <v/>
      </c>
      <c r="AB1188" s="1">
        <v>1</v>
      </c>
    </row>
    <row r="1189" spans="1:28" ht="12.75">
      <c r="A1189" s="77" t="s">
        <v>1029</v>
      </c>
      <c r="B1189" s="89" t="s">
        <v>144</v>
      </c>
      <c r="C1189" s="89"/>
      <c r="D1189" s="90" t="str">
        <f t="shared" si="37"/>
        <v/>
      </c>
      <c r="E1189" s="88" t="str">
        <f t="shared" si="38"/>
        <v/>
      </c>
      <c r="G1189" s="119" t="str">
        <f>IF(C1189&lt;&gt;"",COUNT($C$89:C1189),"")</f>
        <v/>
      </c>
      <c r="AB1189" s="1">
        <v>1</v>
      </c>
    </row>
    <row r="1190" spans="1:28" ht="12.75">
      <c r="A1190" s="77"/>
      <c r="B1190" s="89" t="s">
        <v>144</v>
      </c>
      <c r="C1190" s="89"/>
      <c r="D1190" s="90" t="str">
        <f t="shared" si="37"/>
        <v/>
      </c>
      <c r="E1190" s="88" t="str">
        <f t="shared" si="38"/>
        <v/>
      </c>
      <c r="G1190" s="119" t="str">
        <f>IF(C1190&lt;&gt;"",COUNT($C$89:C1190),"")</f>
        <v/>
      </c>
      <c r="AB1190" s="1">
        <v>1</v>
      </c>
    </row>
    <row r="1191" spans="1:28" ht="12.75">
      <c r="A1191" s="77" t="s">
        <v>1030</v>
      </c>
      <c r="B1191" s="89">
        <v>7104.41</v>
      </c>
      <c r="C1191" s="89"/>
      <c r="D1191" s="90">
        <f t="shared" si="37"/>
        <v>7423.3980089999995</v>
      </c>
      <c r="E1191" s="88">
        <f t="shared" si="38"/>
        <v>4.489999999999994E-2</v>
      </c>
      <c r="G1191" s="119" t="str">
        <f>IF(C1191&lt;&gt;"",COUNT($C$89:C1191),"")</f>
        <v/>
      </c>
      <c r="AB1191" s="1">
        <v>1</v>
      </c>
    </row>
    <row r="1192" spans="1:28" ht="12.75">
      <c r="A1192" s="77"/>
      <c r="B1192" s="89" t="s">
        <v>144</v>
      </c>
      <c r="C1192" s="89"/>
      <c r="D1192" s="90" t="str">
        <f t="shared" si="37"/>
        <v/>
      </c>
      <c r="E1192" s="88" t="str">
        <f t="shared" si="38"/>
        <v/>
      </c>
      <c r="G1192" s="119" t="str">
        <f>IF(C1192&lt;&gt;"",COUNT($C$89:C1192),"")</f>
        <v/>
      </c>
      <c r="AB1192" s="1">
        <v>1</v>
      </c>
    </row>
    <row r="1193" spans="1:28" ht="12.75">
      <c r="A1193" s="74" t="s">
        <v>1031</v>
      </c>
      <c r="B1193" s="89" t="s">
        <v>144</v>
      </c>
      <c r="C1193" s="89"/>
      <c r="D1193" s="90" t="str">
        <f t="shared" si="37"/>
        <v/>
      </c>
      <c r="E1193" s="88" t="str">
        <f t="shared" si="38"/>
        <v/>
      </c>
      <c r="G1193" s="119" t="str">
        <f>IF(C1193&lt;&gt;"",COUNT($C$89:C1193),"")</f>
        <v/>
      </c>
      <c r="AB1193" s="1">
        <v>1</v>
      </c>
    </row>
    <row r="1194" spans="1:28" ht="12.75">
      <c r="A1194" s="74" t="s">
        <v>1032</v>
      </c>
      <c r="B1194" s="89" t="s">
        <v>144</v>
      </c>
      <c r="C1194" s="89"/>
      <c r="D1194" s="90" t="str">
        <f t="shared" si="37"/>
        <v/>
      </c>
      <c r="E1194" s="88" t="str">
        <f t="shared" si="38"/>
        <v/>
      </c>
      <c r="G1194" s="119" t="str">
        <f>IF(C1194&lt;&gt;"",COUNT($C$89:C1194),"")</f>
        <v/>
      </c>
      <c r="AB1194" s="1">
        <v>1</v>
      </c>
    </row>
    <row r="1195" spans="1:28" ht="12.75">
      <c r="A1195" s="77"/>
      <c r="B1195" s="89" t="s">
        <v>144</v>
      </c>
      <c r="C1195" s="89"/>
      <c r="D1195" s="90" t="str">
        <f t="shared" si="37"/>
        <v/>
      </c>
      <c r="E1195" s="88" t="str">
        <f t="shared" si="38"/>
        <v/>
      </c>
      <c r="G1195" s="119" t="str">
        <f>IF(C1195&lt;&gt;"",COUNT($C$89:C1195),"")</f>
        <v/>
      </c>
      <c r="AB1195" s="1">
        <v>1</v>
      </c>
    </row>
    <row r="1196" spans="1:28" ht="12.75">
      <c r="A1196" s="77" t="s">
        <v>1027</v>
      </c>
      <c r="B1196" s="89" t="s">
        <v>144</v>
      </c>
      <c r="C1196" s="89"/>
      <c r="D1196" s="90" t="str">
        <f t="shared" si="37"/>
        <v/>
      </c>
      <c r="E1196" s="88" t="str">
        <f t="shared" si="38"/>
        <v/>
      </c>
      <c r="G1196" s="119" t="str">
        <f>IF(C1196&lt;&gt;"",COUNT($C$89:C1196),"")</f>
        <v/>
      </c>
      <c r="AB1196" s="1">
        <v>1</v>
      </c>
    </row>
    <row r="1197" spans="1:28" ht="12.75">
      <c r="A1197" s="77" t="s">
        <v>1028</v>
      </c>
      <c r="B1197" s="89" t="s">
        <v>144</v>
      </c>
      <c r="C1197" s="89"/>
      <c r="D1197" s="90" t="str">
        <f t="shared" si="37"/>
        <v/>
      </c>
      <c r="E1197" s="88" t="str">
        <f t="shared" si="38"/>
        <v/>
      </c>
      <c r="G1197" s="119" t="str">
        <f>IF(C1197&lt;&gt;"",COUNT($C$89:C1197),"")</f>
        <v/>
      </c>
      <c r="AB1197" s="1">
        <v>1</v>
      </c>
    </row>
    <row r="1198" spans="1:28" ht="12.75">
      <c r="A1198" s="77" t="s">
        <v>1029</v>
      </c>
      <c r="B1198" s="89" t="s">
        <v>144</v>
      </c>
      <c r="C1198" s="89"/>
      <c r="D1198" s="90" t="str">
        <f t="shared" si="37"/>
        <v/>
      </c>
      <c r="E1198" s="88" t="str">
        <f t="shared" si="38"/>
        <v/>
      </c>
      <c r="G1198" s="119" t="str">
        <f>IF(C1198&lt;&gt;"",COUNT($C$89:C1198),"")</f>
        <v/>
      </c>
      <c r="AB1198" s="1">
        <v>1</v>
      </c>
    </row>
    <row r="1199" spans="1:28" ht="12.75">
      <c r="A1199" s="77"/>
      <c r="B1199" s="89" t="s">
        <v>144</v>
      </c>
      <c r="C1199" s="89"/>
      <c r="D1199" s="90" t="str">
        <f t="shared" si="37"/>
        <v/>
      </c>
      <c r="E1199" s="88" t="str">
        <f t="shared" si="38"/>
        <v/>
      </c>
      <c r="G1199" s="119" t="str">
        <f>IF(C1199&lt;&gt;"",COUNT($C$89:C1199),"")</f>
        <v/>
      </c>
      <c r="AB1199" s="1">
        <v>1</v>
      </c>
    </row>
    <row r="1200" spans="1:28" ht="12.75">
      <c r="A1200" s="77" t="s">
        <v>1030</v>
      </c>
      <c r="B1200" s="89">
        <v>7104.41</v>
      </c>
      <c r="C1200" s="89"/>
      <c r="D1200" s="90">
        <f t="shared" si="37"/>
        <v>7423.3980089999995</v>
      </c>
      <c r="E1200" s="88">
        <f t="shared" si="38"/>
        <v>4.489999999999994E-2</v>
      </c>
      <c r="G1200" s="119" t="str">
        <f>IF(C1200&lt;&gt;"",COUNT($C$89:C1200),"")</f>
        <v/>
      </c>
      <c r="AB1200" s="1">
        <v>1</v>
      </c>
    </row>
    <row r="1201" spans="1:28" ht="12.75">
      <c r="A1201" s="77"/>
      <c r="B1201" s="89" t="s">
        <v>144</v>
      </c>
      <c r="C1201" s="89"/>
      <c r="D1201" s="90" t="str">
        <f t="shared" si="37"/>
        <v/>
      </c>
      <c r="E1201" s="88" t="str">
        <f t="shared" si="38"/>
        <v/>
      </c>
      <c r="G1201" s="119" t="str">
        <f>IF(C1201&lt;&gt;"",COUNT($C$89:C1201),"")</f>
        <v/>
      </c>
      <c r="AB1201" s="1">
        <v>1</v>
      </c>
    </row>
    <row r="1202" spans="1:28" ht="12.75">
      <c r="A1202" s="74" t="s">
        <v>1033</v>
      </c>
      <c r="B1202" s="89" t="s">
        <v>144</v>
      </c>
      <c r="C1202" s="89"/>
      <c r="D1202" s="90" t="str">
        <f t="shared" si="37"/>
        <v/>
      </c>
      <c r="E1202" s="88" t="str">
        <f t="shared" si="38"/>
        <v/>
      </c>
      <c r="G1202" s="119" t="str">
        <f>IF(C1202&lt;&gt;"",COUNT($C$89:C1202),"")</f>
        <v/>
      </c>
      <c r="AB1202" s="1">
        <v>1</v>
      </c>
    </row>
    <row r="1203" spans="1:28" ht="12.75">
      <c r="A1203" s="74" t="s">
        <v>1034</v>
      </c>
      <c r="B1203" s="89" t="s">
        <v>144</v>
      </c>
      <c r="C1203" s="89"/>
      <c r="D1203" s="90" t="str">
        <f t="shared" si="37"/>
        <v/>
      </c>
      <c r="E1203" s="88" t="str">
        <f t="shared" si="38"/>
        <v/>
      </c>
      <c r="G1203" s="119" t="str">
        <f>IF(C1203&lt;&gt;"",COUNT($C$89:C1203),"")</f>
        <v/>
      </c>
      <c r="AB1203" s="1">
        <v>1</v>
      </c>
    </row>
    <row r="1204" spans="1:28" ht="12.75">
      <c r="A1204" s="77"/>
      <c r="B1204" s="89" t="s">
        <v>144</v>
      </c>
      <c r="C1204" s="89"/>
      <c r="D1204" s="90" t="str">
        <f t="shared" si="37"/>
        <v/>
      </c>
      <c r="E1204" s="88" t="str">
        <f t="shared" si="38"/>
        <v/>
      </c>
      <c r="G1204" s="119" t="str">
        <f>IF(C1204&lt;&gt;"",COUNT($C$89:C1204),"")</f>
        <v/>
      </c>
      <c r="AB1204" s="1">
        <v>1</v>
      </c>
    </row>
    <row r="1205" spans="1:28" ht="12.75">
      <c r="A1205" s="77" t="s">
        <v>1027</v>
      </c>
      <c r="B1205" s="89" t="s">
        <v>144</v>
      </c>
      <c r="C1205" s="89"/>
      <c r="D1205" s="90" t="str">
        <f t="shared" si="37"/>
        <v/>
      </c>
      <c r="E1205" s="88" t="str">
        <f t="shared" si="38"/>
        <v/>
      </c>
      <c r="G1205" s="119" t="str">
        <f>IF(C1205&lt;&gt;"",COUNT($C$89:C1205),"")</f>
        <v/>
      </c>
      <c r="AB1205" s="1">
        <v>1</v>
      </c>
    </row>
    <row r="1206" spans="1:28" ht="12.75">
      <c r="A1206" s="77" t="s">
        <v>1028</v>
      </c>
      <c r="B1206" s="89" t="s">
        <v>144</v>
      </c>
      <c r="C1206" s="89"/>
      <c r="D1206" s="90" t="str">
        <f t="shared" si="37"/>
        <v/>
      </c>
      <c r="E1206" s="88" t="str">
        <f t="shared" si="38"/>
        <v/>
      </c>
      <c r="G1206" s="119" t="str">
        <f>IF(C1206&lt;&gt;"",COUNT($C$89:C1206),"")</f>
        <v/>
      </c>
      <c r="AB1206" s="1">
        <v>1</v>
      </c>
    </row>
    <row r="1207" spans="1:28" ht="12.75">
      <c r="A1207" s="77" t="s">
        <v>1029</v>
      </c>
      <c r="B1207" s="89" t="s">
        <v>144</v>
      </c>
      <c r="C1207" s="89"/>
      <c r="D1207" s="90" t="str">
        <f t="shared" si="37"/>
        <v/>
      </c>
      <c r="E1207" s="88" t="str">
        <f t="shared" si="38"/>
        <v/>
      </c>
      <c r="G1207" s="119" t="str">
        <f>IF(C1207&lt;&gt;"",COUNT($C$89:C1207),"")</f>
        <v/>
      </c>
      <c r="AB1207" s="1">
        <v>1</v>
      </c>
    </row>
    <row r="1208" spans="1:28" ht="12.75">
      <c r="A1208" s="77"/>
      <c r="B1208" s="89" t="s">
        <v>144</v>
      </c>
      <c r="C1208" s="89"/>
      <c r="D1208" s="90" t="str">
        <f t="shared" si="37"/>
        <v/>
      </c>
      <c r="E1208" s="88" t="str">
        <f t="shared" si="38"/>
        <v/>
      </c>
      <c r="G1208" s="119" t="str">
        <f>IF(C1208&lt;&gt;"",COUNT($C$89:C1208),"")</f>
        <v/>
      </c>
      <c r="AB1208" s="1">
        <v>1</v>
      </c>
    </row>
    <row r="1209" spans="1:28" ht="12.75">
      <c r="A1209" s="77" t="s">
        <v>1035</v>
      </c>
      <c r="B1209" s="89">
        <v>6971.58</v>
      </c>
      <c r="C1209" s="89"/>
      <c r="D1209" s="90">
        <f t="shared" si="37"/>
        <v>7284.6039419999997</v>
      </c>
      <c r="E1209" s="88">
        <f t="shared" si="38"/>
        <v>4.489999999999994E-2</v>
      </c>
      <c r="G1209" s="119" t="str">
        <f>IF(C1209&lt;&gt;"",COUNT($C$89:C1209),"")</f>
        <v/>
      </c>
      <c r="AB1209" s="1">
        <v>1</v>
      </c>
    </row>
    <row r="1210" spans="1:28" ht="12.75">
      <c r="A1210" s="77"/>
      <c r="B1210" s="89" t="s">
        <v>144</v>
      </c>
      <c r="C1210" s="89"/>
      <c r="D1210" s="90" t="str">
        <f t="shared" si="37"/>
        <v/>
      </c>
      <c r="E1210" s="88" t="str">
        <f t="shared" si="38"/>
        <v/>
      </c>
      <c r="G1210" s="119" t="str">
        <f>IF(C1210&lt;&gt;"",COUNT($C$89:C1210),"")</f>
        <v/>
      </c>
      <c r="AB1210" s="1">
        <v>1</v>
      </c>
    </row>
    <row r="1211" spans="1:28" ht="12.75">
      <c r="A1211" s="74" t="s">
        <v>1036</v>
      </c>
      <c r="B1211" s="89" t="s">
        <v>144</v>
      </c>
      <c r="C1211" s="89"/>
      <c r="D1211" s="90" t="str">
        <f t="shared" si="37"/>
        <v/>
      </c>
      <c r="E1211" s="88" t="str">
        <f t="shared" si="38"/>
        <v/>
      </c>
      <c r="G1211" s="119" t="str">
        <f>IF(C1211&lt;&gt;"",COUNT($C$89:C1211),"")</f>
        <v/>
      </c>
      <c r="AB1211" s="1">
        <v>1</v>
      </c>
    </row>
    <row r="1212" spans="1:28" ht="12.75">
      <c r="A1212" s="74" t="s">
        <v>1037</v>
      </c>
      <c r="B1212" s="89" t="s">
        <v>144</v>
      </c>
      <c r="C1212" s="89"/>
      <c r="D1212" s="90" t="str">
        <f t="shared" si="37"/>
        <v/>
      </c>
      <c r="E1212" s="88" t="str">
        <f t="shared" si="38"/>
        <v/>
      </c>
      <c r="G1212" s="119" t="str">
        <f>IF(C1212&lt;&gt;"",COUNT($C$89:C1212),"")</f>
        <v/>
      </c>
      <c r="AB1212" s="1">
        <v>1</v>
      </c>
    </row>
    <row r="1213" spans="1:28" ht="12.75">
      <c r="A1213" s="77"/>
      <c r="B1213" s="89" t="s">
        <v>144</v>
      </c>
      <c r="C1213" s="89"/>
      <c r="D1213" s="90" t="str">
        <f t="shared" si="37"/>
        <v/>
      </c>
      <c r="E1213" s="88" t="str">
        <f t="shared" si="38"/>
        <v/>
      </c>
      <c r="G1213" s="119" t="str">
        <f>IF(C1213&lt;&gt;"",COUNT($C$89:C1213),"")</f>
        <v/>
      </c>
      <c r="AB1213" s="1">
        <v>1</v>
      </c>
    </row>
    <row r="1214" spans="1:28" ht="12.75">
      <c r="A1214" s="77" t="s">
        <v>1027</v>
      </c>
      <c r="B1214" s="89" t="s">
        <v>144</v>
      </c>
      <c r="C1214" s="89"/>
      <c r="D1214" s="90" t="str">
        <f t="shared" si="37"/>
        <v/>
      </c>
      <c r="E1214" s="88" t="str">
        <f t="shared" si="38"/>
        <v/>
      </c>
      <c r="G1214" s="119" t="str">
        <f>IF(C1214&lt;&gt;"",COUNT($C$89:C1214),"")</f>
        <v/>
      </c>
      <c r="AB1214" s="1">
        <v>1</v>
      </c>
    </row>
    <row r="1215" spans="1:28" ht="12.75">
      <c r="A1215" s="77" t="s">
        <v>1028</v>
      </c>
      <c r="B1215" s="89" t="s">
        <v>144</v>
      </c>
      <c r="C1215" s="89"/>
      <c r="D1215" s="90" t="str">
        <f t="shared" si="37"/>
        <v/>
      </c>
      <c r="E1215" s="88" t="str">
        <f t="shared" si="38"/>
        <v/>
      </c>
      <c r="G1215" s="119" t="str">
        <f>IF(C1215&lt;&gt;"",COUNT($C$89:C1215),"")</f>
        <v/>
      </c>
      <c r="AB1215" s="1">
        <v>1</v>
      </c>
    </row>
    <row r="1216" spans="1:28" ht="12.75">
      <c r="A1216" s="77" t="s">
        <v>1029</v>
      </c>
      <c r="B1216" s="89" t="s">
        <v>144</v>
      </c>
      <c r="C1216" s="89"/>
      <c r="D1216" s="90" t="str">
        <f t="shared" si="37"/>
        <v/>
      </c>
      <c r="E1216" s="88" t="str">
        <f t="shared" si="38"/>
        <v/>
      </c>
      <c r="G1216" s="119" t="str">
        <f>IF(C1216&lt;&gt;"",COUNT($C$89:C1216),"")</f>
        <v/>
      </c>
      <c r="AB1216" s="1">
        <v>1</v>
      </c>
    </row>
    <row r="1217" spans="1:28" ht="12.75">
      <c r="A1217" s="77"/>
      <c r="B1217" s="89" t="s">
        <v>144</v>
      </c>
      <c r="C1217" s="89"/>
      <c r="D1217" s="90" t="str">
        <f t="shared" si="37"/>
        <v/>
      </c>
      <c r="E1217" s="88" t="str">
        <f t="shared" si="38"/>
        <v/>
      </c>
      <c r="G1217" s="119" t="str">
        <f>IF(C1217&lt;&gt;"",COUNT($C$89:C1217),"")</f>
        <v/>
      </c>
      <c r="AB1217" s="1">
        <v>1</v>
      </c>
    </row>
    <row r="1218" spans="1:28" ht="12.75">
      <c r="A1218" s="77" t="s">
        <v>123</v>
      </c>
      <c r="B1218" s="89">
        <v>3133.93</v>
      </c>
      <c r="C1218" s="89"/>
      <c r="D1218" s="90">
        <f t="shared" si="37"/>
        <v>3274.6434569999997</v>
      </c>
      <c r="E1218" s="88">
        <f t="shared" si="38"/>
        <v>4.489999999999994E-2</v>
      </c>
      <c r="G1218" s="119" t="str">
        <f>IF(C1218&lt;&gt;"",COUNT($C$89:C1218),"")</f>
        <v/>
      </c>
      <c r="AB1218" s="1">
        <v>1</v>
      </c>
    </row>
    <row r="1219" spans="1:28" ht="12.75">
      <c r="A1219" s="77"/>
      <c r="B1219" s="89" t="s">
        <v>144</v>
      </c>
      <c r="C1219" s="89"/>
      <c r="D1219" s="90" t="str">
        <f t="shared" si="37"/>
        <v/>
      </c>
      <c r="E1219" s="88" t="str">
        <f t="shared" si="38"/>
        <v/>
      </c>
      <c r="G1219" s="119" t="str">
        <f>IF(C1219&lt;&gt;"",COUNT($C$89:C1219),"")</f>
        <v/>
      </c>
      <c r="AB1219" s="1">
        <v>1</v>
      </c>
    </row>
    <row r="1220" spans="1:28" ht="12.75">
      <c r="A1220" s="74" t="s">
        <v>1038</v>
      </c>
      <c r="B1220" s="89" t="s">
        <v>144</v>
      </c>
      <c r="C1220" s="89"/>
      <c r="D1220" s="90" t="str">
        <f t="shared" si="37"/>
        <v/>
      </c>
      <c r="E1220" s="88" t="str">
        <f t="shared" si="38"/>
        <v/>
      </c>
      <c r="G1220" s="119" t="str">
        <f>IF(C1220&lt;&gt;"",COUNT($C$89:C1220),"")</f>
        <v/>
      </c>
      <c r="AB1220" s="1">
        <v>1</v>
      </c>
    </row>
    <row r="1221" spans="1:28" ht="12.75">
      <c r="A1221" s="77"/>
      <c r="B1221" s="89" t="s">
        <v>144</v>
      </c>
      <c r="C1221" s="89"/>
      <c r="D1221" s="90" t="str">
        <f t="shared" si="37"/>
        <v/>
      </c>
      <c r="E1221" s="88" t="str">
        <f t="shared" si="38"/>
        <v/>
      </c>
      <c r="G1221" s="119" t="str">
        <f>IF(C1221&lt;&gt;"",COUNT($C$89:C1221),"")</f>
        <v/>
      </c>
      <c r="AB1221" s="1">
        <v>1</v>
      </c>
    </row>
    <row r="1222" spans="1:28" ht="12.75">
      <c r="A1222" s="77" t="s">
        <v>1039</v>
      </c>
      <c r="B1222" s="89" t="s">
        <v>144</v>
      </c>
      <c r="C1222" s="89"/>
      <c r="D1222" s="90" t="str">
        <f t="shared" si="37"/>
        <v/>
      </c>
      <c r="E1222" s="88" t="str">
        <f t="shared" si="38"/>
        <v/>
      </c>
      <c r="G1222" s="119" t="str">
        <f>IF(C1222&lt;&gt;"",COUNT($C$89:C1222),"")</f>
        <v/>
      </c>
      <c r="AB1222" s="1">
        <v>1</v>
      </c>
    </row>
    <row r="1223" spans="1:28" ht="12.75">
      <c r="A1223" s="77"/>
      <c r="B1223" s="89" t="s">
        <v>144</v>
      </c>
      <c r="C1223" s="89"/>
      <c r="D1223" s="90" t="str">
        <f t="shared" si="37"/>
        <v/>
      </c>
      <c r="E1223" s="88" t="str">
        <f t="shared" si="38"/>
        <v/>
      </c>
      <c r="G1223" s="119" t="str">
        <f>IF(C1223&lt;&gt;"",COUNT($C$89:C1223),"")</f>
        <v/>
      </c>
      <c r="AB1223" s="1">
        <v>1</v>
      </c>
    </row>
    <row r="1224" spans="1:28" ht="12.75">
      <c r="A1224" s="77" t="s">
        <v>1040</v>
      </c>
      <c r="B1224" s="89">
        <v>11293.15</v>
      </c>
      <c r="C1224" s="89"/>
      <c r="D1224" s="90">
        <f t="shared" si="37"/>
        <v>11800.212434999999</v>
      </c>
      <c r="E1224" s="88">
        <f t="shared" si="38"/>
        <v>4.489999999999994E-2</v>
      </c>
      <c r="G1224" s="119" t="str">
        <f>IF(C1224&lt;&gt;"",COUNT($C$89:C1224),"")</f>
        <v/>
      </c>
      <c r="AB1224" s="1">
        <v>1</v>
      </c>
    </row>
    <row r="1225" spans="1:28" ht="12.75">
      <c r="A1225" s="77" t="s">
        <v>479</v>
      </c>
      <c r="B1225" s="89">
        <v>1.92</v>
      </c>
      <c r="C1225" s="89"/>
      <c r="D1225" s="90">
        <f t="shared" si="37"/>
        <v>2.006208</v>
      </c>
      <c r="E1225" s="88">
        <f t="shared" si="38"/>
        <v>4.489999999999994E-2</v>
      </c>
      <c r="G1225" s="119" t="str">
        <f>IF(C1225&lt;&gt;"",COUNT($C$89:C1225),"")</f>
        <v/>
      </c>
      <c r="AB1225" s="1">
        <v>1</v>
      </c>
    </row>
    <row r="1226" spans="1:28" ht="12.75">
      <c r="A1226" s="77" t="s">
        <v>1043</v>
      </c>
      <c r="B1226" s="89">
        <v>23517.49</v>
      </c>
      <c r="C1226" s="89"/>
      <c r="D1226" s="90">
        <f t="shared" si="37"/>
        <v>24573.425300999999</v>
      </c>
      <c r="E1226" s="88">
        <f t="shared" si="38"/>
        <v>4.489999999999994E-2</v>
      </c>
      <c r="G1226" s="119" t="str">
        <f>IF(C1226&lt;&gt;"",COUNT($C$89:C1226),"")</f>
        <v/>
      </c>
      <c r="AB1226" s="1">
        <v>1</v>
      </c>
    </row>
    <row r="1227" spans="1:28" ht="12.75">
      <c r="A1227" s="77" t="s">
        <v>1041</v>
      </c>
      <c r="B1227" s="89">
        <v>1.92</v>
      </c>
      <c r="C1227" s="89"/>
      <c r="D1227" s="90">
        <f t="shared" si="37"/>
        <v>2.006208</v>
      </c>
      <c r="E1227" s="88">
        <f t="shared" si="38"/>
        <v>4.489999999999994E-2</v>
      </c>
      <c r="G1227" s="119" t="str">
        <f>IF(C1227&lt;&gt;"",COUNT($C$89:C1227),"")</f>
        <v/>
      </c>
      <c r="AB1227" s="1">
        <v>1</v>
      </c>
    </row>
    <row r="1228" spans="1:28" ht="12.75">
      <c r="A1228" s="77" t="s">
        <v>1042</v>
      </c>
      <c r="B1228" s="89">
        <v>27962.69</v>
      </c>
      <c r="C1228" s="89"/>
      <c r="D1228" s="90">
        <f t="shared" si="37"/>
        <v>29218.214780999999</v>
      </c>
      <c r="E1228" s="88">
        <f t="shared" si="38"/>
        <v>4.489999999999994E-2</v>
      </c>
      <c r="G1228" s="119" t="str">
        <f>IF(C1228&lt;&gt;"",COUNT($C$89:C1228),"")</f>
        <v/>
      </c>
      <c r="AB1228" s="1">
        <v>1</v>
      </c>
    </row>
    <row r="1229" spans="1:28" ht="12.75">
      <c r="A1229" s="77" t="s">
        <v>1041</v>
      </c>
      <c r="B1229" s="89">
        <v>1.92</v>
      </c>
      <c r="C1229" s="89"/>
      <c r="D1229" s="90">
        <f t="shared" si="37"/>
        <v>2.006208</v>
      </c>
      <c r="E1229" s="88">
        <f t="shared" si="38"/>
        <v>4.489999999999994E-2</v>
      </c>
      <c r="G1229" s="119" t="str">
        <f>IF(C1229&lt;&gt;"",COUNT($C$89:C1229),"")</f>
        <v/>
      </c>
      <c r="AB1229" s="1">
        <v>1</v>
      </c>
    </row>
    <row r="1230" spans="1:28" ht="12.75">
      <c r="A1230" s="77" t="s">
        <v>309</v>
      </c>
      <c r="B1230" s="89" t="s">
        <v>125</v>
      </c>
      <c r="C1230" s="89"/>
      <c r="D1230" s="90" t="str">
        <f t="shared" si="37"/>
        <v>On application</v>
      </c>
      <c r="E1230" s="88" t="str">
        <f t="shared" si="38"/>
        <v>On application</v>
      </c>
      <c r="G1230" s="119" t="str">
        <f>IF(C1230&lt;&gt;"",COUNT($C$89:C1230),"")</f>
        <v/>
      </c>
      <c r="AB1230" s="1">
        <v>1</v>
      </c>
    </row>
    <row r="1231" spans="1:28" ht="12.75">
      <c r="A1231" s="77"/>
      <c r="B1231" s="89" t="s">
        <v>144</v>
      </c>
      <c r="C1231" s="89"/>
      <c r="D1231" s="90" t="str">
        <f t="shared" si="37"/>
        <v/>
      </c>
      <c r="E1231" s="88" t="str">
        <f t="shared" si="38"/>
        <v/>
      </c>
      <c r="G1231" s="119" t="str">
        <f>IF(C1231&lt;&gt;"",COUNT($C$89:C1231),"")</f>
        <v/>
      </c>
      <c r="AB1231" s="1">
        <v>1</v>
      </c>
    </row>
    <row r="1232" spans="1:28" ht="12.75">
      <c r="A1232" s="77"/>
      <c r="B1232" s="89"/>
      <c r="C1232" s="89"/>
      <c r="D1232" s="90" t="str">
        <f t="shared" si="37"/>
        <v/>
      </c>
      <c r="E1232" s="88" t="str">
        <f t="shared" si="38"/>
        <v/>
      </c>
      <c r="G1232" s="119" t="str">
        <f>IF(C1232&lt;&gt;"",COUNT($C$89:C1232),"")</f>
        <v/>
      </c>
      <c r="AB1232" s="1">
        <v>1</v>
      </c>
    </row>
    <row r="1233" spans="1:28" ht="12.75">
      <c r="A1233" s="77"/>
      <c r="B1233" s="89" t="s">
        <v>144</v>
      </c>
      <c r="C1233" s="89"/>
      <c r="D1233" s="90" t="str">
        <f t="shared" si="37"/>
        <v/>
      </c>
      <c r="E1233" s="88" t="str">
        <f t="shared" si="38"/>
        <v/>
      </c>
      <c r="G1233" s="119" t="str">
        <f>IF(C1233&lt;&gt;"",COUNT($C$89:C1233),"")</f>
        <v/>
      </c>
      <c r="AB1233" s="1">
        <v>1</v>
      </c>
    </row>
    <row r="1234" spans="1:28" ht="12.75">
      <c r="A1234" s="74" t="s">
        <v>1046</v>
      </c>
      <c r="B1234" s="89" t="s">
        <v>144</v>
      </c>
      <c r="C1234" s="89"/>
      <c r="D1234" s="90" t="str">
        <f t="shared" si="37"/>
        <v/>
      </c>
      <c r="E1234" s="88" t="str">
        <f t="shared" si="38"/>
        <v/>
      </c>
      <c r="G1234" s="119" t="str">
        <f>IF(C1234&lt;&gt;"",COUNT($C$89:C1234),"")</f>
        <v/>
      </c>
      <c r="AB1234" s="1">
        <v>1</v>
      </c>
    </row>
    <row r="1235" spans="1:28" ht="12.75">
      <c r="A1235" s="77"/>
      <c r="B1235" s="89" t="s">
        <v>144</v>
      </c>
      <c r="C1235" s="89"/>
      <c r="D1235" s="90" t="str">
        <f t="shared" si="37"/>
        <v/>
      </c>
      <c r="E1235" s="88" t="str">
        <f t="shared" si="38"/>
        <v/>
      </c>
      <c r="G1235" s="119" t="str">
        <f>IF(C1235&lt;&gt;"",COUNT($C$89:C1235),"")</f>
        <v/>
      </c>
      <c r="AB1235" s="1">
        <v>1</v>
      </c>
    </row>
    <row r="1236" spans="1:28" ht="12.75">
      <c r="A1236" s="77" t="s">
        <v>1039</v>
      </c>
      <c r="B1236" s="89" t="s">
        <v>144</v>
      </c>
      <c r="C1236" s="89"/>
      <c r="D1236" s="90" t="str">
        <f t="shared" si="37"/>
        <v/>
      </c>
      <c r="E1236" s="88" t="str">
        <f t="shared" si="38"/>
        <v/>
      </c>
      <c r="G1236" s="119" t="str">
        <f>IF(C1236&lt;&gt;"",COUNT($C$89:C1236),"")</f>
        <v/>
      </c>
      <c r="AB1236" s="1">
        <v>1</v>
      </c>
    </row>
    <row r="1237" spans="1:28" ht="12.75">
      <c r="A1237" s="77"/>
      <c r="B1237" s="89" t="s">
        <v>144</v>
      </c>
      <c r="C1237" s="89"/>
      <c r="D1237" s="90" t="str">
        <f t="shared" si="37"/>
        <v/>
      </c>
      <c r="E1237" s="88" t="str">
        <f t="shared" si="38"/>
        <v/>
      </c>
      <c r="G1237" s="119" t="str">
        <f>IF(C1237&lt;&gt;"",COUNT($C$89:C1237),"")</f>
        <v/>
      </c>
      <c r="AB1237" s="1">
        <v>1</v>
      </c>
    </row>
    <row r="1238" spans="1:28" ht="12.75">
      <c r="A1238" s="77" t="s">
        <v>1040</v>
      </c>
      <c r="B1238" s="89">
        <v>11082.51</v>
      </c>
      <c r="C1238" s="89"/>
      <c r="D1238" s="90">
        <f t="shared" si="37"/>
        <v>11580.114699</v>
      </c>
      <c r="E1238" s="88">
        <f t="shared" si="38"/>
        <v>4.489999999999994E-2</v>
      </c>
      <c r="G1238" s="119" t="str">
        <f>IF(C1238&lt;&gt;"",COUNT($C$89:C1238),"")</f>
        <v/>
      </c>
      <c r="AB1238" s="1">
        <v>1</v>
      </c>
    </row>
    <row r="1239" spans="1:28" ht="12.75">
      <c r="A1239" s="77" t="s">
        <v>1041</v>
      </c>
      <c r="B1239" s="89">
        <v>1.9</v>
      </c>
      <c r="C1239" s="89"/>
      <c r="D1239" s="90">
        <f t="shared" si="37"/>
        <v>1.9853099999999997</v>
      </c>
      <c r="E1239" s="88">
        <f t="shared" si="38"/>
        <v>4.489999999999994E-2</v>
      </c>
      <c r="G1239" s="119" t="str">
        <f>IF(C1239&lt;&gt;"",COUNT($C$89:C1239),"")</f>
        <v/>
      </c>
      <c r="AB1239" s="1">
        <v>1</v>
      </c>
    </row>
    <row r="1240" spans="1:28" ht="12.75">
      <c r="A1240" s="77"/>
      <c r="B1240" s="89" t="s">
        <v>144</v>
      </c>
      <c r="C1240" s="89"/>
      <c r="D1240" s="90" t="str">
        <f t="shared" ref="D1240:D1302" si="39">IF(B1240&lt;&gt;"",IF(ISTEXT(B1240),B1240,IF(C1240&lt;&gt;"",C1240*1.0449,B1240*1.0449)),"")</f>
        <v/>
      </c>
      <c r="E1240" s="88" t="str">
        <f t="shared" ref="E1240:E1302" si="40">IF(AND(B1240&lt;&gt;"",D1240&lt;&gt;""),IF(ISTEXT(D1240),D1240,D1240/B1240-1),"")</f>
        <v/>
      </c>
      <c r="G1240" s="119" t="str">
        <f>IF(C1240&lt;&gt;"",COUNT($C$89:C1240),"")</f>
        <v/>
      </c>
      <c r="AB1240" s="1">
        <v>1</v>
      </c>
    </row>
    <row r="1241" spans="1:28" ht="12.75">
      <c r="A1241" s="77" t="s">
        <v>1045</v>
      </c>
      <c r="B1241" s="89" t="s">
        <v>144</v>
      </c>
      <c r="C1241" s="89"/>
      <c r="D1241" s="90" t="str">
        <f t="shared" si="39"/>
        <v/>
      </c>
      <c r="E1241" s="88" t="str">
        <f t="shared" si="40"/>
        <v/>
      </c>
      <c r="G1241" s="119" t="str">
        <f>IF(C1241&lt;&gt;"",COUNT($C$89:C1241),"")</f>
        <v/>
      </c>
      <c r="AB1241" s="1">
        <v>1</v>
      </c>
    </row>
    <row r="1242" spans="1:28" ht="12.75">
      <c r="A1242" s="77"/>
      <c r="B1242" s="89" t="s">
        <v>144</v>
      </c>
      <c r="C1242" s="89"/>
      <c r="D1242" s="90" t="str">
        <f t="shared" si="39"/>
        <v/>
      </c>
      <c r="E1242" s="88" t="str">
        <f t="shared" si="40"/>
        <v/>
      </c>
      <c r="G1242" s="119" t="str">
        <f>IF(C1242&lt;&gt;"",COUNT($C$89:C1242),"")</f>
        <v/>
      </c>
      <c r="AB1242" s="1">
        <v>1</v>
      </c>
    </row>
    <row r="1243" spans="1:28" ht="12.75">
      <c r="A1243" s="77" t="s">
        <v>1047</v>
      </c>
      <c r="B1243" s="89">
        <v>5541.25</v>
      </c>
      <c r="C1243" s="89"/>
      <c r="D1243" s="90">
        <f t="shared" si="39"/>
        <v>5790.0521249999993</v>
      </c>
      <c r="E1243" s="88">
        <f t="shared" si="40"/>
        <v>4.489999999999994E-2</v>
      </c>
      <c r="G1243" s="119" t="str">
        <f>IF(C1243&lt;&gt;"",COUNT($C$89:C1243),"")</f>
        <v/>
      </c>
      <c r="AB1243" s="1">
        <v>1</v>
      </c>
    </row>
    <row r="1244" spans="1:28" ht="12.75">
      <c r="A1244" s="77" t="s">
        <v>1041</v>
      </c>
      <c r="B1244" s="89">
        <v>0.75</v>
      </c>
      <c r="C1244" s="89"/>
      <c r="D1244" s="90">
        <f t="shared" si="39"/>
        <v>0.7836749999999999</v>
      </c>
      <c r="E1244" s="88">
        <f t="shared" si="40"/>
        <v>4.489999999999994E-2</v>
      </c>
      <c r="G1244" s="119" t="str">
        <f>IF(C1244&lt;&gt;"",COUNT($C$89:C1244),"")</f>
        <v/>
      </c>
      <c r="AB1244" s="1">
        <v>1</v>
      </c>
    </row>
    <row r="1245" spans="1:28" ht="12.75">
      <c r="A1245" s="77"/>
      <c r="B1245" s="89" t="s">
        <v>144</v>
      </c>
      <c r="C1245" s="89"/>
      <c r="D1245" s="90" t="str">
        <f t="shared" si="39"/>
        <v/>
      </c>
      <c r="E1245" s="88" t="str">
        <f t="shared" si="40"/>
        <v/>
      </c>
      <c r="G1245" s="119" t="str">
        <f>IF(C1245&lt;&gt;"",COUNT($C$89:C1245),"")</f>
        <v/>
      </c>
      <c r="AB1245" s="1">
        <v>1</v>
      </c>
    </row>
    <row r="1246" spans="1:28" ht="12.75">
      <c r="A1246" s="74" t="s">
        <v>1048</v>
      </c>
      <c r="B1246" s="89" t="s">
        <v>144</v>
      </c>
      <c r="C1246" s="89"/>
      <c r="D1246" s="90" t="str">
        <f t="shared" si="39"/>
        <v/>
      </c>
      <c r="E1246" s="88" t="str">
        <f t="shared" si="40"/>
        <v/>
      </c>
      <c r="G1246" s="119" t="str">
        <f>IF(C1246&lt;&gt;"",COUNT($C$89:C1246),"")</f>
        <v/>
      </c>
      <c r="AB1246" s="1">
        <v>1</v>
      </c>
    </row>
    <row r="1247" spans="1:28" ht="12.75">
      <c r="A1247" s="77"/>
      <c r="B1247" s="89" t="s">
        <v>144</v>
      </c>
      <c r="C1247" s="89"/>
      <c r="D1247" s="90" t="str">
        <f t="shared" si="39"/>
        <v/>
      </c>
      <c r="E1247" s="88" t="str">
        <f t="shared" si="40"/>
        <v/>
      </c>
      <c r="G1247" s="119" t="str">
        <f>IF(C1247&lt;&gt;"",COUNT($C$89:C1247),"")</f>
        <v/>
      </c>
      <c r="AB1247" s="1">
        <v>1</v>
      </c>
    </row>
    <row r="1248" spans="1:28" ht="12.75">
      <c r="A1248" s="77" t="s">
        <v>1039</v>
      </c>
      <c r="B1248" s="89" t="s">
        <v>144</v>
      </c>
      <c r="C1248" s="89"/>
      <c r="D1248" s="90" t="str">
        <f t="shared" si="39"/>
        <v/>
      </c>
      <c r="E1248" s="88" t="str">
        <f t="shared" si="40"/>
        <v/>
      </c>
      <c r="G1248" s="119" t="str">
        <f>IF(C1248&lt;&gt;"",COUNT($C$89:C1248),"")</f>
        <v/>
      </c>
      <c r="AB1248" s="1">
        <v>1</v>
      </c>
    </row>
    <row r="1249" spans="1:28" ht="12.75">
      <c r="A1249" s="77"/>
      <c r="B1249" s="89" t="s">
        <v>144</v>
      </c>
      <c r="C1249" s="89"/>
      <c r="D1249" s="90" t="str">
        <f t="shared" si="39"/>
        <v/>
      </c>
      <c r="E1249" s="88" t="str">
        <f t="shared" si="40"/>
        <v/>
      </c>
      <c r="G1249" s="119" t="str">
        <f>IF(C1249&lt;&gt;"",COUNT($C$89:C1249),"")</f>
        <v/>
      </c>
      <c r="AB1249" s="1">
        <v>1</v>
      </c>
    </row>
    <row r="1250" spans="1:28" ht="12.75">
      <c r="A1250" s="77" t="s">
        <v>1049</v>
      </c>
      <c r="B1250" s="89">
        <v>4661.99</v>
      </c>
      <c r="C1250" s="89"/>
      <c r="D1250" s="90">
        <f t="shared" si="39"/>
        <v>4871.3133509999998</v>
      </c>
      <c r="E1250" s="88">
        <f t="shared" si="40"/>
        <v>4.489999999999994E-2</v>
      </c>
      <c r="G1250" s="119" t="str">
        <f>IF(C1250&lt;&gt;"",COUNT($C$89:C1250),"")</f>
        <v/>
      </c>
      <c r="AB1250" s="1">
        <v>1</v>
      </c>
    </row>
    <row r="1251" spans="1:28" ht="12.75">
      <c r="A1251" s="77" t="s">
        <v>1041</v>
      </c>
      <c r="B1251" s="89">
        <v>1.37</v>
      </c>
      <c r="C1251" s="89"/>
      <c r="D1251" s="90">
        <f t="shared" si="39"/>
        <v>1.431513</v>
      </c>
      <c r="E1251" s="88">
        <f t="shared" si="40"/>
        <v>4.489999999999994E-2</v>
      </c>
      <c r="G1251" s="119" t="str">
        <f>IF(C1251&lt;&gt;"",COUNT($C$89:C1251),"")</f>
        <v/>
      </c>
      <c r="AB1251" s="1">
        <v>1</v>
      </c>
    </row>
    <row r="1252" spans="1:28" ht="12.75">
      <c r="A1252" s="77" t="s">
        <v>1050</v>
      </c>
      <c r="B1252" s="89">
        <v>6136.59</v>
      </c>
      <c r="C1252" s="89"/>
      <c r="D1252" s="90">
        <f t="shared" si="39"/>
        <v>6412.122891</v>
      </c>
      <c r="E1252" s="88">
        <f t="shared" si="40"/>
        <v>4.489999999999994E-2</v>
      </c>
      <c r="G1252" s="119" t="str">
        <f>IF(C1252&lt;&gt;"",COUNT($C$89:C1252),"")</f>
        <v/>
      </c>
      <c r="AB1252" s="1">
        <v>1</v>
      </c>
    </row>
    <row r="1253" spans="1:28" ht="12.75">
      <c r="A1253" s="77" t="s">
        <v>1041</v>
      </c>
      <c r="B1253" s="89">
        <v>1.56</v>
      </c>
      <c r="C1253" s="89"/>
      <c r="D1253" s="90">
        <f t="shared" si="39"/>
        <v>1.630044</v>
      </c>
      <c r="E1253" s="88">
        <f t="shared" si="40"/>
        <v>4.489999999999994E-2</v>
      </c>
      <c r="G1253" s="119" t="str">
        <f>IF(C1253&lt;&gt;"",COUNT($C$89:C1253),"")</f>
        <v/>
      </c>
      <c r="AB1253" s="1">
        <v>1</v>
      </c>
    </row>
    <row r="1254" spans="1:28" ht="12.75">
      <c r="A1254" s="77" t="s">
        <v>1051</v>
      </c>
      <c r="B1254" s="89">
        <v>10777.2</v>
      </c>
      <c r="C1254" s="89"/>
      <c r="D1254" s="90">
        <f t="shared" si="39"/>
        <v>11261.09628</v>
      </c>
      <c r="E1254" s="88">
        <f t="shared" si="40"/>
        <v>4.489999999999994E-2</v>
      </c>
      <c r="G1254" s="119" t="str">
        <f>IF(C1254&lt;&gt;"",COUNT($C$89:C1254),"")</f>
        <v/>
      </c>
      <c r="AB1254" s="1">
        <v>1</v>
      </c>
    </row>
    <row r="1255" spans="1:28" ht="12.75">
      <c r="A1255" s="77" t="s">
        <v>1041</v>
      </c>
      <c r="B1255" s="89">
        <v>1.92</v>
      </c>
      <c r="C1255" s="89"/>
      <c r="D1255" s="90">
        <f t="shared" si="39"/>
        <v>2.006208</v>
      </c>
      <c r="E1255" s="88">
        <f t="shared" si="40"/>
        <v>4.489999999999994E-2</v>
      </c>
      <c r="G1255" s="119" t="str">
        <f>IF(C1255&lt;&gt;"",COUNT($C$89:C1255),"")</f>
        <v/>
      </c>
      <c r="AB1255" s="1">
        <v>1</v>
      </c>
    </row>
    <row r="1256" spans="1:28" ht="12.75">
      <c r="A1256" s="77" t="s">
        <v>1052</v>
      </c>
      <c r="B1256" s="89">
        <v>11284</v>
      </c>
      <c r="C1256" s="89"/>
      <c r="D1256" s="90">
        <f t="shared" si="39"/>
        <v>11790.651599999999</v>
      </c>
      <c r="E1256" s="88">
        <f t="shared" si="40"/>
        <v>4.489999999999994E-2</v>
      </c>
      <c r="G1256" s="119" t="str">
        <f>IF(C1256&lt;&gt;"",COUNT($C$89:C1256),"")</f>
        <v/>
      </c>
      <c r="AB1256" s="1">
        <v>1</v>
      </c>
    </row>
    <row r="1257" spans="1:28" ht="12.75">
      <c r="A1257" s="77" t="s">
        <v>1041</v>
      </c>
      <c r="B1257" s="89">
        <v>1.92</v>
      </c>
      <c r="C1257" s="89"/>
      <c r="D1257" s="90">
        <f t="shared" si="39"/>
        <v>2.006208</v>
      </c>
      <c r="E1257" s="88">
        <f t="shared" si="40"/>
        <v>4.489999999999994E-2</v>
      </c>
      <c r="G1257" s="119" t="str">
        <f>IF(C1257&lt;&gt;"",COUNT($C$89:C1257),"")</f>
        <v/>
      </c>
      <c r="AB1257" s="1">
        <v>1</v>
      </c>
    </row>
    <row r="1258" spans="1:28" ht="12.75">
      <c r="A1258" s="77" t="s">
        <v>1053</v>
      </c>
      <c r="B1258" s="89">
        <v>23517.49</v>
      </c>
      <c r="C1258" s="89"/>
      <c r="D1258" s="90">
        <f t="shared" si="39"/>
        <v>24573.425300999999</v>
      </c>
      <c r="E1258" s="88">
        <f t="shared" si="40"/>
        <v>4.489999999999994E-2</v>
      </c>
      <c r="G1258" s="119" t="str">
        <f>IF(C1258&lt;&gt;"",COUNT($C$89:C1258),"")</f>
        <v/>
      </c>
      <c r="AB1258" s="1">
        <v>1</v>
      </c>
    </row>
    <row r="1259" spans="1:28" ht="12.75">
      <c r="A1259" s="77" t="s">
        <v>1041</v>
      </c>
      <c r="B1259" s="89">
        <v>1.92</v>
      </c>
      <c r="C1259" s="89"/>
      <c r="D1259" s="90">
        <f t="shared" si="39"/>
        <v>2.006208</v>
      </c>
      <c r="E1259" s="88">
        <f t="shared" si="40"/>
        <v>4.489999999999994E-2</v>
      </c>
      <c r="G1259" s="119" t="str">
        <f>IF(C1259&lt;&gt;"",COUNT($C$89:C1259),"")</f>
        <v/>
      </c>
      <c r="AB1259" s="1">
        <v>1</v>
      </c>
    </row>
    <row r="1260" spans="1:28" ht="12.75">
      <c r="A1260" s="77" t="s">
        <v>1054</v>
      </c>
      <c r="B1260" s="89">
        <v>27962.69</v>
      </c>
      <c r="C1260" s="89"/>
      <c r="D1260" s="90">
        <f t="shared" si="39"/>
        <v>29218.214780999999</v>
      </c>
      <c r="E1260" s="88">
        <f t="shared" si="40"/>
        <v>4.489999999999994E-2</v>
      </c>
      <c r="G1260" s="119" t="str">
        <f>IF(C1260&lt;&gt;"",COUNT($C$89:C1260),"")</f>
        <v/>
      </c>
      <c r="AB1260" s="1">
        <v>1</v>
      </c>
    </row>
    <row r="1261" spans="1:28" ht="12.75">
      <c r="A1261" s="77" t="s">
        <v>1041</v>
      </c>
      <c r="B1261" s="89">
        <v>1.92</v>
      </c>
      <c r="C1261" s="89"/>
      <c r="D1261" s="90">
        <f t="shared" si="39"/>
        <v>2.006208</v>
      </c>
      <c r="E1261" s="88">
        <f t="shared" si="40"/>
        <v>4.489999999999994E-2</v>
      </c>
      <c r="G1261" s="119" t="str">
        <f>IF(C1261&lt;&gt;"",COUNT($C$89:C1261),"")</f>
        <v/>
      </c>
      <c r="AB1261" s="1">
        <v>1</v>
      </c>
    </row>
    <row r="1262" spans="1:28" ht="12.75">
      <c r="A1262" s="77" t="s">
        <v>309</v>
      </c>
      <c r="B1262" s="89" t="s">
        <v>125</v>
      </c>
      <c r="C1262" s="89"/>
      <c r="D1262" s="90" t="str">
        <f t="shared" si="39"/>
        <v>On application</v>
      </c>
      <c r="E1262" s="88" t="str">
        <f t="shared" si="40"/>
        <v>On application</v>
      </c>
      <c r="G1262" s="119" t="str">
        <f>IF(C1262&lt;&gt;"",COUNT($C$89:C1262),"")</f>
        <v/>
      </c>
      <c r="AB1262" s="1">
        <v>1</v>
      </c>
    </row>
    <row r="1263" spans="1:28" ht="12.75">
      <c r="A1263" s="77"/>
      <c r="B1263" s="89" t="s">
        <v>144</v>
      </c>
      <c r="C1263" s="89"/>
      <c r="D1263" s="90" t="str">
        <f t="shared" si="39"/>
        <v/>
      </c>
      <c r="E1263" s="88" t="str">
        <f t="shared" si="40"/>
        <v/>
      </c>
      <c r="G1263" s="119" t="str">
        <f>IF(C1263&lt;&gt;"",COUNT($C$89:C1263),"")</f>
        <v/>
      </c>
      <c r="AB1263" s="1">
        <v>1</v>
      </c>
    </row>
    <row r="1264" spans="1:28" ht="12.75">
      <c r="A1264" s="77" t="s">
        <v>1045</v>
      </c>
      <c r="B1264" s="89" t="s">
        <v>144</v>
      </c>
      <c r="C1264" s="89"/>
      <c r="D1264" s="90" t="str">
        <f t="shared" si="39"/>
        <v/>
      </c>
      <c r="E1264" s="88" t="str">
        <f t="shared" si="40"/>
        <v/>
      </c>
      <c r="G1264" s="119" t="str">
        <f>IF(C1264&lt;&gt;"",COUNT($C$89:C1264),"")</f>
        <v/>
      </c>
      <c r="AB1264" s="1">
        <v>1</v>
      </c>
    </row>
    <row r="1265" spans="1:28" ht="12.75">
      <c r="A1265" s="77"/>
      <c r="B1265" s="90" t="s">
        <v>144</v>
      </c>
      <c r="C1265" s="90"/>
      <c r="D1265" s="90" t="str">
        <f t="shared" si="39"/>
        <v/>
      </c>
      <c r="E1265" s="88" t="str">
        <f t="shared" si="40"/>
        <v/>
      </c>
      <c r="G1265" s="119" t="str">
        <f>IF(C1265&lt;&gt;"",COUNT($C$89:C1265),"")</f>
        <v/>
      </c>
      <c r="AB1265" s="1">
        <v>1</v>
      </c>
    </row>
    <row r="1266" spans="1:28" ht="12.75">
      <c r="A1266" s="77" t="s">
        <v>1049</v>
      </c>
      <c r="B1266" s="89">
        <v>2330.98</v>
      </c>
      <c r="C1266" s="89"/>
      <c r="D1266" s="90">
        <f t="shared" si="39"/>
        <v>2435.6410019999998</v>
      </c>
      <c r="E1266" s="88">
        <f t="shared" si="40"/>
        <v>4.489999999999994E-2</v>
      </c>
      <c r="G1266" s="119" t="str">
        <f>IF(C1266&lt;&gt;"",COUNT($C$89:C1266),"")</f>
        <v/>
      </c>
      <c r="AB1266" s="1">
        <v>1</v>
      </c>
    </row>
    <row r="1267" spans="1:28" ht="12.75">
      <c r="A1267" s="77" t="s">
        <v>1041</v>
      </c>
      <c r="B1267" s="89">
        <v>0.46</v>
      </c>
      <c r="C1267" s="89"/>
      <c r="D1267" s="90">
        <f t="shared" si="39"/>
        <v>0.48065399999999997</v>
      </c>
      <c r="E1267" s="88">
        <f t="shared" si="40"/>
        <v>4.489999999999994E-2</v>
      </c>
      <c r="G1267" s="119" t="str">
        <f>IF(C1267&lt;&gt;"",COUNT($C$89:C1267),"")</f>
        <v/>
      </c>
      <c r="AB1267" s="1">
        <v>1</v>
      </c>
    </row>
    <row r="1268" spans="1:28" ht="12.75">
      <c r="A1268" s="77" t="s">
        <v>1050</v>
      </c>
      <c r="B1268" s="89">
        <v>3068.31</v>
      </c>
      <c r="C1268" s="89"/>
      <c r="D1268" s="90">
        <f t="shared" si="39"/>
        <v>3206.0771189999996</v>
      </c>
      <c r="E1268" s="88">
        <f t="shared" si="40"/>
        <v>4.489999999999994E-2</v>
      </c>
      <c r="G1268" s="119" t="str">
        <f>IF(C1268&lt;&gt;"",COUNT($C$89:C1268),"")</f>
        <v/>
      </c>
      <c r="AB1268" s="1">
        <v>1</v>
      </c>
    </row>
    <row r="1269" spans="1:28" ht="12.75">
      <c r="A1269" s="77" t="s">
        <v>1041</v>
      </c>
      <c r="B1269" s="89">
        <v>0.51</v>
      </c>
      <c r="C1269" s="89"/>
      <c r="D1269" s="90">
        <f t="shared" si="39"/>
        <v>0.53289900000000001</v>
      </c>
      <c r="E1269" s="88">
        <f t="shared" si="40"/>
        <v>4.489999999999994E-2</v>
      </c>
      <c r="G1269" s="119" t="str">
        <f>IF(C1269&lt;&gt;"",COUNT($C$89:C1269),"")</f>
        <v/>
      </c>
      <c r="AB1269" s="1">
        <v>1</v>
      </c>
    </row>
    <row r="1270" spans="1:28" ht="12.75">
      <c r="A1270" s="77" t="s">
        <v>1051</v>
      </c>
      <c r="B1270" s="89">
        <v>5388.6</v>
      </c>
      <c r="C1270" s="89"/>
      <c r="D1270" s="90">
        <f t="shared" si="39"/>
        <v>5630.5481399999999</v>
      </c>
      <c r="E1270" s="88">
        <f t="shared" si="40"/>
        <v>4.489999999999994E-2</v>
      </c>
      <c r="G1270" s="119" t="str">
        <f>IF(C1270&lt;&gt;"",COUNT($C$89:C1270),"")</f>
        <v/>
      </c>
      <c r="AB1270" s="1">
        <v>1</v>
      </c>
    </row>
    <row r="1271" spans="1:28" ht="12.75">
      <c r="A1271" s="77" t="s">
        <v>1041</v>
      </c>
      <c r="B1271" s="89">
        <v>0.75</v>
      </c>
      <c r="C1271" s="89"/>
      <c r="D1271" s="90">
        <f t="shared" si="39"/>
        <v>0.7836749999999999</v>
      </c>
      <c r="E1271" s="88">
        <f t="shared" si="40"/>
        <v>4.489999999999994E-2</v>
      </c>
      <c r="G1271" s="119" t="str">
        <f>IF(C1271&lt;&gt;"",COUNT($C$89:C1271),"")</f>
        <v/>
      </c>
      <c r="AB1271" s="1">
        <v>1</v>
      </c>
    </row>
    <row r="1272" spans="1:28" ht="12.75">
      <c r="A1272" s="77" t="s">
        <v>1052</v>
      </c>
      <c r="B1272" s="89">
        <v>5642</v>
      </c>
      <c r="C1272" s="89"/>
      <c r="D1272" s="90">
        <f t="shared" si="39"/>
        <v>5895.3257999999996</v>
      </c>
      <c r="E1272" s="88">
        <f t="shared" si="40"/>
        <v>4.489999999999994E-2</v>
      </c>
      <c r="G1272" s="119" t="str">
        <f>IF(C1272&lt;&gt;"",COUNT($C$89:C1272),"")</f>
        <v/>
      </c>
      <c r="AB1272" s="1">
        <v>1</v>
      </c>
    </row>
    <row r="1273" spans="1:28" ht="12.75">
      <c r="A1273" s="77" t="s">
        <v>1041</v>
      </c>
      <c r="B1273" s="89">
        <v>0.75</v>
      </c>
      <c r="C1273" s="89"/>
      <c r="D1273" s="90">
        <f t="shared" si="39"/>
        <v>0.7836749999999999</v>
      </c>
      <c r="E1273" s="88">
        <f t="shared" si="40"/>
        <v>4.489999999999994E-2</v>
      </c>
      <c r="G1273" s="119" t="str">
        <f>IF(C1273&lt;&gt;"",COUNT($C$89:C1273),"")</f>
        <v/>
      </c>
      <c r="AB1273" s="1">
        <v>1</v>
      </c>
    </row>
    <row r="1274" spans="1:28" ht="12.75">
      <c r="A1274" s="77" t="s">
        <v>1053</v>
      </c>
      <c r="B1274" s="89">
        <v>11758.76</v>
      </c>
      <c r="C1274" s="89"/>
      <c r="D1274" s="90">
        <f t="shared" si="39"/>
        <v>12286.728324</v>
      </c>
      <c r="E1274" s="88">
        <f t="shared" si="40"/>
        <v>4.489999999999994E-2</v>
      </c>
      <c r="G1274" s="119" t="str">
        <f>IF(C1274&lt;&gt;"",COUNT($C$89:C1274),"")</f>
        <v/>
      </c>
      <c r="AB1274" s="1">
        <v>1</v>
      </c>
    </row>
    <row r="1275" spans="1:28" ht="12.75">
      <c r="A1275" s="77" t="s">
        <v>1041</v>
      </c>
      <c r="B1275" s="89">
        <v>0.65</v>
      </c>
      <c r="C1275" s="89"/>
      <c r="D1275" s="90">
        <f t="shared" si="39"/>
        <v>0.67918500000000004</v>
      </c>
      <c r="E1275" s="88">
        <f t="shared" si="40"/>
        <v>4.489999999999994E-2</v>
      </c>
      <c r="G1275" s="119" t="str">
        <f>IF(C1275&lt;&gt;"",COUNT($C$89:C1275),"")</f>
        <v/>
      </c>
      <c r="AB1275" s="1">
        <v>1</v>
      </c>
    </row>
    <row r="1276" spans="1:28" ht="12.75">
      <c r="A1276" s="77" t="s">
        <v>1054</v>
      </c>
      <c r="B1276" s="89">
        <v>13981.36</v>
      </c>
      <c r="C1276" s="89"/>
      <c r="D1276" s="90">
        <f t="shared" si="39"/>
        <v>14609.123063999999</v>
      </c>
      <c r="E1276" s="88">
        <f t="shared" si="40"/>
        <v>4.489999999999994E-2</v>
      </c>
      <c r="G1276" s="119" t="str">
        <f>IF(C1276&lt;&gt;"",COUNT($C$89:C1276),"")</f>
        <v/>
      </c>
      <c r="AB1276" s="1">
        <v>1</v>
      </c>
    </row>
    <row r="1277" spans="1:28" ht="12.75">
      <c r="A1277" s="77" t="s">
        <v>1041</v>
      </c>
      <c r="B1277" s="89">
        <v>0.51</v>
      </c>
      <c r="C1277" s="89"/>
      <c r="D1277" s="90">
        <f t="shared" si="39"/>
        <v>0.53289900000000001</v>
      </c>
      <c r="E1277" s="88">
        <f t="shared" si="40"/>
        <v>4.489999999999994E-2</v>
      </c>
      <c r="G1277" s="119" t="str">
        <f>IF(C1277&lt;&gt;"",COUNT($C$89:C1277),"")</f>
        <v/>
      </c>
      <c r="AB1277" s="1">
        <v>1</v>
      </c>
    </row>
    <row r="1278" spans="1:28" ht="12.75">
      <c r="A1278" s="77" t="s">
        <v>309</v>
      </c>
      <c r="B1278" s="89" t="s">
        <v>125</v>
      </c>
      <c r="C1278" s="89"/>
      <c r="D1278" s="90" t="str">
        <f t="shared" si="39"/>
        <v>On application</v>
      </c>
      <c r="E1278" s="88" t="str">
        <f t="shared" si="40"/>
        <v>On application</v>
      </c>
      <c r="G1278" s="119" t="str">
        <f>IF(C1278&lt;&gt;"",COUNT($C$89:C1278),"")</f>
        <v/>
      </c>
      <c r="AB1278" s="1">
        <v>1</v>
      </c>
    </row>
    <row r="1279" spans="1:28" ht="12.75">
      <c r="A1279" s="77"/>
      <c r="B1279" s="89" t="s">
        <v>144</v>
      </c>
      <c r="C1279" s="89"/>
      <c r="D1279" s="90" t="str">
        <f t="shared" si="39"/>
        <v/>
      </c>
      <c r="E1279" s="88" t="str">
        <f t="shared" si="40"/>
        <v/>
      </c>
      <c r="G1279" s="119" t="str">
        <f>IF(C1279&lt;&gt;"",COUNT($C$89:C1279),"")</f>
        <v/>
      </c>
      <c r="AB1279" s="1">
        <v>1</v>
      </c>
    </row>
    <row r="1280" spans="1:28" ht="12.75">
      <c r="A1280" s="77"/>
      <c r="B1280" s="89" t="s">
        <v>144</v>
      </c>
      <c r="C1280" s="89"/>
      <c r="D1280" s="90" t="str">
        <f t="shared" si="39"/>
        <v/>
      </c>
      <c r="E1280" s="88" t="str">
        <f t="shared" si="40"/>
        <v/>
      </c>
      <c r="G1280" s="119" t="str">
        <f>IF(C1280&lt;&gt;"",COUNT($C$89:C1280),"")</f>
        <v/>
      </c>
      <c r="AB1280" s="1">
        <v>1</v>
      </c>
    </row>
    <row r="1281" spans="1:28" ht="12.75">
      <c r="A1281" s="74" t="s">
        <v>1055</v>
      </c>
      <c r="B1281" s="89" t="s">
        <v>144</v>
      </c>
      <c r="C1281" s="89"/>
      <c r="D1281" s="90" t="str">
        <f t="shared" si="39"/>
        <v/>
      </c>
      <c r="E1281" s="88" t="str">
        <f t="shared" si="40"/>
        <v/>
      </c>
      <c r="G1281" s="119" t="str">
        <f>IF(C1281&lt;&gt;"",COUNT($C$89:C1281),"")</f>
        <v/>
      </c>
      <c r="AB1281" s="1">
        <v>1</v>
      </c>
    </row>
    <row r="1282" spans="1:28" ht="12.75">
      <c r="A1282" s="77"/>
      <c r="B1282" s="89" t="s">
        <v>144</v>
      </c>
      <c r="C1282" s="89"/>
      <c r="D1282" s="90" t="str">
        <f t="shared" si="39"/>
        <v/>
      </c>
      <c r="E1282" s="88" t="str">
        <f t="shared" si="40"/>
        <v/>
      </c>
      <c r="G1282" s="119" t="str">
        <f>IF(C1282&lt;&gt;"",COUNT($C$89:C1282),"")</f>
        <v/>
      </c>
      <c r="AB1282" s="1">
        <v>1</v>
      </c>
    </row>
    <row r="1283" spans="1:28" ht="12.75">
      <c r="A1283" s="77" t="s">
        <v>1039</v>
      </c>
      <c r="B1283" s="89" t="s">
        <v>144</v>
      </c>
      <c r="C1283" s="89"/>
      <c r="D1283" s="90" t="str">
        <f t="shared" si="39"/>
        <v/>
      </c>
      <c r="E1283" s="88" t="str">
        <f t="shared" si="40"/>
        <v/>
      </c>
      <c r="G1283" s="119" t="str">
        <f>IF(C1283&lt;&gt;"",COUNT($C$89:C1283),"")</f>
        <v/>
      </c>
      <c r="AB1283" s="1">
        <v>1</v>
      </c>
    </row>
    <row r="1284" spans="1:28" ht="12.75">
      <c r="A1284" s="77"/>
      <c r="B1284" s="89" t="s">
        <v>144</v>
      </c>
      <c r="C1284" s="89"/>
      <c r="D1284" s="90" t="str">
        <f t="shared" si="39"/>
        <v/>
      </c>
      <c r="E1284" s="88" t="str">
        <f t="shared" si="40"/>
        <v/>
      </c>
      <c r="G1284" s="119" t="str">
        <f>IF(C1284&lt;&gt;"",COUNT($C$89:C1284),"")</f>
        <v/>
      </c>
      <c r="AB1284" s="1">
        <v>1</v>
      </c>
    </row>
    <row r="1285" spans="1:28" ht="12.75">
      <c r="A1285" s="77" t="s">
        <v>1049</v>
      </c>
      <c r="B1285" s="89">
        <v>4661.99</v>
      </c>
      <c r="C1285" s="89"/>
      <c r="D1285" s="90">
        <f t="shared" si="39"/>
        <v>4871.3133509999998</v>
      </c>
      <c r="E1285" s="88">
        <f t="shared" si="40"/>
        <v>4.489999999999994E-2</v>
      </c>
      <c r="G1285" s="119" t="str">
        <f>IF(C1285&lt;&gt;"",COUNT($C$89:C1285),"")</f>
        <v/>
      </c>
      <c r="AB1285" s="1">
        <v>1</v>
      </c>
    </row>
    <row r="1286" spans="1:28" ht="12.75">
      <c r="A1286" s="77" t="s">
        <v>1041</v>
      </c>
      <c r="B1286" s="89">
        <v>1.37</v>
      </c>
      <c r="C1286" s="89"/>
      <c r="D1286" s="90">
        <f t="shared" si="39"/>
        <v>1.431513</v>
      </c>
      <c r="E1286" s="88">
        <f t="shared" si="40"/>
        <v>4.489999999999994E-2</v>
      </c>
      <c r="G1286" s="119" t="str">
        <f>IF(C1286&lt;&gt;"",COUNT($C$89:C1286),"")</f>
        <v/>
      </c>
      <c r="AB1286" s="1">
        <v>1</v>
      </c>
    </row>
    <row r="1287" spans="1:28" ht="12.75">
      <c r="A1287" s="77" t="s">
        <v>1050</v>
      </c>
      <c r="B1287" s="89">
        <v>6136.59</v>
      </c>
      <c r="C1287" s="89"/>
      <c r="D1287" s="90">
        <f t="shared" si="39"/>
        <v>6412.122891</v>
      </c>
      <c r="E1287" s="88">
        <f t="shared" si="40"/>
        <v>4.489999999999994E-2</v>
      </c>
      <c r="G1287" s="119" t="str">
        <f>IF(C1287&lt;&gt;"",COUNT($C$89:C1287),"")</f>
        <v/>
      </c>
      <c r="AB1287" s="1">
        <v>1</v>
      </c>
    </row>
    <row r="1288" spans="1:28" ht="12.75">
      <c r="A1288" s="77" t="s">
        <v>1041</v>
      </c>
      <c r="B1288" s="89">
        <v>1.56</v>
      </c>
      <c r="C1288" s="89"/>
      <c r="D1288" s="90">
        <f t="shared" si="39"/>
        <v>1.630044</v>
      </c>
      <c r="E1288" s="88">
        <f t="shared" si="40"/>
        <v>4.489999999999994E-2</v>
      </c>
      <c r="G1288" s="119" t="str">
        <f>IF(C1288&lt;&gt;"",COUNT($C$89:C1288),"")</f>
        <v/>
      </c>
      <c r="AB1288" s="1">
        <v>1</v>
      </c>
    </row>
    <row r="1289" spans="1:28" ht="12.75">
      <c r="A1289" s="77" t="s">
        <v>1051</v>
      </c>
      <c r="B1289" s="89">
        <v>10777.2</v>
      </c>
      <c r="C1289" s="89"/>
      <c r="D1289" s="90">
        <f t="shared" si="39"/>
        <v>11261.09628</v>
      </c>
      <c r="E1289" s="88">
        <f t="shared" si="40"/>
        <v>4.489999999999994E-2</v>
      </c>
      <c r="G1289" s="119" t="str">
        <f>IF(C1289&lt;&gt;"",COUNT($C$89:C1289),"")</f>
        <v/>
      </c>
      <c r="AB1289" s="1">
        <v>1</v>
      </c>
    </row>
    <row r="1290" spans="1:28" ht="12.75">
      <c r="A1290" s="77" t="s">
        <v>1041</v>
      </c>
      <c r="B1290" s="89">
        <v>1.92</v>
      </c>
      <c r="C1290" s="89"/>
      <c r="D1290" s="90">
        <f t="shared" si="39"/>
        <v>2.006208</v>
      </c>
      <c r="E1290" s="88">
        <f t="shared" si="40"/>
        <v>4.489999999999994E-2</v>
      </c>
      <c r="G1290" s="119" t="str">
        <f>IF(C1290&lt;&gt;"",COUNT($C$89:C1290),"")</f>
        <v/>
      </c>
      <c r="AB1290" s="1">
        <v>1</v>
      </c>
    </row>
    <row r="1291" spans="1:28" ht="12.75">
      <c r="A1291" s="77" t="s">
        <v>1052</v>
      </c>
      <c r="B1291" s="89">
        <v>11284</v>
      </c>
      <c r="C1291" s="89"/>
      <c r="D1291" s="90">
        <f t="shared" si="39"/>
        <v>11790.651599999999</v>
      </c>
      <c r="E1291" s="88">
        <f t="shared" si="40"/>
        <v>4.489999999999994E-2</v>
      </c>
      <c r="G1291" s="119" t="str">
        <f>IF(C1291&lt;&gt;"",COUNT($C$89:C1291),"")</f>
        <v/>
      </c>
      <c r="AB1291" s="1">
        <v>1</v>
      </c>
    </row>
    <row r="1292" spans="1:28" ht="12.75">
      <c r="A1292" s="77" t="s">
        <v>1041</v>
      </c>
      <c r="B1292" s="89">
        <v>1.92</v>
      </c>
      <c r="C1292" s="89"/>
      <c r="D1292" s="90">
        <f t="shared" si="39"/>
        <v>2.006208</v>
      </c>
      <c r="E1292" s="88">
        <f t="shared" si="40"/>
        <v>4.489999999999994E-2</v>
      </c>
      <c r="G1292" s="119" t="str">
        <f>IF(C1292&lt;&gt;"",COUNT($C$89:C1292),"")</f>
        <v/>
      </c>
      <c r="AB1292" s="1">
        <v>1</v>
      </c>
    </row>
    <row r="1293" spans="1:28" ht="12.75">
      <c r="A1293" s="77" t="s">
        <v>1053</v>
      </c>
      <c r="B1293" s="89">
        <v>23517.49</v>
      </c>
      <c r="C1293" s="89"/>
      <c r="D1293" s="90">
        <f t="shared" si="39"/>
        <v>24573.425300999999</v>
      </c>
      <c r="E1293" s="88">
        <f t="shared" si="40"/>
        <v>4.489999999999994E-2</v>
      </c>
      <c r="G1293" s="119" t="str">
        <f>IF(C1293&lt;&gt;"",COUNT($C$89:C1293),"")</f>
        <v/>
      </c>
      <c r="AB1293" s="1">
        <v>1</v>
      </c>
    </row>
    <row r="1294" spans="1:28" ht="12.75">
      <c r="A1294" s="77" t="s">
        <v>1041</v>
      </c>
      <c r="B1294" s="89">
        <v>1.92</v>
      </c>
      <c r="C1294" s="89"/>
      <c r="D1294" s="90">
        <f t="shared" si="39"/>
        <v>2.006208</v>
      </c>
      <c r="E1294" s="88">
        <f t="shared" si="40"/>
        <v>4.489999999999994E-2</v>
      </c>
      <c r="G1294" s="119" t="str">
        <f>IF(C1294&lt;&gt;"",COUNT($C$89:C1294),"")</f>
        <v/>
      </c>
      <c r="AB1294" s="1">
        <v>1</v>
      </c>
    </row>
    <row r="1295" spans="1:28" ht="12.75">
      <c r="A1295" s="77" t="s">
        <v>1054</v>
      </c>
      <c r="B1295" s="89">
        <v>27962.69</v>
      </c>
      <c r="C1295" s="89"/>
      <c r="D1295" s="90">
        <f t="shared" si="39"/>
        <v>29218.214780999999</v>
      </c>
      <c r="E1295" s="88">
        <f t="shared" si="40"/>
        <v>4.489999999999994E-2</v>
      </c>
      <c r="G1295" s="119" t="str">
        <f>IF(C1295&lt;&gt;"",COUNT($C$89:C1295),"")</f>
        <v/>
      </c>
      <c r="AB1295" s="1">
        <v>1</v>
      </c>
    </row>
    <row r="1296" spans="1:28" ht="12.75">
      <c r="A1296" s="77" t="s">
        <v>1041</v>
      </c>
      <c r="B1296" s="89">
        <v>1.92</v>
      </c>
      <c r="C1296" s="89"/>
      <c r="D1296" s="90">
        <f t="shared" si="39"/>
        <v>2.006208</v>
      </c>
      <c r="E1296" s="88">
        <f t="shared" si="40"/>
        <v>4.489999999999994E-2</v>
      </c>
      <c r="G1296" s="119" t="str">
        <f>IF(C1296&lt;&gt;"",COUNT($C$89:C1296),"")</f>
        <v/>
      </c>
      <c r="AB1296" s="1">
        <v>1</v>
      </c>
    </row>
    <row r="1297" spans="1:28" ht="12.75">
      <c r="A1297" s="77" t="s">
        <v>309</v>
      </c>
      <c r="B1297" s="89" t="s">
        <v>125</v>
      </c>
      <c r="C1297" s="89"/>
      <c r="D1297" s="90" t="str">
        <f t="shared" si="39"/>
        <v>On application</v>
      </c>
      <c r="E1297" s="88" t="str">
        <f t="shared" si="40"/>
        <v>On application</v>
      </c>
      <c r="G1297" s="119" t="str">
        <f>IF(C1297&lt;&gt;"",COUNT($C$89:C1297),"")</f>
        <v/>
      </c>
      <c r="AB1297" s="1">
        <v>1</v>
      </c>
    </row>
    <row r="1298" spans="1:28" ht="12.75">
      <c r="A1298" s="77"/>
      <c r="B1298" s="89" t="s">
        <v>144</v>
      </c>
      <c r="C1298" s="89"/>
      <c r="D1298" s="90" t="str">
        <f t="shared" si="39"/>
        <v/>
      </c>
      <c r="E1298" s="88" t="str">
        <f t="shared" si="40"/>
        <v/>
      </c>
      <c r="G1298" s="119" t="str">
        <f>IF(C1298&lt;&gt;"",COUNT($C$89:C1298),"")</f>
        <v/>
      </c>
      <c r="AB1298" s="1">
        <v>1</v>
      </c>
    </row>
    <row r="1299" spans="1:28" ht="12.75">
      <c r="A1299" s="77" t="s">
        <v>1045</v>
      </c>
      <c r="B1299" s="89" t="s">
        <v>144</v>
      </c>
      <c r="C1299" s="89"/>
      <c r="D1299" s="90" t="str">
        <f t="shared" si="39"/>
        <v/>
      </c>
      <c r="E1299" s="88" t="str">
        <f t="shared" si="40"/>
        <v/>
      </c>
      <c r="G1299" s="119" t="str">
        <f>IF(C1299&lt;&gt;"",COUNT($C$89:C1299),"")</f>
        <v/>
      </c>
      <c r="AB1299" s="1">
        <v>1</v>
      </c>
    </row>
    <row r="1300" spans="1:28" ht="12.75">
      <c r="A1300" s="77"/>
      <c r="B1300" s="89" t="s">
        <v>144</v>
      </c>
      <c r="C1300" s="89"/>
      <c r="D1300" s="90" t="str">
        <f t="shared" si="39"/>
        <v/>
      </c>
      <c r="E1300" s="88" t="str">
        <f t="shared" si="40"/>
        <v/>
      </c>
      <c r="G1300" s="119" t="str">
        <f>IF(C1300&lt;&gt;"",COUNT($C$89:C1300),"")</f>
        <v/>
      </c>
      <c r="AB1300" s="1">
        <v>1</v>
      </c>
    </row>
    <row r="1301" spans="1:28" ht="12.75">
      <c r="A1301" s="77" t="s">
        <v>1049</v>
      </c>
      <c r="B1301" s="89">
        <v>2330.98</v>
      </c>
      <c r="C1301" s="89"/>
      <c r="D1301" s="90">
        <f t="shared" si="39"/>
        <v>2435.6410019999998</v>
      </c>
      <c r="E1301" s="88">
        <f t="shared" si="40"/>
        <v>4.489999999999994E-2</v>
      </c>
      <c r="G1301" s="119" t="str">
        <f>IF(C1301&lt;&gt;"",COUNT($C$89:C1301),"")</f>
        <v/>
      </c>
      <c r="AB1301" s="1">
        <v>1</v>
      </c>
    </row>
    <row r="1302" spans="1:28" ht="12.75">
      <c r="A1302" s="77" t="s">
        <v>1041</v>
      </c>
      <c r="B1302" s="89">
        <v>0.46</v>
      </c>
      <c r="C1302" s="89"/>
      <c r="D1302" s="90">
        <f t="shared" si="39"/>
        <v>0.48065399999999997</v>
      </c>
      <c r="E1302" s="88">
        <f t="shared" si="40"/>
        <v>4.489999999999994E-2</v>
      </c>
      <c r="G1302" s="119" t="str">
        <f>IF(C1302&lt;&gt;"",COUNT($C$89:C1302),"")</f>
        <v/>
      </c>
      <c r="AB1302" s="1">
        <v>1</v>
      </c>
    </row>
    <row r="1303" spans="1:28" ht="12.75">
      <c r="A1303" s="77" t="s">
        <v>1050</v>
      </c>
      <c r="B1303" s="89">
        <v>3068.31</v>
      </c>
      <c r="C1303" s="89"/>
      <c r="D1303" s="90">
        <f t="shared" ref="D1303:D1366" si="41">IF(B1303&lt;&gt;"",IF(ISTEXT(B1303),B1303,IF(C1303&lt;&gt;"",C1303*1.0449,B1303*1.0449)),"")</f>
        <v>3206.0771189999996</v>
      </c>
      <c r="E1303" s="88">
        <f t="shared" ref="E1303:E1366" si="42">IF(AND(B1303&lt;&gt;"",D1303&lt;&gt;""),IF(ISTEXT(D1303),D1303,D1303/B1303-1),"")</f>
        <v>4.489999999999994E-2</v>
      </c>
      <c r="G1303" s="119" t="str">
        <f>IF(C1303&lt;&gt;"",COUNT($C$89:C1303),"")</f>
        <v/>
      </c>
      <c r="AB1303" s="1">
        <v>1</v>
      </c>
    </row>
    <row r="1304" spans="1:28" ht="12.75">
      <c r="A1304" s="77" t="s">
        <v>1041</v>
      </c>
      <c r="B1304" s="89">
        <v>0.51</v>
      </c>
      <c r="C1304" s="89"/>
      <c r="D1304" s="90">
        <f t="shared" si="41"/>
        <v>0.53289900000000001</v>
      </c>
      <c r="E1304" s="88">
        <f t="shared" si="42"/>
        <v>4.489999999999994E-2</v>
      </c>
      <c r="G1304" s="119" t="str">
        <f>IF(C1304&lt;&gt;"",COUNT($C$89:C1304),"")</f>
        <v/>
      </c>
      <c r="AB1304" s="1">
        <v>1</v>
      </c>
    </row>
    <row r="1305" spans="1:28" ht="12.75">
      <c r="A1305" s="77" t="s">
        <v>1051</v>
      </c>
      <c r="B1305" s="89">
        <v>5388.6</v>
      </c>
      <c r="C1305" s="89"/>
      <c r="D1305" s="90">
        <f t="shared" si="41"/>
        <v>5630.5481399999999</v>
      </c>
      <c r="E1305" s="88">
        <f t="shared" si="42"/>
        <v>4.489999999999994E-2</v>
      </c>
      <c r="G1305" s="119" t="str">
        <f>IF(C1305&lt;&gt;"",COUNT($C$89:C1305),"")</f>
        <v/>
      </c>
      <c r="AB1305" s="1">
        <v>1</v>
      </c>
    </row>
    <row r="1306" spans="1:28" ht="12.75">
      <c r="A1306" s="77" t="s">
        <v>1041</v>
      </c>
      <c r="B1306" s="89">
        <v>0.75</v>
      </c>
      <c r="C1306" s="89"/>
      <c r="D1306" s="90">
        <f t="shared" si="41"/>
        <v>0.7836749999999999</v>
      </c>
      <c r="E1306" s="88">
        <f t="shared" si="42"/>
        <v>4.489999999999994E-2</v>
      </c>
      <c r="G1306" s="119" t="str">
        <f>IF(C1306&lt;&gt;"",COUNT($C$89:C1306),"")</f>
        <v/>
      </c>
      <c r="AB1306" s="1">
        <v>1</v>
      </c>
    </row>
    <row r="1307" spans="1:28" ht="12.75">
      <c r="A1307" s="77" t="s">
        <v>1052</v>
      </c>
      <c r="B1307" s="89">
        <v>5642</v>
      </c>
      <c r="C1307" s="89"/>
      <c r="D1307" s="90">
        <f t="shared" si="41"/>
        <v>5895.3257999999996</v>
      </c>
      <c r="E1307" s="88">
        <f t="shared" si="42"/>
        <v>4.489999999999994E-2</v>
      </c>
      <c r="G1307" s="119" t="str">
        <f>IF(C1307&lt;&gt;"",COUNT($C$89:C1307),"")</f>
        <v/>
      </c>
      <c r="AB1307" s="1">
        <v>1</v>
      </c>
    </row>
    <row r="1308" spans="1:28" ht="12.75">
      <c r="A1308" s="77" t="s">
        <v>1041</v>
      </c>
      <c r="B1308" s="89">
        <v>0.75</v>
      </c>
      <c r="C1308" s="89"/>
      <c r="D1308" s="90">
        <f t="shared" si="41"/>
        <v>0.7836749999999999</v>
      </c>
      <c r="E1308" s="88">
        <f t="shared" si="42"/>
        <v>4.489999999999994E-2</v>
      </c>
      <c r="G1308" s="119" t="str">
        <f>IF(C1308&lt;&gt;"",COUNT($C$89:C1308),"")</f>
        <v/>
      </c>
      <c r="AB1308" s="1">
        <v>1</v>
      </c>
    </row>
    <row r="1309" spans="1:28" ht="12.75">
      <c r="A1309" s="77" t="s">
        <v>1053</v>
      </c>
      <c r="B1309" s="89">
        <v>11758.76</v>
      </c>
      <c r="C1309" s="89"/>
      <c r="D1309" s="90">
        <f t="shared" si="41"/>
        <v>12286.728324</v>
      </c>
      <c r="E1309" s="88">
        <f t="shared" si="42"/>
        <v>4.489999999999994E-2</v>
      </c>
      <c r="G1309" s="119" t="str">
        <f>IF(C1309&lt;&gt;"",COUNT($C$89:C1309),"")</f>
        <v/>
      </c>
      <c r="AB1309" s="1">
        <v>1</v>
      </c>
    </row>
    <row r="1310" spans="1:28" ht="12.75">
      <c r="A1310" s="77" t="s">
        <v>1041</v>
      </c>
      <c r="B1310" s="89">
        <v>0.65</v>
      </c>
      <c r="C1310" s="89"/>
      <c r="D1310" s="90">
        <f t="shared" si="41"/>
        <v>0.67918500000000004</v>
      </c>
      <c r="E1310" s="88">
        <f t="shared" si="42"/>
        <v>4.489999999999994E-2</v>
      </c>
      <c r="G1310" s="119" t="str">
        <f>IF(C1310&lt;&gt;"",COUNT($C$89:C1310),"")</f>
        <v/>
      </c>
      <c r="AB1310" s="1">
        <v>1</v>
      </c>
    </row>
    <row r="1311" spans="1:28" ht="12.75">
      <c r="A1311" s="77" t="s">
        <v>1054</v>
      </c>
      <c r="B1311" s="89">
        <v>13981.36</v>
      </c>
      <c r="C1311" s="89"/>
      <c r="D1311" s="90">
        <f t="shared" si="41"/>
        <v>14609.123063999999</v>
      </c>
      <c r="E1311" s="88">
        <f t="shared" si="42"/>
        <v>4.489999999999994E-2</v>
      </c>
      <c r="G1311" s="119" t="str">
        <f>IF(C1311&lt;&gt;"",COUNT($C$89:C1311),"")</f>
        <v/>
      </c>
      <c r="AB1311" s="1">
        <v>1</v>
      </c>
    </row>
    <row r="1312" spans="1:28" ht="12.75">
      <c r="A1312" s="77" t="s">
        <v>1041</v>
      </c>
      <c r="B1312" s="89">
        <v>0.51</v>
      </c>
      <c r="C1312" s="89"/>
      <c r="D1312" s="90">
        <f t="shared" si="41"/>
        <v>0.53289900000000001</v>
      </c>
      <c r="E1312" s="88">
        <f t="shared" si="42"/>
        <v>4.489999999999994E-2</v>
      </c>
      <c r="G1312" s="119" t="str">
        <f>IF(C1312&lt;&gt;"",COUNT($C$89:C1312),"")</f>
        <v/>
      </c>
      <c r="AB1312" s="1">
        <v>1</v>
      </c>
    </row>
    <row r="1313" spans="1:28" ht="12.75">
      <c r="A1313" s="77" t="s">
        <v>309</v>
      </c>
      <c r="B1313" s="89" t="s">
        <v>125</v>
      </c>
      <c r="C1313" s="89"/>
      <c r="D1313" s="90" t="str">
        <f t="shared" si="41"/>
        <v>On application</v>
      </c>
      <c r="E1313" s="88" t="str">
        <f t="shared" si="42"/>
        <v>On application</v>
      </c>
      <c r="G1313" s="119" t="str">
        <f>IF(C1313&lt;&gt;"",COUNT($C$89:C1313),"")</f>
        <v/>
      </c>
      <c r="AB1313" s="1">
        <v>1</v>
      </c>
    </row>
    <row r="1314" spans="1:28" ht="12.75">
      <c r="A1314" s="77"/>
      <c r="B1314" s="89" t="s">
        <v>144</v>
      </c>
      <c r="C1314" s="89"/>
      <c r="D1314" s="90" t="str">
        <f t="shared" si="41"/>
        <v/>
      </c>
      <c r="E1314" s="88" t="str">
        <f t="shared" si="42"/>
        <v/>
      </c>
      <c r="G1314" s="119" t="str">
        <f>IF(C1314&lt;&gt;"",COUNT($C$89:C1314),"")</f>
        <v/>
      </c>
      <c r="AB1314" s="1">
        <v>1</v>
      </c>
    </row>
    <row r="1315" spans="1:28" ht="12.75">
      <c r="A1315" s="74" t="s">
        <v>1056</v>
      </c>
      <c r="B1315" s="89" t="s">
        <v>144</v>
      </c>
      <c r="C1315" s="89"/>
      <c r="D1315" s="90" t="str">
        <f t="shared" si="41"/>
        <v/>
      </c>
      <c r="E1315" s="88" t="str">
        <f t="shared" si="42"/>
        <v/>
      </c>
      <c r="G1315" s="119" t="str">
        <f>IF(C1315&lt;&gt;"",COUNT($C$89:C1315),"")</f>
        <v/>
      </c>
      <c r="AB1315" s="1">
        <v>1</v>
      </c>
    </row>
    <row r="1316" spans="1:28" ht="12.75">
      <c r="A1316" s="77"/>
      <c r="B1316" s="89" t="s">
        <v>144</v>
      </c>
      <c r="C1316" s="89"/>
      <c r="D1316" s="90" t="str">
        <f t="shared" si="41"/>
        <v/>
      </c>
      <c r="E1316" s="88" t="str">
        <f t="shared" si="42"/>
        <v/>
      </c>
      <c r="G1316" s="119" t="str">
        <f>IF(C1316&lt;&gt;"",COUNT($C$89:C1316),"")</f>
        <v/>
      </c>
      <c r="AB1316" s="1">
        <v>1</v>
      </c>
    </row>
    <row r="1317" spans="1:28" ht="12.75">
      <c r="A1317" s="77" t="s">
        <v>1039</v>
      </c>
      <c r="B1317" s="89" t="s">
        <v>144</v>
      </c>
      <c r="C1317" s="89"/>
      <c r="D1317" s="90" t="str">
        <f t="shared" si="41"/>
        <v/>
      </c>
      <c r="E1317" s="88" t="str">
        <f t="shared" si="42"/>
        <v/>
      </c>
      <c r="G1317" s="119" t="str">
        <f>IF(C1317&lt;&gt;"",COUNT($C$89:C1317),"")</f>
        <v/>
      </c>
      <c r="AB1317" s="1">
        <v>1</v>
      </c>
    </row>
    <row r="1318" spans="1:28" ht="12.75">
      <c r="A1318" s="77"/>
      <c r="B1318" s="89" t="s">
        <v>144</v>
      </c>
      <c r="C1318" s="89"/>
      <c r="D1318" s="90" t="str">
        <f t="shared" si="41"/>
        <v/>
      </c>
      <c r="E1318" s="88" t="str">
        <f t="shared" si="42"/>
        <v/>
      </c>
      <c r="G1318" s="119" t="str">
        <f>IF(C1318&lt;&gt;"",COUNT($C$89:C1318),"")</f>
        <v/>
      </c>
      <c r="AB1318" s="1">
        <v>1</v>
      </c>
    </row>
    <row r="1319" spans="1:28" ht="12.75">
      <c r="A1319" s="77" t="s">
        <v>1057</v>
      </c>
      <c r="B1319" s="89">
        <v>870.11</v>
      </c>
      <c r="C1319" s="89"/>
      <c r="D1319" s="90">
        <f t="shared" si="41"/>
        <v>909.17793899999992</v>
      </c>
      <c r="E1319" s="88">
        <f t="shared" si="42"/>
        <v>4.489999999999994E-2</v>
      </c>
      <c r="G1319" s="119" t="str">
        <f>IF(C1319&lt;&gt;"",COUNT($C$89:C1319),"")</f>
        <v/>
      </c>
      <c r="AB1319" s="1">
        <v>1</v>
      </c>
    </row>
    <row r="1320" spans="1:28" ht="12.75">
      <c r="A1320" s="77" t="s">
        <v>1041</v>
      </c>
      <c r="B1320" s="89">
        <v>1.92</v>
      </c>
      <c r="C1320" s="89"/>
      <c r="D1320" s="90">
        <f t="shared" si="41"/>
        <v>2.006208</v>
      </c>
      <c r="E1320" s="88">
        <f t="shared" si="42"/>
        <v>4.489999999999994E-2</v>
      </c>
      <c r="G1320" s="119" t="str">
        <f>IF(C1320&lt;&gt;"",COUNT($C$89:C1320),"")</f>
        <v/>
      </c>
      <c r="AB1320" s="1">
        <v>1</v>
      </c>
    </row>
    <row r="1321" spans="1:28" ht="12.75">
      <c r="A1321" s="77" t="s">
        <v>1058</v>
      </c>
      <c r="B1321" s="89">
        <v>1144.8900000000001</v>
      </c>
      <c r="C1321" s="89"/>
      <c r="D1321" s="90">
        <f t="shared" si="41"/>
        <v>1196.2955610000001</v>
      </c>
      <c r="E1321" s="88">
        <f t="shared" si="42"/>
        <v>4.489999999999994E-2</v>
      </c>
      <c r="G1321" s="119" t="str">
        <f>IF(C1321&lt;&gt;"",COUNT($C$89:C1321),"")</f>
        <v/>
      </c>
      <c r="AB1321" s="1">
        <v>1</v>
      </c>
    </row>
    <row r="1322" spans="1:28" ht="12.75">
      <c r="A1322" s="77" t="s">
        <v>1041</v>
      </c>
      <c r="B1322" s="89">
        <v>1.92</v>
      </c>
      <c r="C1322" s="89"/>
      <c r="D1322" s="90">
        <f t="shared" si="41"/>
        <v>2.006208</v>
      </c>
      <c r="E1322" s="88">
        <f t="shared" si="42"/>
        <v>4.489999999999994E-2</v>
      </c>
      <c r="G1322" s="119" t="str">
        <f>IF(C1322&lt;&gt;"",COUNT($C$89:C1322),"")</f>
        <v/>
      </c>
      <c r="AB1322" s="1">
        <v>1</v>
      </c>
    </row>
    <row r="1323" spans="1:28" ht="12.75">
      <c r="A1323" s="77"/>
      <c r="B1323" s="89" t="s">
        <v>144</v>
      </c>
      <c r="C1323" s="89"/>
      <c r="D1323" s="90" t="str">
        <f t="shared" si="41"/>
        <v/>
      </c>
      <c r="E1323" s="88" t="str">
        <f t="shared" si="42"/>
        <v/>
      </c>
      <c r="G1323" s="119" t="str">
        <f>IF(C1323&lt;&gt;"",COUNT($C$89:C1323),"")</f>
        <v/>
      </c>
      <c r="AB1323" s="1">
        <v>1</v>
      </c>
    </row>
    <row r="1324" spans="1:28" ht="12.75">
      <c r="A1324" s="77" t="s">
        <v>1045</v>
      </c>
      <c r="B1324" s="90" t="s">
        <v>144</v>
      </c>
      <c r="C1324" s="90"/>
      <c r="D1324" s="90" t="str">
        <f t="shared" si="41"/>
        <v/>
      </c>
      <c r="E1324" s="88" t="str">
        <f t="shared" si="42"/>
        <v/>
      </c>
      <c r="G1324" s="119" t="str">
        <f>IF(C1324&lt;&gt;"",COUNT($C$89:C1324),"")</f>
        <v/>
      </c>
      <c r="AB1324" s="1">
        <v>1</v>
      </c>
    </row>
    <row r="1325" spans="1:28" ht="12.75">
      <c r="A1325" s="77"/>
      <c r="B1325" s="90" t="s">
        <v>144</v>
      </c>
      <c r="C1325" s="90"/>
      <c r="D1325" s="90" t="str">
        <f t="shared" si="41"/>
        <v/>
      </c>
      <c r="E1325" s="88" t="str">
        <f t="shared" si="42"/>
        <v/>
      </c>
      <c r="G1325" s="119" t="str">
        <f>IF(C1325&lt;&gt;"",COUNT($C$89:C1325),"")</f>
        <v/>
      </c>
      <c r="AB1325" s="1">
        <v>1</v>
      </c>
    </row>
    <row r="1326" spans="1:28" ht="12.75">
      <c r="A1326" s="77" t="s">
        <v>1057</v>
      </c>
      <c r="B1326" s="89">
        <v>435.07</v>
      </c>
      <c r="C1326" s="89"/>
      <c r="D1326" s="90">
        <f t="shared" si="41"/>
        <v>454.60464299999995</v>
      </c>
      <c r="E1326" s="88">
        <f t="shared" si="42"/>
        <v>4.489999999999994E-2</v>
      </c>
      <c r="G1326" s="119" t="str">
        <f>IF(C1326&lt;&gt;"",COUNT($C$89:C1326),"")</f>
        <v/>
      </c>
      <c r="AB1326" s="1">
        <v>1</v>
      </c>
    </row>
    <row r="1327" spans="1:28" ht="12.75">
      <c r="A1327" s="77" t="s">
        <v>1041</v>
      </c>
      <c r="B1327" s="89">
        <v>0.79</v>
      </c>
      <c r="C1327" s="89"/>
      <c r="D1327" s="90">
        <f t="shared" si="41"/>
        <v>0.82547099999999995</v>
      </c>
      <c r="E1327" s="88">
        <f t="shared" si="42"/>
        <v>4.489999999999994E-2</v>
      </c>
      <c r="G1327" s="119" t="str">
        <f>IF(C1327&lt;&gt;"",COUNT($C$89:C1327),"")</f>
        <v/>
      </c>
      <c r="AB1327" s="1">
        <v>1</v>
      </c>
    </row>
    <row r="1328" spans="1:28" ht="12.75">
      <c r="A1328" s="77" t="s">
        <v>1058</v>
      </c>
      <c r="B1328" s="89">
        <v>572.44000000000005</v>
      </c>
      <c r="C1328" s="89"/>
      <c r="D1328" s="90">
        <f t="shared" si="41"/>
        <v>598.14255600000001</v>
      </c>
      <c r="E1328" s="88">
        <f t="shared" si="42"/>
        <v>4.489999999999994E-2</v>
      </c>
      <c r="G1328" s="119" t="str">
        <f>IF(C1328&lt;&gt;"",COUNT($C$89:C1328),"")</f>
        <v/>
      </c>
      <c r="AB1328" s="1">
        <v>1</v>
      </c>
    </row>
    <row r="1329" spans="1:28" ht="12.75">
      <c r="A1329" s="77" t="s">
        <v>1041</v>
      </c>
      <c r="B1329" s="89">
        <v>0.79</v>
      </c>
      <c r="C1329" s="89"/>
      <c r="D1329" s="90">
        <f t="shared" si="41"/>
        <v>0.82547099999999995</v>
      </c>
      <c r="E1329" s="88">
        <f t="shared" si="42"/>
        <v>4.489999999999994E-2</v>
      </c>
      <c r="G1329" s="119" t="str">
        <f>IF(C1329&lt;&gt;"",COUNT($C$89:C1329),"")</f>
        <v/>
      </c>
      <c r="AB1329" s="1">
        <v>1</v>
      </c>
    </row>
    <row r="1330" spans="1:28" ht="12.75">
      <c r="A1330" s="77"/>
      <c r="B1330" s="89" t="s">
        <v>144</v>
      </c>
      <c r="C1330" s="89"/>
      <c r="D1330" s="90" t="str">
        <f t="shared" si="41"/>
        <v/>
      </c>
      <c r="E1330" s="88" t="str">
        <f t="shared" si="42"/>
        <v/>
      </c>
      <c r="G1330" s="119" t="str">
        <f>IF(C1330&lt;&gt;"",COUNT($C$89:C1330),"")</f>
        <v/>
      </c>
      <c r="AB1330" s="1">
        <v>1</v>
      </c>
    </row>
    <row r="1331" spans="1:28" ht="12.75">
      <c r="A1331" s="74" t="s">
        <v>127</v>
      </c>
      <c r="B1331" s="89" t="s">
        <v>144</v>
      </c>
      <c r="C1331" s="89"/>
      <c r="D1331" s="90" t="str">
        <f t="shared" si="41"/>
        <v/>
      </c>
      <c r="E1331" s="88" t="str">
        <f t="shared" si="42"/>
        <v/>
      </c>
      <c r="G1331" s="119" t="str">
        <f>IF(C1331&lt;&gt;"",COUNT($C$89:C1331),"")</f>
        <v/>
      </c>
      <c r="AB1331" s="1">
        <v>1</v>
      </c>
    </row>
    <row r="1332" spans="1:28" ht="12.75">
      <c r="A1332" s="77"/>
      <c r="B1332" s="89" t="s">
        <v>144</v>
      </c>
      <c r="C1332" s="89"/>
      <c r="D1332" s="90" t="str">
        <f t="shared" si="41"/>
        <v/>
      </c>
      <c r="E1332" s="88" t="str">
        <f t="shared" si="42"/>
        <v/>
      </c>
      <c r="G1332" s="119" t="str">
        <f>IF(C1332&lt;&gt;"",COUNT($C$89:C1332),"")</f>
        <v/>
      </c>
      <c r="AB1332" s="1">
        <v>1</v>
      </c>
    </row>
    <row r="1333" spans="1:28" ht="12.75">
      <c r="A1333" s="77" t="s">
        <v>1039</v>
      </c>
      <c r="B1333" s="89" t="s">
        <v>144</v>
      </c>
      <c r="C1333" s="89"/>
      <c r="D1333" s="90" t="str">
        <f t="shared" si="41"/>
        <v/>
      </c>
      <c r="E1333" s="88" t="str">
        <f t="shared" si="42"/>
        <v/>
      </c>
      <c r="G1333" s="119" t="str">
        <f>IF(C1333&lt;&gt;"",COUNT($C$89:C1333),"")</f>
        <v/>
      </c>
      <c r="AB1333" s="1">
        <v>1</v>
      </c>
    </row>
    <row r="1334" spans="1:28" ht="12.75">
      <c r="A1334" s="77"/>
      <c r="B1334" s="89" t="s">
        <v>144</v>
      </c>
      <c r="C1334" s="89"/>
      <c r="D1334" s="90" t="str">
        <f t="shared" si="41"/>
        <v/>
      </c>
      <c r="E1334" s="88" t="str">
        <f t="shared" si="42"/>
        <v/>
      </c>
      <c r="G1334" s="119" t="str">
        <f>IF(C1334&lt;&gt;"",COUNT($C$89:C1334),"")</f>
        <v/>
      </c>
      <c r="AB1334" s="1">
        <v>1</v>
      </c>
    </row>
    <row r="1335" spans="1:28" ht="12.75">
      <c r="A1335" s="77" t="s">
        <v>1059</v>
      </c>
      <c r="B1335" s="89">
        <v>26375.119999999999</v>
      </c>
      <c r="C1335" s="89"/>
      <c r="D1335" s="90">
        <f t="shared" si="41"/>
        <v>27559.362887999996</v>
      </c>
      <c r="E1335" s="88">
        <f t="shared" si="42"/>
        <v>4.489999999999994E-2</v>
      </c>
      <c r="G1335" s="119" t="str">
        <f>IF(C1335&lt;&gt;"",COUNT($C$89:C1335),"")</f>
        <v/>
      </c>
      <c r="AB1335" s="1">
        <v>1</v>
      </c>
    </row>
    <row r="1336" spans="1:28" ht="12.75">
      <c r="A1336" s="77" t="s">
        <v>1060</v>
      </c>
      <c r="B1336" s="89">
        <v>10119.27</v>
      </c>
      <c r="C1336" s="89"/>
      <c r="D1336" s="90">
        <f t="shared" si="41"/>
        <v>10573.625222999999</v>
      </c>
      <c r="E1336" s="88">
        <f t="shared" si="42"/>
        <v>4.489999999999994E-2</v>
      </c>
      <c r="G1336" s="119" t="str">
        <f>IF(C1336&lt;&gt;"",COUNT($C$89:C1336),"")</f>
        <v/>
      </c>
      <c r="AB1336" s="1">
        <v>1</v>
      </c>
    </row>
    <row r="1337" spans="1:28" ht="12.75">
      <c r="A1337" s="77" t="s">
        <v>1061</v>
      </c>
      <c r="B1337" s="89">
        <v>11082.51</v>
      </c>
      <c r="C1337" s="89"/>
      <c r="D1337" s="90">
        <f t="shared" si="41"/>
        <v>11580.114699</v>
      </c>
      <c r="E1337" s="88">
        <f t="shared" si="42"/>
        <v>4.489999999999994E-2</v>
      </c>
      <c r="G1337" s="119" t="str">
        <f>IF(C1337&lt;&gt;"",COUNT($C$89:C1337),"")</f>
        <v/>
      </c>
      <c r="AB1337" s="1">
        <v>1</v>
      </c>
    </row>
    <row r="1338" spans="1:28" ht="12.75">
      <c r="A1338" s="77" t="s">
        <v>123</v>
      </c>
      <c r="B1338" s="89">
        <v>3598</v>
      </c>
      <c r="C1338" s="89"/>
      <c r="D1338" s="90">
        <f t="shared" si="41"/>
        <v>3759.5501999999997</v>
      </c>
      <c r="E1338" s="88">
        <f t="shared" si="42"/>
        <v>4.489999999999994E-2</v>
      </c>
      <c r="G1338" s="119" t="str">
        <f>IF(C1338&lt;&gt;"",COUNT($C$89:C1338),"")</f>
        <v/>
      </c>
      <c r="AB1338" s="1">
        <v>1</v>
      </c>
    </row>
    <row r="1339" spans="1:28" ht="12.75">
      <c r="A1339" s="77"/>
      <c r="B1339" s="89" t="s">
        <v>144</v>
      </c>
      <c r="C1339" s="89"/>
      <c r="D1339" s="90" t="str">
        <f t="shared" si="41"/>
        <v/>
      </c>
      <c r="E1339" s="88" t="str">
        <f t="shared" si="42"/>
        <v/>
      </c>
      <c r="G1339" s="119" t="str">
        <f>IF(C1339&lt;&gt;"",COUNT($C$89:C1339),"")</f>
        <v/>
      </c>
      <c r="AB1339" s="1">
        <v>1</v>
      </c>
    </row>
    <row r="1340" spans="1:28" ht="12.75">
      <c r="A1340" s="77" t="s">
        <v>1045</v>
      </c>
      <c r="B1340" s="89" t="s">
        <v>144</v>
      </c>
      <c r="C1340" s="89"/>
      <c r="D1340" s="90" t="str">
        <f t="shared" si="41"/>
        <v/>
      </c>
      <c r="E1340" s="88" t="str">
        <f t="shared" si="42"/>
        <v/>
      </c>
      <c r="G1340" s="119" t="str">
        <f>IF(C1340&lt;&gt;"",COUNT($C$89:C1340),"")</f>
        <v/>
      </c>
      <c r="AB1340" s="1">
        <v>1</v>
      </c>
    </row>
    <row r="1341" spans="1:28" ht="12.75">
      <c r="A1341" s="77"/>
      <c r="B1341" s="89" t="s">
        <v>144</v>
      </c>
      <c r="C1341" s="89"/>
      <c r="D1341" s="90" t="str">
        <f t="shared" si="41"/>
        <v/>
      </c>
      <c r="E1341" s="88" t="str">
        <f t="shared" si="42"/>
        <v/>
      </c>
      <c r="G1341" s="119" t="str">
        <f>IF(C1341&lt;&gt;"",COUNT($C$89:C1341),"")</f>
        <v/>
      </c>
      <c r="AB1341" s="1">
        <v>1</v>
      </c>
    </row>
    <row r="1342" spans="1:28" ht="12.75">
      <c r="A1342" s="77" t="s">
        <v>1059</v>
      </c>
      <c r="B1342" s="89">
        <v>11071.82</v>
      </c>
      <c r="C1342" s="89"/>
      <c r="D1342" s="90">
        <f t="shared" si="41"/>
        <v>11568.944717999999</v>
      </c>
      <c r="E1342" s="88">
        <f t="shared" si="42"/>
        <v>4.489999999999994E-2</v>
      </c>
      <c r="G1342" s="119" t="str">
        <f>IF(C1342&lt;&gt;"",COUNT($C$89:C1342),"")</f>
        <v/>
      </c>
      <c r="AB1342" s="1">
        <v>1</v>
      </c>
    </row>
    <row r="1343" spans="1:28" ht="12.75">
      <c r="A1343" s="77" t="s">
        <v>1060</v>
      </c>
      <c r="B1343" s="89">
        <v>4523.0600000000004</v>
      </c>
      <c r="C1343" s="89"/>
      <c r="D1343" s="90">
        <f t="shared" si="41"/>
        <v>4726.1453940000001</v>
      </c>
      <c r="E1343" s="88">
        <f t="shared" si="42"/>
        <v>4.489999999999994E-2</v>
      </c>
      <c r="G1343" s="119" t="str">
        <f>IF(C1343&lt;&gt;"",COUNT($C$89:C1343),"")</f>
        <v/>
      </c>
      <c r="AB1343" s="1">
        <v>1</v>
      </c>
    </row>
    <row r="1344" spans="1:28" ht="12.75">
      <c r="A1344" s="77" t="s">
        <v>1061</v>
      </c>
      <c r="B1344" s="89">
        <v>5541.25</v>
      </c>
      <c r="C1344" s="89"/>
      <c r="D1344" s="90">
        <f t="shared" si="41"/>
        <v>5790.0521249999993</v>
      </c>
      <c r="E1344" s="88">
        <f t="shared" si="42"/>
        <v>4.489999999999994E-2</v>
      </c>
      <c r="G1344" s="119" t="str">
        <f>IF(C1344&lt;&gt;"",COUNT($C$89:C1344),"")</f>
        <v/>
      </c>
      <c r="AB1344" s="1">
        <v>1</v>
      </c>
    </row>
    <row r="1345" spans="1:28" ht="12.75">
      <c r="A1345" s="77" t="s">
        <v>123</v>
      </c>
      <c r="B1345" s="89">
        <v>1198.32</v>
      </c>
      <c r="C1345" s="89"/>
      <c r="D1345" s="90">
        <f t="shared" si="41"/>
        <v>1252.124568</v>
      </c>
      <c r="E1345" s="88">
        <f t="shared" si="42"/>
        <v>4.489999999999994E-2</v>
      </c>
      <c r="G1345" s="119" t="str">
        <f>IF(C1345&lt;&gt;"",COUNT($C$89:C1345),"")</f>
        <v/>
      </c>
      <c r="AB1345" s="1">
        <v>1</v>
      </c>
    </row>
    <row r="1346" spans="1:28" ht="12.75">
      <c r="A1346" s="77"/>
      <c r="B1346" s="89"/>
      <c r="C1346" s="89"/>
      <c r="D1346" s="90" t="str">
        <f t="shared" si="41"/>
        <v/>
      </c>
      <c r="E1346" s="88" t="str">
        <f t="shared" si="42"/>
        <v/>
      </c>
      <c r="G1346" s="119" t="str">
        <f>IF(C1346&lt;&gt;"",COUNT($C$89:C1346),"")</f>
        <v/>
      </c>
      <c r="AB1346" s="1">
        <v>1</v>
      </c>
    </row>
    <row r="1347" spans="1:28" ht="12.75">
      <c r="A1347" s="74" t="s">
        <v>1062</v>
      </c>
      <c r="B1347" s="89"/>
      <c r="C1347" s="89"/>
      <c r="D1347" s="90" t="str">
        <f t="shared" si="41"/>
        <v/>
      </c>
      <c r="E1347" s="88" t="str">
        <f t="shared" si="42"/>
        <v/>
      </c>
      <c r="G1347" s="119" t="str">
        <f>IF(C1347&lt;&gt;"",COUNT($C$89:C1347),"")</f>
        <v/>
      </c>
      <c r="AB1347" s="1">
        <v>1</v>
      </c>
    </row>
    <row r="1348" spans="1:28" ht="12.75">
      <c r="A1348" s="77"/>
      <c r="B1348" s="89"/>
      <c r="C1348" s="89"/>
      <c r="D1348" s="90" t="str">
        <f t="shared" si="41"/>
        <v/>
      </c>
      <c r="E1348" s="88" t="str">
        <f t="shared" si="42"/>
        <v/>
      </c>
      <c r="G1348" s="119" t="str">
        <f>IF(C1348&lt;&gt;"",COUNT($C$89:C1348),"")</f>
        <v/>
      </c>
      <c r="AB1348" s="1">
        <v>1</v>
      </c>
    </row>
    <row r="1349" spans="1:28" ht="12.75">
      <c r="A1349" s="77" t="s">
        <v>310</v>
      </c>
      <c r="B1349" s="89"/>
      <c r="C1349" s="89"/>
      <c r="D1349" s="90" t="str">
        <f t="shared" si="41"/>
        <v/>
      </c>
      <c r="E1349" s="88" t="str">
        <f t="shared" si="42"/>
        <v/>
      </c>
      <c r="G1349" s="119" t="str">
        <f>IF(C1349&lt;&gt;"",COUNT($C$89:C1349),"")</f>
        <v/>
      </c>
      <c r="AB1349" s="1">
        <v>1</v>
      </c>
    </row>
    <row r="1350" spans="1:28" ht="12.75">
      <c r="A1350" s="77"/>
      <c r="B1350" s="89"/>
      <c r="C1350" s="89"/>
      <c r="D1350" s="90" t="str">
        <f t="shared" si="41"/>
        <v/>
      </c>
      <c r="E1350" s="88" t="str">
        <f t="shared" si="42"/>
        <v/>
      </c>
      <c r="G1350" s="119" t="str">
        <f>IF(C1350&lt;&gt;"",COUNT($C$89:C1350),"")</f>
        <v/>
      </c>
      <c r="AB1350" s="1">
        <v>1</v>
      </c>
    </row>
    <row r="1351" spans="1:28" ht="12.75">
      <c r="A1351" s="77" t="s">
        <v>1064</v>
      </c>
      <c r="B1351" s="89"/>
      <c r="C1351" s="89"/>
      <c r="D1351" s="90" t="str">
        <f t="shared" si="41"/>
        <v/>
      </c>
      <c r="E1351" s="88" t="str">
        <f t="shared" si="42"/>
        <v/>
      </c>
      <c r="G1351" s="119" t="str">
        <f>IF(C1351&lt;&gt;"",COUNT($C$89:C1351),"")</f>
        <v/>
      </c>
      <c r="AB1351" s="1">
        <v>1</v>
      </c>
    </row>
    <row r="1352" spans="1:28" ht="12.75">
      <c r="A1352" s="77" t="s">
        <v>197</v>
      </c>
      <c r="B1352" s="89"/>
      <c r="C1352" s="89"/>
      <c r="D1352" s="90" t="str">
        <f t="shared" si="41"/>
        <v/>
      </c>
      <c r="E1352" s="88" t="str">
        <f t="shared" si="42"/>
        <v/>
      </c>
      <c r="G1352" s="119" t="str">
        <f>IF(C1352&lt;&gt;"",COUNT($C$89:C1352),"")</f>
        <v/>
      </c>
      <c r="AB1352" s="1">
        <v>1</v>
      </c>
    </row>
    <row r="1353" spans="1:28" ht="12.75">
      <c r="A1353" s="77" t="s">
        <v>311</v>
      </c>
      <c r="B1353" s="89"/>
      <c r="C1353" s="89"/>
      <c r="D1353" s="90" t="str">
        <f t="shared" si="41"/>
        <v/>
      </c>
      <c r="E1353" s="88" t="str">
        <f t="shared" si="42"/>
        <v/>
      </c>
      <c r="G1353" s="119" t="str">
        <f>IF(C1353&lt;&gt;"",COUNT($C$89:C1353),"")</f>
        <v/>
      </c>
      <c r="AB1353" s="1">
        <v>1</v>
      </c>
    </row>
    <row r="1354" spans="1:28" ht="12.75">
      <c r="A1354" s="77"/>
      <c r="B1354" s="89"/>
      <c r="C1354" s="89"/>
      <c r="D1354" s="90" t="str">
        <f t="shared" si="41"/>
        <v/>
      </c>
      <c r="E1354" s="88" t="str">
        <f t="shared" si="42"/>
        <v/>
      </c>
      <c r="G1354" s="119" t="str">
        <f>IF(C1354&lt;&gt;"",COUNT($C$89:C1354),"")</f>
        <v/>
      </c>
      <c r="AB1354" s="1">
        <v>1</v>
      </c>
    </row>
    <row r="1355" spans="1:28" ht="12.75">
      <c r="A1355" s="77" t="s">
        <v>1066</v>
      </c>
      <c r="B1355" s="89"/>
      <c r="C1355" s="89"/>
      <c r="D1355" s="90" t="str">
        <f t="shared" si="41"/>
        <v/>
      </c>
      <c r="E1355" s="88" t="str">
        <f t="shared" si="42"/>
        <v/>
      </c>
      <c r="G1355" s="119" t="str">
        <f>IF(C1355&lt;&gt;"",COUNT($C$89:C1355),"")</f>
        <v/>
      </c>
      <c r="AB1355" s="1">
        <v>1</v>
      </c>
    </row>
    <row r="1356" spans="1:28" ht="12.75">
      <c r="A1356" s="77" t="s">
        <v>1067</v>
      </c>
      <c r="B1356" s="89"/>
      <c r="C1356" s="89"/>
      <c r="D1356" s="90" t="str">
        <f t="shared" si="41"/>
        <v/>
      </c>
      <c r="E1356" s="88" t="str">
        <f t="shared" si="42"/>
        <v/>
      </c>
      <c r="G1356" s="119" t="str">
        <f>IF(C1356&lt;&gt;"",COUNT($C$89:C1356),"")</f>
        <v/>
      </c>
      <c r="AB1356" s="1">
        <v>1</v>
      </c>
    </row>
    <row r="1357" spans="1:28" ht="12.75">
      <c r="A1357" s="77" t="s">
        <v>1068</v>
      </c>
      <c r="B1357" s="89"/>
      <c r="C1357" s="89"/>
      <c r="D1357" s="90" t="str">
        <f t="shared" si="41"/>
        <v/>
      </c>
      <c r="E1357" s="88" t="str">
        <f t="shared" si="42"/>
        <v/>
      </c>
      <c r="G1357" s="119" t="str">
        <f>IF(C1357&lt;&gt;"",COUNT($C$89:C1357),"")</f>
        <v/>
      </c>
      <c r="AB1357" s="1">
        <v>1</v>
      </c>
    </row>
    <row r="1358" spans="1:28" ht="12.75">
      <c r="A1358" s="77" t="s">
        <v>1069</v>
      </c>
      <c r="B1358" s="89"/>
      <c r="C1358" s="89"/>
      <c r="D1358" s="90" t="str">
        <f t="shared" si="41"/>
        <v/>
      </c>
      <c r="E1358" s="88" t="str">
        <f t="shared" si="42"/>
        <v/>
      </c>
      <c r="G1358" s="119" t="str">
        <f>IF(C1358&lt;&gt;"",COUNT($C$89:C1358),"")</f>
        <v/>
      </c>
      <c r="AB1358" s="1">
        <v>1</v>
      </c>
    </row>
    <row r="1359" spans="1:28" ht="12.75">
      <c r="A1359" s="77" t="s">
        <v>553</v>
      </c>
      <c r="B1359" s="89"/>
      <c r="C1359" s="89"/>
      <c r="D1359" s="90" t="str">
        <f t="shared" si="41"/>
        <v/>
      </c>
      <c r="E1359" s="88" t="str">
        <f t="shared" si="42"/>
        <v/>
      </c>
      <c r="G1359" s="119" t="str">
        <f>IF(C1359&lt;&gt;"",COUNT($C$89:C1359),"")</f>
        <v/>
      </c>
      <c r="AB1359" s="1">
        <v>1</v>
      </c>
    </row>
    <row r="1360" spans="1:28" ht="12.75">
      <c r="A1360" s="77"/>
      <c r="B1360" s="89"/>
      <c r="C1360" s="89"/>
      <c r="D1360" s="90" t="str">
        <f t="shared" si="41"/>
        <v/>
      </c>
      <c r="E1360" s="88" t="str">
        <f t="shared" si="42"/>
        <v/>
      </c>
      <c r="G1360" s="119" t="str">
        <f>IF(C1360&lt;&gt;"",COUNT($C$89:C1360),"")</f>
        <v/>
      </c>
      <c r="AB1360" s="1">
        <v>1</v>
      </c>
    </row>
    <row r="1361" spans="1:28" ht="12.75">
      <c r="A1361" s="74" t="s">
        <v>1070</v>
      </c>
      <c r="B1361" s="89"/>
      <c r="C1361" s="89"/>
      <c r="D1361" s="90" t="str">
        <f t="shared" si="41"/>
        <v/>
      </c>
      <c r="E1361" s="88" t="str">
        <f t="shared" si="42"/>
        <v/>
      </c>
      <c r="G1361" s="119" t="str">
        <f>IF(C1361&lt;&gt;"",COUNT($C$89:C1361),"")</f>
        <v/>
      </c>
      <c r="AB1361" s="1">
        <v>1</v>
      </c>
    </row>
    <row r="1362" spans="1:28" ht="12.75">
      <c r="A1362" s="74"/>
      <c r="B1362" s="89"/>
      <c r="C1362" s="89"/>
      <c r="D1362" s="90" t="str">
        <f t="shared" si="41"/>
        <v/>
      </c>
      <c r="E1362" s="88" t="str">
        <f t="shared" si="42"/>
        <v/>
      </c>
      <c r="G1362" s="119" t="str">
        <f>IF(C1362&lt;&gt;"",COUNT($C$89:C1362),"")</f>
        <v/>
      </c>
      <c r="AB1362" s="1">
        <v>1</v>
      </c>
    </row>
    <row r="1363" spans="1:28" ht="12.75">
      <c r="A1363" s="77" t="s">
        <v>1071</v>
      </c>
      <c r="B1363" s="89"/>
      <c r="C1363" s="89"/>
      <c r="D1363" s="90" t="str">
        <f t="shared" si="41"/>
        <v/>
      </c>
      <c r="E1363" s="88" t="str">
        <f t="shared" si="42"/>
        <v/>
      </c>
      <c r="G1363" s="119" t="str">
        <f>IF(C1363&lt;&gt;"",COUNT($C$89:C1363),"")</f>
        <v/>
      </c>
      <c r="AB1363" s="1">
        <v>1</v>
      </c>
    </row>
    <row r="1364" spans="1:28" ht="12.75">
      <c r="A1364" s="77" t="s">
        <v>1022</v>
      </c>
      <c r="B1364" s="89"/>
      <c r="C1364" s="89"/>
      <c r="D1364" s="90" t="str">
        <f t="shared" si="41"/>
        <v/>
      </c>
      <c r="E1364" s="88" t="str">
        <f t="shared" si="42"/>
        <v/>
      </c>
      <c r="G1364" s="119" t="str">
        <f>IF(C1364&lt;&gt;"",COUNT($C$89:C1364),"")</f>
        <v/>
      </c>
      <c r="AB1364" s="1">
        <v>1</v>
      </c>
    </row>
    <row r="1365" spans="1:28" ht="12.75">
      <c r="A1365" s="74"/>
      <c r="B1365" s="89"/>
      <c r="C1365" s="89"/>
      <c r="D1365" s="90" t="str">
        <f t="shared" si="41"/>
        <v/>
      </c>
      <c r="E1365" s="88" t="str">
        <f t="shared" si="42"/>
        <v/>
      </c>
      <c r="G1365" s="119" t="str">
        <f>IF(C1365&lt;&gt;"",COUNT($C$89:C1365),"")</f>
        <v/>
      </c>
      <c r="AB1365" s="1">
        <v>1</v>
      </c>
    </row>
    <row r="1366" spans="1:28" ht="12.75">
      <c r="A1366" s="77" t="s">
        <v>1072</v>
      </c>
      <c r="B1366" s="89">
        <v>1170.83</v>
      </c>
      <c r="C1366" s="89"/>
      <c r="D1366" s="90">
        <f t="shared" si="41"/>
        <v>1223.4002669999998</v>
      </c>
      <c r="E1366" s="88">
        <f t="shared" si="42"/>
        <v>4.489999999999994E-2</v>
      </c>
      <c r="G1366" s="119" t="str">
        <f>IF(C1366&lt;&gt;"",COUNT($C$89:C1366),"")</f>
        <v/>
      </c>
      <c r="AB1366" s="1">
        <v>1</v>
      </c>
    </row>
    <row r="1367" spans="1:28" ht="12.75">
      <c r="A1367" s="77"/>
      <c r="B1367" s="89"/>
      <c r="C1367" s="89"/>
      <c r="D1367" s="90" t="str">
        <f t="shared" ref="D1367:D1430" si="43">IF(B1367&lt;&gt;"",IF(ISTEXT(B1367),B1367,IF(C1367&lt;&gt;"",C1367*1.0449,B1367*1.0449)),"")</f>
        <v/>
      </c>
      <c r="E1367" s="88" t="str">
        <f t="shared" ref="E1367:E1430" si="44">IF(AND(B1367&lt;&gt;"",D1367&lt;&gt;""),IF(ISTEXT(D1367),D1367,D1367/B1367-1),"")</f>
        <v/>
      </c>
      <c r="G1367" s="119" t="str">
        <f>IF(C1367&lt;&gt;"",COUNT($C$89:C1367),"")</f>
        <v/>
      </c>
      <c r="AB1367" s="1">
        <v>1</v>
      </c>
    </row>
    <row r="1368" spans="1:28" ht="12.75">
      <c r="A1368" s="77" t="s">
        <v>133</v>
      </c>
      <c r="B1368" s="89">
        <v>1974.03</v>
      </c>
      <c r="C1368" s="89"/>
      <c r="D1368" s="90">
        <f t="shared" si="43"/>
        <v>2062.663947</v>
      </c>
      <c r="E1368" s="88">
        <f t="shared" si="44"/>
        <v>4.489999999999994E-2</v>
      </c>
      <c r="G1368" s="119" t="str">
        <f>IF(C1368&lt;&gt;"",COUNT($C$89:C1368),"")</f>
        <v/>
      </c>
      <c r="AB1368" s="1">
        <v>1</v>
      </c>
    </row>
    <row r="1369" spans="1:28" ht="12.75">
      <c r="A1369" s="77"/>
      <c r="B1369" s="89"/>
      <c r="C1369" s="89"/>
      <c r="D1369" s="90" t="str">
        <f t="shared" si="43"/>
        <v/>
      </c>
      <c r="E1369" s="88" t="str">
        <f t="shared" si="44"/>
        <v/>
      </c>
      <c r="G1369" s="119" t="str">
        <f>IF(C1369&lt;&gt;"",COUNT($C$89:C1369),"")</f>
        <v/>
      </c>
      <c r="AB1369" s="1">
        <v>1</v>
      </c>
    </row>
    <row r="1370" spans="1:28" ht="12.75">
      <c r="A1370" s="77" t="s">
        <v>136</v>
      </c>
      <c r="B1370" s="89"/>
      <c r="C1370" s="89"/>
      <c r="D1370" s="90" t="str">
        <f t="shared" si="43"/>
        <v/>
      </c>
      <c r="E1370" s="88" t="str">
        <f t="shared" si="44"/>
        <v/>
      </c>
      <c r="G1370" s="119" t="str">
        <f>IF(C1370&lt;&gt;"",COUNT($C$89:C1370),"")</f>
        <v/>
      </c>
      <c r="AB1370" s="1">
        <v>1</v>
      </c>
    </row>
    <row r="1371" spans="1:28" ht="12.75">
      <c r="A1371" s="77"/>
      <c r="B1371" s="89"/>
      <c r="C1371" s="89"/>
      <c r="D1371" s="90" t="str">
        <f t="shared" si="43"/>
        <v/>
      </c>
      <c r="E1371" s="88" t="str">
        <f t="shared" si="44"/>
        <v/>
      </c>
      <c r="G1371" s="119" t="str">
        <f>IF(C1371&lt;&gt;"",COUNT($C$89:C1371),"")</f>
        <v/>
      </c>
      <c r="AB1371" s="1">
        <v>1</v>
      </c>
    </row>
    <row r="1372" spans="1:28" ht="12.75">
      <c r="A1372" s="77" t="s">
        <v>137</v>
      </c>
      <c r="B1372" s="89"/>
      <c r="C1372" s="89"/>
      <c r="D1372" s="90" t="str">
        <f t="shared" si="43"/>
        <v/>
      </c>
      <c r="E1372" s="88" t="str">
        <f t="shared" si="44"/>
        <v/>
      </c>
      <c r="G1372" s="119" t="str">
        <f>IF(C1372&lt;&gt;"",COUNT($C$89:C1372),"")</f>
        <v/>
      </c>
      <c r="AB1372" s="1">
        <v>1</v>
      </c>
    </row>
    <row r="1373" spans="1:28" ht="12.75">
      <c r="A1373" s="77" t="s">
        <v>138</v>
      </c>
      <c r="B1373" s="89"/>
      <c r="C1373" s="89"/>
      <c r="D1373" s="90" t="str">
        <f t="shared" si="43"/>
        <v/>
      </c>
      <c r="E1373" s="88" t="str">
        <f t="shared" si="44"/>
        <v/>
      </c>
      <c r="G1373" s="119" t="str">
        <f>IF(C1373&lt;&gt;"",COUNT($C$89:C1373),"")</f>
        <v/>
      </c>
      <c r="AB1373" s="1">
        <v>1</v>
      </c>
    </row>
    <row r="1374" spans="1:28" ht="12.75">
      <c r="A1374" s="77" t="s">
        <v>139</v>
      </c>
      <c r="B1374" s="89"/>
      <c r="C1374" s="89"/>
      <c r="D1374" s="90" t="str">
        <f t="shared" si="43"/>
        <v/>
      </c>
      <c r="E1374" s="88" t="str">
        <f t="shared" si="44"/>
        <v/>
      </c>
      <c r="G1374" s="119" t="str">
        <f>IF(C1374&lt;&gt;"",COUNT($C$89:C1374),"")</f>
        <v/>
      </c>
      <c r="AB1374" s="1">
        <v>1</v>
      </c>
    </row>
    <row r="1375" spans="1:28" ht="12.75">
      <c r="A1375" s="77" t="s">
        <v>140</v>
      </c>
      <c r="B1375" s="89"/>
      <c r="C1375" s="89"/>
      <c r="D1375" s="90" t="str">
        <f t="shared" si="43"/>
        <v/>
      </c>
      <c r="E1375" s="88" t="str">
        <f t="shared" si="44"/>
        <v/>
      </c>
      <c r="G1375" s="119" t="str">
        <f>IF(C1375&lt;&gt;"",COUNT($C$89:C1375),"")</f>
        <v/>
      </c>
      <c r="AB1375" s="1">
        <v>1</v>
      </c>
    </row>
    <row r="1376" spans="1:28" ht="12.75">
      <c r="A1376" s="77"/>
      <c r="B1376" s="89"/>
      <c r="C1376" s="89"/>
      <c r="D1376" s="90" t="str">
        <f t="shared" si="43"/>
        <v/>
      </c>
      <c r="E1376" s="88" t="str">
        <f t="shared" si="44"/>
        <v/>
      </c>
      <c r="G1376" s="119" t="str">
        <f>IF(C1376&lt;&gt;"",COUNT($C$89:C1376),"")</f>
        <v/>
      </c>
      <c r="AB1376" s="1">
        <v>1</v>
      </c>
    </row>
    <row r="1377" spans="1:28" ht="12.75">
      <c r="A1377" s="74" t="s">
        <v>1073</v>
      </c>
      <c r="B1377" s="89"/>
      <c r="C1377" s="89"/>
      <c r="D1377" s="90" t="str">
        <f t="shared" si="43"/>
        <v/>
      </c>
      <c r="E1377" s="88" t="str">
        <f t="shared" si="44"/>
        <v/>
      </c>
      <c r="G1377" s="119" t="str">
        <f>IF(C1377&lt;&gt;"",COUNT($C$89:C1377),"")</f>
        <v/>
      </c>
      <c r="AB1377" s="1">
        <v>1</v>
      </c>
    </row>
    <row r="1378" spans="1:28" ht="12.75">
      <c r="A1378" s="74"/>
      <c r="B1378" s="89"/>
      <c r="C1378" s="89"/>
      <c r="D1378" s="90" t="str">
        <f t="shared" si="43"/>
        <v/>
      </c>
      <c r="E1378" s="88" t="str">
        <f t="shared" si="44"/>
        <v/>
      </c>
      <c r="G1378" s="119" t="str">
        <f>IF(C1378&lt;&gt;"",COUNT($C$89:C1378),"")</f>
        <v/>
      </c>
      <c r="AB1378" s="1">
        <v>1</v>
      </c>
    </row>
    <row r="1379" spans="1:28" ht="12.75">
      <c r="A1379" s="77" t="s">
        <v>1027</v>
      </c>
      <c r="B1379" s="89"/>
      <c r="C1379" s="89"/>
      <c r="D1379" s="90" t="str">
        <f t="shared" si="43"/>
        <v/>
      </c>
      <c r="E1379" s="88" t="str">
        <f t="shared" si="44"/>
        <v/>
      </c>
      <c r="G1379" s="119" t="str">
        <f>IF(C1379&lt;&gt;"",COUNT($C$89:C1379),"")</f>
        <v/>
      </c>
      <c r="AB1379" s="1">
        <v>1</v>
      </c>
    </row>
    <row r="1380" spans="1:28" ht="12.75">
      <c r="A1380" s="77" t="s">
        <v>1028</v>
      </c>
      <c r="B1380" s="89"/>
      <c r="C1380" s="89"/>
      <c r="D1380" s="90" t="str">
        <f t="shared" si="43"/>
        <v/>
      </c>
      <c r="E1380" s="88" t="str">
        <f t="shared" si="44"/>
        <v/>
      </c>
      <c r="G1380" s="119" t="str">
        <f>IF(C1380&lt;&gt;"",COUNT($C$89:C1380),"")</f>
        <v/>
      </c>
      <c r="AB1380" s="1">
        <v>1</v>
      </c>
    </row>
    <row r="1381" spans="1:28" ht="12.75">
      <c r="A1381" s="77" t="s">
        <v>1029</v>
      </c>
      <c r="B1381" s="89"/>
      <c r="C1381" s="89"/>
      <c r="D1381" s="90" t="str">
        <f t="shared" si="43"/>
        <v/>
      </c>
      <c r="E1381" s="88" t="str">
        <f t="shared" si="44"/>
        <v/>
      </c>
      <c r="G1381" s="119" t="str">
        <f>IF(C1381&lt;&gt;"",COUNT($C$89:C1381),"")</f>
        <v/>
      </c>
      <c r="AB1381" s="1">
        <v>1</v>
      </c>
    </row>
    <row r="1382" spans="1:28" ht="12.75">
      <c r="A1382" s="74"/>
      <c r="B1382" s="89"/>
      <c r="C1382" s="89"/>
      <c r="D1382" s="90" t="str">
        <f t="shared" si="43"/>
        <v/>
      </c>
      <c r="E1382" s="88" t="str">
        <f t="shared" si="44"/>
        <v/>
      </c>
      <c r="G1382" s="119" t="str">
        <f>IF(C1382&lt;&gt;"",COUNT($C$89:C1382),"")</f>
        <v/>
      </c>
      <c r="AB1382" s="1">
        <v>1</v>
      </c>
    </row>
    <row r="1383" spans="1:28" ht="12.75">
      <c r="A1383" s="77" t="s">
        <v>1074</v>
      </c>
      <c r="B1383" s="89">
        <v>613.66999999999996</v>
      </c>
      <c r="C1383" s="89"/>
      <c r="D1383" s="90">
        <f t="shared" si="43"/>
        <v>641.22378299999991</v>
      </c>
      <c r="E1383" s="88">
        <f t="shared" si="44"/>
        <v>4.489999999999994E-2</v>
      </c>
      <c r="G1383" s="119" t="str">
        <f>IF(C1383&lt;&gt;"",COUNT($C$89:C1383),"")</f>
        <v/>
      </c>
      <c r="AB1383" s="1">
        <v>1</v>
      </c>
    </row>
    <row r="1384" spans="1:28" ht="12.75">
      <c r="A1384" s="77"/>
      <c r="B1384" s="89"/>
      <c r="C1384" s="89"/>
      <c r="D1384" s="90" t="str">
        <f t="shared" si="43"/>
        <v/>
      </c>
      <c r="E1384" s="88" t="str">
        <f t="shared" si="44"/>
        <v/>
      </c>
      <c r="G1384" s="119" t="str">
        <f>IF(C1384&lt;&gt;"",COUNT($C$89:C1384),"")</f>
        <v/>
      </c>
      <c r="AB1384" s="1">
        <v>1</v>
      </c>
    </row>
    <row r="1385" spans="1:28" ht="12.75">
      <c r="A1385" s="77" t="s">
        <v>1075</v>
      </c>
      <c r="B1385" s="89"/>
      <c r="C1385" s="89"/>
      <c r="D1385" s="90" t="str">
        <f t="shared" si="43"/>
        <v/>
      </c>
      <c r="E1385" s="88" t="str">
        <f t="shared" si="44"/>
        <v/>
      </c>
      <c r="G1385" s="119" t="str">
        <f>IF(C1385&lt;&gt;"",COUNT($C$89:C1385),"")</f>
        <v/>
      </c>
      <c r="AB1385" s="1">
        <v>1</v>
      </c>
    </row>
    <row r="1386" spans="1:28" ht="12.75">
      <c r="A1386" s="77"/>
      <c r="B1386" s="89"/>
      <c r="C1386" s="89"/>
      <c r="D1386" s="90" t="str">
        <f t="shared" si="43"/>
        <v/>
      </c>
      <c r="E1386" s="88" t="str">
        <f t="shared" si="44"/>
        <v/>
      </c>
      <c r="G1386" s="119" t="str">
        <f>IF(C1386&lt;&gt;"",COUNT($C$89:C1386),"")</f>
        <v/>
      </c>
      <c r="AB1386" s="1">
        <v>1</v>
      </c>
    </row>
    <row r="1387" spans="1:28" ht="12.75">
      <c r="A1387" s="77" t="s">
        <v>1039</v>
      </c>
      <c r="B1387" s="90"/>
      <c r="C1387" s="90"/>
      <c r="D1387" s="90" t="str">
        <f t="shared" si="43"/>
        <v/>
      </c>
      <c r="E1387" s="88" t="str">
        <f t="shared" si="44"/>
        <v/>
      </c>
      <c r="G1387" s="119" t="str">
        <f>IF(C1387&lt;&gt;"",COUNT($C$89:C1387),"")</f>
        <v/>
      </c>
      <c r="AB1387" s="1">
        <v>1</v>
      </c>
    </row>
    <row r="1388" spans="1:28" ht="12.75">
      <c r="A1388" s="77"/>
      <c r="B1388" s="90"/>
      <c r="C1388" s="90"/>
      <c r="D1388" s="90" t="str">
        <f t="shared" si="43"/>
        <v/>
      </c>
      <c r="E1388" s="88" t="str">
        <f t="shared" si="44"/>
        <v/>
      </c>
      <c r="G1388" s="119" t="str">
        <f>IF(C1388&lt;&gt;"",COUNT($C$89:C1388),"")</f>
        <v/>
      </c>
      <c r="AB1388" s="1">
        <v>1</v>
      </c>
    </row>
    <row r="1389" spans="1:28" ht="12.75">
      <c r="A1389" s="77" t="s">
        <v>1076</v>
      </c>
      <c r="B1389" s="89">
        <v>870.11</v>
      </c>
      <c r="C1389" s="89"/>
      <c r="D1389" s="90">
        <f t="shared" si="43"/>
        <v>909.17793899999992</v>
      </c>
      <c r="E1389" s="88">
        <f t="shared" si="44"/>
        <v>4.489999999999994E-2</v>
      </c>
      <c r="G1389" s="119" t="str">
        <f>IF(C1389&lt;&gt;"",COUNT($C$89:C1389),"")</f>
        <v/>
      </c>
      <c r="AB1389" s="1">
        <v>1</v>
      </c>
    </row>
    <row r="1390" spans="1:28" ht="12.75">
      <c r="A1390" s="77" t="s">
        <v>1077</v>
      </c>
      <c r="B1390" s="89">
        <v>1.92</v>
      </c>
      <c r="C1390" s="89"/>
      <c r="D1390" s="90">
        <f t="shared" si="43"/>
        <v>2.006208</v>
      </c>
      <c r="E1390" s="88">
        <f t="shared" si="44"/>
        <v>4.489999999999994E-2</v>
      </c>
      <c r="G1390" s="119" t="str">
        <f>IF(C1390&lt;&gt;"",COUNT($C$89:C1390),"")</f>
        <v/>
      </c>
      <c r="AB1390" s="1">
        <v>1</v>
      </c>
    </row>
    <row r="1391" spans="1:28" ht="12.75">
      <c r="A1391" s="77" t="s">
        <v>1078</v>
      </c>
      <c r="B1391" s="89">
        <v>1144.8900000000001</v>
      </c>
      <c r="C1391" s="89"/>
      <c r="D1391" s="90">
        <f t="shared" si="43"/>
        <v>1196.2955610000001</v>
      </c>
      <c r="E1391" s="88">
        <f t="shared" si="44"/>
        <v>4.489999999999994E-2</v>
      </c>
      <c r="G1391" s="119" t="str">
        <f>IF(C1391&lt;&gt;"",COUNT($C$89:C1391),"")</f>
        <v/>
      </c>
      <c r="AB1391" s="1">
        <v>1</v>
      </c>
    </row>
    <row r="1392" spans="1:28" ht="12.75">
      <c r="A1392" s="77" t="s">
        <v>1077</v>
      </c>
      <c r="B1392" s="89">
        <v>1.92</v>
      </c>
      <c r="C1392" s="89"/>
      <c r="D1392" s="90">
        <f t="shared" si="43"/>
        <v>2.006208</v>
      </c>
      <c r="E1392" s="88">
        <f t="shared" si="44"/>
        <v>4.489999999999994E-2</v>
      </c>
      <c r="G1392" s="119" t="str">
        <f>IF(C1392&lt;&gt;"",COUNT($C$89:C1392),"")</f>
        <v/>
      </c>
      <c r="AB1392" s="1">
        <v>1</v>
      </c>
    </row>
    <row r="1393" spans="1:28" ht="12.75">
      <c r="A1393" s="77"/>
      <c r="B1393" s="89"/>
      <c r="C1393" s="89"/>
      <c r="D1393" s="90" t="str">
        <f t="shared" si="43"/>
        <v/>
      </c>
      <c r="E1393" s="88" t="str">
        <f t="shared" si="44"/>
        <v/>
      </c>
      <c r="G1393" s="119" t="str">
        <f>IF(C1393&lt;&gt;"",COUNT($C$89:C1393),"")</f>
        <v/>
      </c>
      <c r="AB1393" s="1">
        <v>1</v>
      </c>
    </row>
    <row r="1394" spans="1:28" ht="12.75">
      <c r="A1394" s="77" t="s">
        <v>1045</v>
      </c>
      <c r="B1394" s="89"/>
      <c r="C1394" s="89"/>
      <c r="D1394" s="90" t="str">
        <f t="shared" si="43"/>
        <v/>
      </c>
      <c r="E1394" s="88" t="str">
        <f t="shared" si="44"/>
        <v/>
      </c>
      <c r="G1394" s="119" t="str">
        <f>IF(C1394&lt;&gt;"",COUNT($C$89:C1394),"")</f>
        <v/>
      </c>
      <c r="AB1394" s="1">
        <v>1</v>
      </c>
    </row>
    <row r="1395" spans="1:28" ht="12.75">
      <c r="A1395" s="77"/>
      <c r="B1395" s="89"/>
      <c r="C1395" s="89"/>
      <c r="D1395" s="90" t="str">
        <f t="shared" si="43"/>
        <v/>
      </c>
      <c r="E1395" s="88" t="str">
        <f t="shared" si="44"/>
        <v/>
      </c>
      <c r="G1395" s="119" t="str">
        <f>IF(C1395&lt;&gt;"",COUNT($C$89:C1395),"")</f>
        <v/>
      </c>
      <c r="AB1395" s="1">
        <v>1</v>
      </c>
    </row>
    <row r="1396" spans="1:28" ht="12.75">
      <c r="A1396" s="77" t="s">
        <v>1076</v>
      </c>
      <c r="B1396" s="89">
        <v>435.07</v>
      </c>
      <c r="C1396" s="89"/>
      <c r="D1396" s="90">
        <f t="shared" si="43"/>
        <v>454.60464299999995</v>
      </c>
      <c r="E1396" s="88">
        <f t="shared" si="44"/>
        <v>4.489999999999994E-2</v>
      </c>
      <c r="G1396" s="119" t="str">
        <f>IF(C1396&lt;&gt;"",COUNT($C$89:C1396),"")</f>
        <v/>
      </c>
      <c r="AB1396" s="1">
        <v>1</v>
      </c>
    </row>
    <row r="1397" spans="1:28" ht="12.75">
      <c r="A1397" s="77" t="s">
        <v>1077</v>
      </c>
      <c r="B1397" s="89">
        <v>0.79</v>
      </c>
      <c r="C1397" s="89"/>
      <c r="D1397" s="90">
        <f t="shared" si="43"/>
        <v>0.82547099999999995</v>
      </c>
      <c r="E1397" s="88">
        <f t="shared" si="44"/>
        <v>4.489999999999994E-2</v>
      </c>
      <c r="G1397" s="119" t="str">
        <f>IF(C1397&lt;&gt;"",COUNT($C$89:C1397),"")</f>
        <v/>
      </c>
      <c r="AB1397" s="1">
        <v>1</v>
      </c>
    </row>
    <row r="1398" spans="1:28" ht="12.75">
      <c r="A1398" s="77" t="s">
        <v>1078</v>
      </c>
      <c r="B1398" s="89">
        <v>477.04</v>
      </c>
      <c r="C1398" s="89"/>
      <c r="D1398" s="90">
        <f t="shared" si="43"/>
        <v>498.45909599999999</v>
      </c>
      <c r="E1398" s="88">
        <f t="shared" si="44"/>
        <v>4.489999999999994E-2</v>
      </c>
      <c r="G1398" s="119" t="str">
        <f>IF(C1398&lt;&gt;"",COUNT($C$89:C1398),"")</f>
        <v/>
      </c>
      <c r="AB1398" s="1">
        <v>1</v>
      </c>
    </row>
    <row r="1399" spans="1:28" ht="12.75">
      <c r="A1399" s="77" t="s">
        <v>1077</v>
      </c>
      <c r="B1399" s="89">
        <v>0.79</v>
      </c>
      <c r="C1399" s="89"/>
      <c r="D1399" s="90">
        <f t="shared" si="43"/>
        <v>0.82547099999999995</v>
      </c>
      <c r="E1399" s="88">
        <f t="shared" si="44"/>
        <v>4.489999999999994E-2</v>
      </c>
      <c r="G1399" s="119" t="str">
        <f>IF(C1399&lt;&gt;"",COUNT($C$89:C1399),"")</f>
        <v/>
      </c>
      <c r="AB1399" s="1">
        <v>1</v>
      </c>
    </row>
    <row r="1400" spans="1:28" ht="12.75">
      <c r="A1400" s="77"/>
      <c r="B1400" s="89"/>
      <c r="C1400" s="89"/>
      <c r="D1400" s="90" t="str">
        <f t="shared" si="43"/>
        <v/>
      </c>
      <c r="E1400" s="88" t="str">
        <f t="shared" si="44"/>
        <v/>
      </c>
      <c r="G1400" s="119" t="str">
        <f>IF(C1400&lt;&gt;"",COUNT($C$89:C1400),"")</f>
        <v/>
      </c>
      <c r="AB1400" s="1">
        <v>1</v>
      </c>
    </row>
    <row r="1401" spans="1:28" ht="12.75">
      <c r="A1401" s="74" t="s">
        <v>1080</v>
      </c>
      <c r="B1401" s="89"/>
      <c r="C1401" s="89"/>
      <c r="D1401" s="90" t="str">
        <f t="shared" si="43"/>
        <v/>
      </c>
      <c r="E1401" s="88" t="str">
        <f t="shared" si="44"/>
        <v/>
      </c>
      <c r="G1401" s="119" t="str">
        <f>IF(C1401&lt;&gt;"",COUNT($C$89:C1401),"")</f>
        <v/>
      </c>
      <c r="AB1401" s="1">
        <v>1</v>
      </c>
    </row>
    <row r="1402" spans="1:28" ht="12.75">
      <c r="A1402" s="74" t="s">
        <v>1079</v>
      </c>
      <c r="B1402" s="89"/>
      <c r="C1402" s="89"/>
      <c r="D1402" s="90" t="str">
        <f t="shared" si="43"/>
        <v/>
      </c>
      <c r="E1402" s="88" t="str">
        <f t="shared" si="44"/>
        <v/>
      </c>
      <c r="G1402" s="119" t="str">
        <f>IF(C1402&lt;&gt;"",COUNT($C$89:C1402),"")</f>
        <v/>
      </c>
      <c r="AB1402" s="1">
        <v>1</v>
      </c>
    </row>
    <row r="1403" spans="1:28" ht="12.75">
      <c r="A1403" s="77"/>
      <c r="B1403" s="89"/>
      <c r="C1403" s="89"/>
      <c r="D1403" s="90" t="str">
        <f t="shared" si="43"/>
        <v/>
      </c>
      <c r="E1403" s="88" t="str">
        <f t="shared" si="44"/>
        <v/>
      </c>
      <c r="G1403" s="119" t="str">
        <f>IF(C1403&lt;&gt;"",COUNT($C$89:C1403),"")</f>
        <v/>
      </c>
      <c r="AB1403" s="1">
        <v>1</v>
      </c>
    </row>
    <row r="1404" spans="1:28" ht="12.75">
      <c r="A1404" s="77" t="s">
        <v>1081</v>
      </c>
      <c r="B1404" s="89"/>
      <c r="C1404" s="89"/>
      <c r="D1404" s="90" t="str">
        <f t="shared" si="43"/>
        <v/>
      </c>
      <c r="E1404" s="88" t="str">
        <f t="shared" si="44"/>
        <v/>
      </c>
      <c r="G1404" s="119" t="str">
        <f>IF(C1404&lt;&gt;"",COUNT($C$89:C1404),"")</f>
        <v/>
      </c>
      <c r="AB1404" s="1">
        <v>1</v>
      </c>
    </row>
    <row r="1405" spans="1:28" ht="12.75">
      <c r="A1405" s="77"/>
      <c r="B1405" s="89"/>
      <c r="C1405" s="89"/>
      <c r="D1405" s="90" t="str">
        <f t="shared" si="43"/>
        <v/>
      </c>
      <c r="E1405" s="88" t="str">
        <f t="shared" si="44"/>
        <v/>
      </c>
      <c r="G1405" s="119" t="str">
        <f>IF(C1405&lt;&gt;"",COUNT($C$89:C1405),"")</f>
        <v/>
      </c>
      <c r="AB1405" s="1">
        <v>1</v>
      </c>
    </row>
    <row r="1406" spans="1:28" ht="12.75">
      <c r="A1406" s="77" t="s">
        <v>198</v>
      </c>
      <c r="B1406" s="89">
        <v>686.93</v>
      </c>
      <c r="C1406" s="89"/>
      <c r="D1406" s="90">
        <f t="shared" si="43"/>
        <v>717.77315699999986</v>
      </c>
      <c r="E1406" s="88">
        <f t="shared" si="44"/>
        <v>4.489999999999994E-2</v>
      </c>
      <c r="G1406" s="119" t="str">
        <f>IF(C1406&lt;&gt;"",COUNT($C$89:C1406),"")</f>
        <v/>
      </c>
      <c r="AB1406" s="1">
        <v>1</v>
      </c>
    </row>
    <row r="1407" spans="1:28" ht="12.75">
      <c r="A1407" s="77" t="s">
        <v>1082</v>
      </c>
      <c r="B1407" s="89">
        <v>686.93</v>
      </c>
      <c r="C1407" s="89"/>
      <c r="D1407" s="90">
        <f t="shared" si="43"/>
        <v>717.77315699999986</v>
      </c>
      <c r="E1407" s="88">
        <f t="shared" si="44"/>
        <v>4.489999999999994E-2</v>
      </c>
      <c r="G1407" s="119" t="str">
        <f>IF(C1407&lt;&gt;"",COUNT($C$89:C1407),"")</f>
        <v/>
      </c>
      <c r="AB1407" s="1">
        <v>1</v>
      </c>
    </row>
    <row r="1408" spans="1:28" ht="12.75">
      <c r="A1408" s="77" t="s">
        <v>1083</v>
      </c>
      <c r="B1408" s="89">
        <v>686.93</v>
      </c>
      <c r="C1408" s="89"/>
      <c r="D1408" s="90">
        <f t="shared" si="43"/>
        <v>717.77315699999986</v>
      </c>
      <c r="E1408" s="88">
        <f t="shared" si="44"/>
        <v>4.489999999999994E-2</v>
      </c>
      <c r="G1408" s="119" t="str">
        <f>IF(C1408&lt;&gt;"",COUNT($C$89:C1408),"")</f>
        <v/>
      </c>
      <c r="AB1408" s="1">
        <v>1</v>
      </c>
    </row>
    <row r="1409" spans="1:28" ht="12.75">
      <c r="A1409" s="77"/>
      <c r="B1409" s="89"/>
      <c r="C1409" s="89"/>
      <c r="D1409" s="90" t="str">
        <f t="shared" si="43"/>
        <v/>
      </c>
      <c r="E1409" s="88" t="str">
        <f t="shared" si="44"/>
        <v/>
      </c>
      <c r="G1409" s="119" t="str">
        <f>IF(C1409&lt;&gt;"",COUNT($C$89:C1409),"")</f>
        <v/>
      </c>
      <c r="AB1409" s="1">
        <v>1</v>
      </c>
    </row>
    <row r="1410" spans="1:28" ht="12.75">
      <c r="A1410" s="74" t="s">
        <v>1080</v>
      </c>
      <c r="B1410" s="89"/>
      <c r="C1410" s="89"/>
      <c r="D1410" s="90" t="str">
        <f t="shared" si="43"/>
        <v/>
      </c>
      <c r="E1410" s="88" t="str">
        <f t="shared" si="44"/>
        <v/>
      </c>
      <c r="G1410" s="119" t="str">
        <f>IF(C1410&lt;&gt;"",COUNT($C$89:C1410),"")</f>
        <v/>
      </c>
      <c r="AB1410" s="1">
        <v>1</v>
      </c>
    </row>
    <row r="1411" spans="1:28" ht="12.75">
      <c r="A1411" s="74" t="s">
        <v>1034</v>
      </c>
      <c r="B1411" s="89"/>
      <c r="C1411" s="89"/>
      <c r="D1411" s="90" t="str">
        <f t="shared" si="43"/>
        <v/>
      </c>
      <c r="E1411" s="88" t="str">
        <f t="shared" si="44"/>
        <v/>
      </c>
      <c r="G1411" s="119" t="str">
        <f>IF(C1411&lt;&gt;"",COUNT($C$89:C1411),"")</f>
        <v/>
      </c>
      <c r="AB1411" s="1">
        <v>1</v>
      </c>
    </row>
    <row r="1412" spans="1:28" ht="12.75">
      <c r="A1412" s="77"/>
      <c r="B1412" s="89"/>
      <c r="C1412" s="89"/>
      <c r="D1412" s="90" t="str">
        <f t="shared" si="43"/>
        <v/>
      </c>
      <c r="E1412" s="88" t="str">
        <f t="shared" si="44"/>
        <v/>
      </c>
      <c r="G1412" s="119" t="str">
        <f>IF(C1412&lt;&gt;"",COUNT($C$89:C1412),"")</f>
        <v/>
      </c>
      <c r="AB1412" s="1">
        <v>1</v>
      </c>
    </row>
    <row r="1413" spans="1:28" ht="12.75">
      <c r="A1413" s="77" t="s">
        <v>1084</v>
      </c>
      <c r="B1413" s="89">
        <v>686.93</v>
      </c>
      <c r="C1413" s="89"/>
      <c r="D1413" s="90">
        <f t="shared" si="43"/>
        <v>717.77315699999986</v>
      </c>
      <c r="E1413" s="88">
        <f t="shared" si="44"/>
        <v>4.489999999999994E-2</v>
      </c>
      <c r="G1413" s="119" t="str">
        <f>IF(C1413&lt;&gt;"",COUNT($C$89:C1413),"")</f>
        <v/>
      </c>
      <c r="AB1413" s="1">
        <v>1</v>
      </c>
    </row>
    <row r="1414" spans="1:28" ht="12.75">
      <c r="A1414" s="77" t="s">
        <v>1085</v>
      </c>
      <c r="B1414" s="89">
        <v>686.93</v>
      </c>
      <c r="C1414" s="89"/>
      <c r="D1414" s="90">
        <f t="shared" si="43"/>
        <v>717.77315699999986</v>
      </c>
      <c r="E1414" s="88">
        <f t="shared" si="44"/>
        <v>4.489999999999994E-2</v>
      </c>
      <c r="G1414" s="119" t="str">
        <f>IF(C1414&lt;&gt;"",COUNT($C$89:C1414),"")</f>
        <v/>
      </c>
      <c r="AB1414" s="1">
        <v>1</v>
      </c>
    </row>
    <row r="1415" spans="1:28" ht="12.75">
      <c r="A1415" s="77" t="s">
        <v>1086</v>
      </c>
      <c r="B1415" s="89">
        <v>686.93</v>
      </c>
      <c r="C1415" s="89"/>
      <c r="D1415" s="90">
        <f t="shared" si="43"/>
        <v>717.77315699999986</v>
      </c>
      <c r="E1415" s="88">
        <f t="shared" si="44"/>
        <v>4.489999999999994E-2</v>
      </c>
      <c r="G1415" s="119" t="str">
        <f>IF(C1415&lt;&gt;"",COUNT($C$89:C1415),"")</f>
        <v/>
      </c>
      <c r="AB1415" s="1">
        <v>1</v>
      </c>
    </row>
    <row r="1416" spans="1:28" ht="12.75">
      <c r="A1416" s="77"/>
      <c r="B1416" s="89"/>
      <c r="C1416" s="89"/>
      <c r="D1416" s="90" t="str">
        <f t="shared" si="43"/>
        <v/>
      </c>
      <c r="E1416" s="88" t="str">
        <f t="shared" si="44"/>
        <v/>
      </c>
      <c r="G1416" s="119" t="str">
        <f>IF(C1416&lt;&gt;"",COUNT($C$89:C1416),"")</f>
        <v/>
      </c>
      <c r="AB1416" s="1">
        <v>1</v>
      </c>
    </row>
    <row r="1417" spans="1:28" ht="12.75">
      <c r="A1417" s="77" t="s">
        <v>1087</v>
      </c>
      <c r="B1417" s="89"/>
      <c r="C1417" s="89"/>
      <c r="D1417" s="90" t="str">
        <f t="shared" si="43"/>
        <v/>
      </c>
      <c r="E1417" s="88" t="str">
        <f t="shared" si="44"/>
        <v/>
      </c>
      <c r="G1417" s="119" t="str">
        <f>IF(C1417&lt;&gt;"",COUNT($C$89:C1417),"")</f>
        <v/>
      </c>
      <c r="AB1417" s="1">
        <v>1</v>
      </c>
    </row>
    <row r="1418" spans="1:28" ht="12.75">
      <c r="A1418" s="77" t="s">
        <v>1088</v>
      </c>
      <c r="B1418" s="89"/>
      <c r="C1418" s="89"/>
      <c r="D1418" s="90" t="str">
        <f t="shared" si="43"/>
        <v/>
      </c>
      <c r="E1418" s="88" t="str">
        <f t="shared" si="44"/>
        <v/>
      </c>
      <c r="G1418" s="119" t="str">
        <f>IF(C1418&lt;&gt;"",COUNT($C$89:C1418),"")</f>
        <v/>
      </c>
      <c r="AB1418" s="1">
        <v>1</v>
      </c>
    </row>
    <row r="1419" spans="1:28" ht="12.75">
      <c r="A1419" s="77" t="s">
        <v>1089</v>
      </c>
      <c r="B1419" s="89"/>
      <c r="C1419" s="89"/>
      <c r="D1419" s="90" t="str">
        <f t="shared" si="43"/>
        <v/>
      </c>
      <c r="E1419" s="88" t="str">
        <f t="shared" si="44"/>
        <v/>
      </c>
      <c r="G1419" s="119" t="str">
        <f>IF(C1419&lt;&gt;"",COUNT($C$89:C1419),"")</f>
        <v/>
      </c>
      <c r="AB1419" s="1">
        <v>1</v>
      </c>
    </row>
    <row r="1420" spans="1:28" ht="12.75">
      <c r="A1420" s="77"/>
      <c r="B1420" s="89"/>
      <c r="C1420" s="89"/>
      <c r="D1420" s="90" t="str">
        <f t="shared" si="43"/>
        <v/>
      </c>
      <c r="E1420" s="88" t="str">
        <f t="shared" si="44"/>
        <v/>
      </c>
      <c r="G1420" s="119" t="str">
        <f>IF(C1420&lt;&gt;"",COUNT($C$89:C1420),"")</f>
        <v/>
      </c>
      <c r="AB1420" s="1">
        <v>1</v>
      </c>
    </row>
    <row r="1421" spans="1:28" ht="12.75">
      <c r="A1421" s="77" t="s">
        <v>1090</v>
      </c>
      <c r="B1421" s="89"/>
      <c r="C1421" s="89"/>
      <c r="D1421" s="90" t="str">
        <f t="shared" si="43"/>
        <v/>
      </c>
      <c r="E1421" s="88" t="str">
        <f t="shared" si="44"/>
        <v/>
      </c>
      <c r="G1421" s="119" t="str">
        <f>IF(C1421&lt;&gt;"",COUNT($C$89:C1421),"")</f>
        <v/>
      </c>
      <c r="AB1421" s="1">
        <v>1</v>
      </c>
    </row>
    <row r="1422" spans="1:28" ht="12.75">
      <c r="A1422" s="77"/>
      <c r="B1422" s="89"/>
      <c r="C1422" s="89"/>
      <c r="D1422" s="90" t="str">
        <f t="shared" si="43"/>
        <v/>
      </c>
      <c r="E1422" s="88" t="str">
        <f t="shared" si="44"/>
        <v/>
      </c>
      <c r="G1422" s="119" t="str">
        <f>IF(C1422&lt;&gt;"",COUNT($C$89:C1422),"")</f>
        <v/>
      </c>
      <c r="AB1422" s="1">
        <v>1</v>
      </c>
    </row>
    <row r="1423" spans="1:28" ht="12.75">
      <c r="A1423" s="77" t="s">
        <v>1091</v>
      </c>
      <c r="B1423" s="89">
        <v>1410.01</v>
      </c>
      <c r="C1423" s="89"/>
      <c r="D1423" s="90">
        <f t="shared" si="43"/>
        <v>1473.3194489999998</v>
      </c>
      <c r="E1423" s="88">
        <f t="shared" si="44"/>
        <v>4.489999999999994E-2</v>
      </c>
      <c r="G1423" s="119" t="str">
        <f>IF(C1423&lt;&gt;"",COUNT($C$89:C1423),"")</f>
        <v/>
      </c>
      <c r="AB1423" s="1">
        <v>1</v>
      </c>
    </row>
    <row r="1424" spans="1:28" ht="12.75">
      <c r="A1424" s="77" t="s">
        <v>1092</v>
      </c>
      <c r="B1424" s="89">
        <v>1692.02</v>
      </c>
      <c r="C1424" s="89"/>
      <c r="D1424" s="90">
        <f t="shared" si="43"/>
        <v>1767.9916979999998</v>
      </c>
      <c r="E1424" s="88">
        <f t="shared" si="44"/>
        <v>4.489999999999994E-2</v>
      </c>
      <c r="G1424" s="119" t="str">
        <f>IF(C1424&lt;&gt;"",COUNT($C$89:C1424),"")</f>
        <v/>
      </c>
      <c r="AB1424" s="1">
        <v>1</v>
      </c>
    </row>
    <row r="1425" spans="1:28" ht="12.75">
      <c r="A1425" s="77" t="s">
        <v>1093</v>
      </c>
      <c r="B1425" s="89">
        <v>1974.03</v>
      </c>
      <c r="C1425" s="89"/>
      <c r="D1425" s="90">
        <f t="shared" si="43"/>
        <v>2062.663947</v>
      </c>
      <c r="E1425" s="88">
        <f t="shared" si="44"/>
        <v>4.489999999999994E-2</v>
      </c>
      <c r="G1425" s="119" t="str">
        <f>IF(C1425&lt;&gt;"",COUNT($C$89:C1425),"")</f>
        <v/>
      </c>
      <c r="AB1425" s="1">
        <v>1</v>
      </c>
    </row>
    <row r="1426" spans="1:28" ht="12.75">
      <c r="A1426" s="77"/>
      <c r="B1426" s="89"/>
      <c r="C1426" s="89"/>
      <c r="D1426" s="90" t="str">
        <f t="shared" si="43"/>
        <v/>
      </c>
      <c r="E1426" s="88" t="str">
        <f t="shared" si="44"/>
        <v/>
      </c>
      <c r="G1426" s="119" t="str">
        <f>IF(C1426&lt;&gt;"",COUNT($C$89:C1426),"")</f>
        <v/>
      </c>
      <c r="AB1426" s="1">
        <v>1</v>
      </c>
    </row>
    <row r="1427" spans="1:28" ht="12.75">
      <c r="A1427" s="74" t="s">
        <v>1094</v>
      </c>
      <c r="B1427" s="89"/>
      <c r="C1427" s="89"/>
      <c r="D1427" s="90" t="str">
        <f t="shared" si="43"/>
        <v/>
      </c>
      <c r="E1427" s="88" t="str">
        <f t="shared" si="44"/>
        <v/>
      </c>
      <c r="G1427" s="119" t="str">
        <f>IF(C1427&lt;&gt;"",COUNT($C$89:C1427),"")</f>
        <v/>
      </c>
      <c r="AB1427" s="1">
        <v>1</v>
      </c>
    </row>
    <row r="1428" spans="1:28" ht="12.75">
      <c r="A1428" s="77"/>
      <c r="B1428" s="89"/>
      <c r="C1428" s="89"/>
      <c r="D1428" s="90" t="str">
        <f t="shared" si="43"/>
        <v/>
      </c>
      <c r="E1428" s="88" t="str">
        <f t="shared" si="44"/>
        <v/>
      </c>
      <c r="G1428" s="119" t="str">
        <f>IF(C1428&lt;&gt;"",COUNT($C$89:C1428),"")</f>
        <v/>
      </c>
      <c r="AB1428" s="1">
        <v>1</v>
      </c>
    </row>
    <row r="1429" spans="1:28" ht="12.75">
      <c r="A1429" s="74" t="s">
        <v>1095</v>
      </c>
      <c r="B1429" s="89"/>
      <c r="C1429" s="89"/>
      <c r="D1429" s="90" t="str">
        <f t="shared" si="43"/>
        <v/>
      </c>
      <c r="E1429" s="88" t="str">
        <f t="shared" si="44"/>
        <v/>
      </c>
      <c r="G1429" s="119" t="str">
        <f>IF(C1429&lt;&gt;"",COUNT($C$89:C1429),"")</f>
        <v/>
      </c>
      <c r="AB1429" s="1">
        <v>1</v>
      </c>
    </row>
    <row r="1430" spans="1:28" ht="12.75">
      <c r="A1430" s="74"/>
      <c r="B1430" s="89"/>
      <c r="C1430" s="89"/>
      <c r="D1430" s="90" t="str">
        <f t="shared" si="43"/>
        <v/>
      </c>
      <c r="E1430" s="88" t="str">
        <f t="shared" si="44"/>
        <v/>
      </c>
      <c r="G1430" s="119" t="str">
        <f>IF(C1430&lt;&gt;"",COUNT($C$89:C1430),"")</f>
        <v/>
      </c>
      <c r="AB1430" s="1">
        <v>1</v>
      </c>
    </row>
    <row r="1431" spans="1:28" ht="12.75">
      <c r="A1431" s="77" t="s">
        <v>1096</v>
      </c>
      <c r="B1431" s="89"/>
      <c r="C1431" s="89"/>
      <c r="D1431" s="90" t="str">
        <f t="shared" ref="D1431:D1492" si="45">IF(B1431&lt;&gt;"",IF(ISTEXT(B1431),B1431,IF(C1431&lt;&gt;"",C1431*1.0449,B1431*1.0449)),"")</f>
        <v/>
      </c>
      <c r="E1431" s="88" t="str">
        <f t="shared" ref="E1431:E1492" si="46">IF(AND(B1431&lt;&gt;"",D1431&lt;&gt;""),IF(ISTEXT(D1431),D1431,D1431/B1431-1),"")</f>
        <v/>
      </c>
      <c r="G1431" s="119" t="str">
        <f>IF(C1431&lt;&gt;"",COUNT($C$89:C1431),"")</f>
        <v/>
      </c>
      <c r="AB1431" s="1">
        <v>1</v>
      </c>
    </row>
    <row r="1432" spans="1:28" ht="12.75">
      <c r="A1432" s="77" t="s">
        <v>1097</v>
      </c>
      <c r="B1432" s="89" t="s">
        <v>256</v>
      </c>
      <c r="C1432" s="89"/>
      <c r="D1432" s="90" t="str">
        <f t="shared" si="45"/>
        <v>On Application</v>
      </c>
      <c r="E1432" s="88" t="str">
        <f t="shared" si="46"/>
        <v>On Application</v>
      </c>
      <c r="G1432" s="119" t="str">
        <f>IF(C1432&lt;&gt;"",COUNT($C$89:C1432),"")</f>
        <v/>
      </c>
      <c r="AB1432" s="1">
        <v>1</v>
      </c>
    </row>
    <row r="1433" spans="1:28" ht="12.75">
      <c r="A1433" s="77"/>
      <c r="B1433" s="89"/>
      <c r="C1433" s="89"/>
      <c r="D1433" s="90" t="str">
        <f t="shared" si="45"/>
        <v/>
      </c>
      <c r="E1433" s="88" t="str">
        <f t="shared" si="46"/>
        <v/>
      </c>
      <c r="G1433" s="119" t="str">
        <f>IF(C1433&lt;&gt;"",COUNT($C$89:C1433),"")</f>
        <v/>
      </c>
      <c r="AB1433" s="1">
        <v>1</v>
      </c>
    </row>
    <row r="1434" spans="1:28" ht="12.75">
      <c r="A1434" s="74" t="s">
        <v>272</v>
      </c>
      <c r="B1434" s="89"/>
      <c r="C1434" s="89"/>
      <c r="D1434" s="90" t="str">
        <f t="shared" si="45"/>
        <v/>
      </c>
      <c r="E1434" s="88" t="str">
        <f t="shared" si="46"/>
        <v/>
      </c>
      <c r="G1434" s="119" t="str">
        <f>IF(C1434&lt;&gt;"",COUNT($C$89:C1434),"")</f>
        <v/>
      </c>
      <c r="AB1434" s="1">
        <v>1</v>
      </c>
    </row>
    <row r="1435" spans="1:28" ht="12.75">
      <c r="A1435" s="77"/>
      <c r="B1435" s="89"/>
      <c r="C1435" s="89"/>
      <c r="D1435" s="90" t="str">
        <f t="shared" si="45"/>
        <v/>
      </c>
      <c r="E1435" s="88" t="str">
        <f t="shared" si="46"/>
        <v/>
      </c>
      <c r="G1435" s="119" t="str">
        <f>IF(C1435&lt;&gt;"",COUNT($C$89:C1435),"")</f>
        <v/>
      </c>
      <c r="AB1435" s="1">
        <v>1</v>
      </c>
    </row>
    <row r="1436" spans="1:28" ht="12.75">
      <c r="A1436" s="77" t="s">
        <v>273</v>
      </c>
      <c r="B1436" s="89" t="s">
        <v>256</v>
      </c>
      <c r="C1436" s="89"/>
      <c r="D1436" s="90" t="str">
        <f t="shared" si="45"/>
        <v>On Application</v>
      </c>
      <c r="E1436" s="88" t="str">
        <f t="shared" si="46"/>
        <v>On Application</v>
      </c>
      <c r="G1436" s="119" t="str">
        <f>IF(C1436&lt;&gt;"",COUNT($C$89:C1436),"")</f>
        <v/>
      </c>
      <c r="AB1436" s="1">
        <v>1</v>
      </c>
    </row>
    <row r="1437" spans="1:28" ht="12.75">
      <c r="A1437" s="77" t="s">
        <v>260</v>
      </c>
      <c r="B1437" s="89"/>
      <c r="C1437" s="89"/>
      <c r="D1437" s="90" t="str">
        <f t="shared" si="45"/>
        <v/>
      </c>
      <c r="E1437" s="88" t="str">
        <f t="shared" si="46"/>
        <v/>
      </c>
      <c r="G1437" s="119" t="str">
        <f>IF(C1437&lt;&gt;"",COUNT($C$89:C1437),"")</f>
        <v/>
      </c>
      <c r="AB1437" s="1">
        <v>1</v>
      </c>
    </row>
    <row r="1438" spans="1:28" ht="12.75">
      <c r="A1438" s="74" t="s">
        <v>274</v>
      </c>
      <c r="B1438" s="89"/>
      <c r="C1438" s="89"/>
      <c r="D1438" s="90" t="str">
        <f t="shared" si="45"/>
        <v/>
      </c>
      <c r="E1438" s="88" t="str">
        <f t="shared" si="46"/>
        <v/>
      </c>
      <c r="G1438" s="119" t="str">
        <f>IF(C1438&lt;&gt;"",COUNT($C$89:C1438),"")</f>
        <v/>
      </c>
    </row>
    <row r="1439" spans="1:28" ht="12.75">
      <c r="A1439" s="77"/>
      <c r="B1439" s="89"/>
      <c r="C1439" s="89"/>
      <c r="D1439" s="90" t="str">
        <f t="shared" si="45"/>
        <v/>
      </c>
      <c r="E1439" s="88" t="str">
        <f t="shared" si="46"/>
        <v/>
      </c>
      <c r="G1439" s="119" t="str">
        <f>IF(C1439&lt;&gt;"",COUNT($C$89:C1439),"")</f>
        <v/>
      </c>
    </row>
    <row r="1440" spans="1:28" ht="12.75">
      <c r="A1440" s="77" t="s">
        <v>275</v>
      </c>
      <c r="B1440" s="89" t="s">
        <v>256</v>
      </c>
      <c r="C1440" s="89"/>
      <c r="D1440" s="90" t="str">
        <f t="shared" si="45"/>
        <v>On Application</v>
      </c>
      <c r="E1440" s="88" t="str">
        <f t="shared" si="46"/>
        <v>On Application</v>
      </c>
      <c r="G1440" s="119" t="str">
        <f>IF(C1440&lt;&gt;"",COUNT($C$89:C1440),"")</f>
        <v/>
      </c>
    </row>
    <row r="1441" spans="1:28" ht="12.75">
      <c r="A1441" s="77"/>
      <c r="B1441" s="89"/>
      <c r="C1441" s="89"/>
      <c r="D1441" s="90" t="str">
        <f t="shared" si="45"/>
        <v/>
      </c>
      <c r="E1441" s="88" t="str">
        <f t="shared" si="46"/>
        <v/>
      </c>
      <c r="G1441" s="119" t="str">
        <f>IF(C1441&lt;&gt;"",COUNT($C$89:C1441),"")</f>
        <v/>
      </c>
    </row>
    <row r="1442" spans="1:28" ht="12.75">
      <c r="A1442" s="74" t="s">
        <v>671</v>
      </c>
      <c r="B1442" s="89"/>
      <c r="C1442" s="89"/>
      <c r="D1442" s="90" t="str">
        <f t="shared" si="45"/>
        <v/>
      </c>
      <c r="E1442" s="88" t="str">
        <f t="shared" si="46"/>
        <v/>
      </c>
      <c r="G1442" s="119" t="str">
        <f>IF(C1442&lt;&gt;"",COUNT($C$89:C1442),"")</f>
        <v/>
      </c>
      <c r="AB1442" s="1">
        <v>1</v>
      </c>
    </row>
    <row r="1443" spans="1:28" ht="12.75">
      <c r="A1443" s="77"/>
      <c r="B1443" s="89"/>
      <c r="C1443" s="89"/>
      <c r="D1443" s="90" t="str">
        <f t="shared" si="45"/>
        <v/>
      </c>
      <c r="E1443" s="88" t="str">
        <f t="shared" si="46"/>
        <v/>
      </c>
      <c r="G1443" s="119" t="str">
        <f>IF(C1443&lt;&gt;"",COUNT($C$89:C1443),"")</f>
        <v/>
      </c>
      <c r="AB1443" s="1">
        <v>1</v>
      </c>
    </row>
    <row r="1444" spans="1:28" ht="12.75">
      <c r="A1444" s="77" t="s">
        <v>672</v>
      </c>
      <c r="B1444" s="89"/>
      <c r="C1444" s="89"/>
      <c r="D1444" s="90" t="str">
        <f t="shared" si="45"/>
        <v/>
      </c>
      <c r="E1444" s="88" t="str">
        <f t="shared" si="46"/>
        <v/>
      </c>
      <c r="G1444" s="119" t="str">
        <f>IF(C1444&lt;&gt;"",COUNT($C$89:C1444),"")</f>
        <v/>
      </c>
      <c r="AB1444" s="1">
        <v>1</v>
      </c>
    </row>
    <row r="1445" spans="1:28" ht="12.75">
      <c r="A1445" s="77" t="s">
        <v>673</v>
      </c>
      <c r="B1445" s="89"/>
      <c r="C1445" s="89"/>
      <c r="D1445" s="90" t="str">
        <f t="shared" si="45"/>
        <v/>
      </c>
      <c r="E1445" s="88" t="str">
        <f t="shared" si="46"/>
        <v/>
      </c>
      <c r="G1445" s="119" t="str">
        <f>IF(C1445&lt;&gt;"",COUNT($C$89:C1445),"")</f>
        <v/>
      </c>
      <c r="AB1445" s="1">
        <v>1</v>
      </c>
    </row>
    <row r="1446" spans="1:28" ht="12.75">
      <c r="A1446" s="77"/>
      <c r="B1446" s="89"/>
      <c r="C1446" s="89"/>
      <c r="D1446" s="90" t="str">
        <f t="shared" si="45"/>
        <v/>
      </c>
      <c r="E1446" s="88" t="str">
        <f t="shared" si="46"/>
        <v/>
      </c>
      <c r="G1446" s="119" t="str">
        <f>IF(C1446&lt;&gt;"",COUNT($C$89:C1446),"")</f>
        <v/>
      </c>
      <c r="AB1446" s="1">
        <v>1</v>
      </c>
    </row>
    <row r="1447" spans="1:28" ht="12.75">
      <c r="A1447" s="77" t="s">
        <v>674</v>
      </c>
      <c r="B1447" s="89">
        <v>693.86</v>
      </c>
      <c r="C1447" s="89"/>
      <c r="D1447" s="90">
        <f t="shared" si="45"/>
        <v>725.01431400000001</v>
      </c>
      <c r="E1447" s="88">
        <f t="shared" si="46"/>
        <v>4.489999999999994E-2</v>
      </c>
      <c r="G1447" s="119" t="str">
        <f>IF(C1447&lt;&gt;"",COUNT($C$89:C1447),"")</f>
        <v/>
      </c>
      <c r="AB1447" s="1">
        <v>1</v>
      </c>
    </row>
    <row r="1448" spans="1:28" ht="12.75">
      <c r="A1448" s="77" t="s">
        <v>675</v>
      </c>
      <c r="B1448" s="89">
        <v>138.76</v>
      </c>
      <c r="C1448" s="89"/>
      <c r="D1448" s="90">
        <f t="shared" si="45"/>
        <v>144.99032399999999</v>
      </c>
      <c r="E1448" s="88">
        <f t="shared" si="46"/>
        <v>4.489999999999994E-2</v>
      </c>
      <c r="G1448" s="119" t="str">
        <f>IF(C1448&lt;&gt;"",COUNT($C$89:C1448),"")</f>
        <v/>
      </c>
      <c r="AB1448" s="1">
        <v>1</v>
      </c>
    </row>
    <row r="1449" spans="1:28" ht="12.75">
      <c r="A1449" s="77" t="s">
        <v>676</v>
      </c>
      <c r="B1449" s="89">
        <v>173.47</v>
      </c>
      <c r="C1449" s="89"/>
      <c r="D1449" s="90">
        <f t="shared" si="45"/>
        <v>181.258803</v>
      </c>
      <c r="E1449" s="88">
        <f t="shared" si="46"/>
        <v>4.489999999999994E-2</v>
      </c>
      <c r="G1449" s="119" t="str">
        <f>IF(C1449&lt;&gt;"",COUNT($C$89:C1449),"")</f>
        <v/>
      </c>
      <c r="AB1449" s="1">
        <v>1</v>
      </c>
    </row>
    <row r="1450" spans="1:28" ht="12.75">
      <c r="A1450" s="77"/>
      <c r="B1450" s="89"/>
      <c r="C1450" s="89"/>
      <c r="D1450" s="90" t="str">
        <f t="shared" si="45"/>
        <v/>
      </c>
      <c r="E1450" s="88" t="str">
        <f t="shared" si="46"/>
        <v/>
      </c>
      <c r="G1450" s="119" t="str">
        <f>IF(C1450&lt;&gt;"",COUNT($C$89:C1450),"")</f>
        <v/>
      </c>
      <c r="AB1450" s="1">
        <v>1</v>
      </c>
    </row>
    <row r="1451" spans="1:28" ht="12.75">
      <c r="A1451" s="6" t="s">
        <v>457</v>
      </c>
      <c r="B1451" s="89"/>
      <c r="C1451" s="89"/>
      <c r="D1451" s="90" t="str">
        <f t="shared" si="45"/>
        <v/>
      </c>
      <c r="E1451" s="88" t="str">
        <f t="shared" si="46"/>
        <v/>
      </c>
      <c r="G1451" s="119" t="str">
        <f>IF(C1451&lt;&gt;"",COUNT($C$89:C1451),"")</f>
        <v/>
      </c>
    </row>
    <row r="1452" spans="1:28" ht="12.75">
      <c r="A1452" s="52" t="s">
        <v>141</v>
      </c>
      <c r="B1452" s="89"/>
      <c r="C1452" s="89"/>
      <c r="D1452" s="90" t="str">
        <f t="shared" si="45"/>
        <v/>
      </c>
      <c r="E1452" s="88" t="str">
        <f t="shared" si="46"/>
        <v/>
      </c>
      <c r="G1452" s="119" t="str">
        <f>IF(C1452&lt;&gt;"",COUNT($C$89:C1452),"")</f>
        <v/>
      </c>
    </row>
    <row r="1453" spans="1:28" ht="12.75">
      <c r="A1453" s="52" t="s">
        <v>142</v>
      </c>
      <c r="B1453" s="89"/>
      <c r="C1453" s="89"/>
      <c r="D1453" s="90" t="str">
        <f t="shared" si="45"/>
        <v/>
      </c>
      <c r="E1453" s="88" t="str">
        <f t="shared" si="46"/>
        <v/>
      </c>
      <c r="G1453" s="119" t="str">
        <f>IF(C1453&lt;&gt;"",COUNT($C$89:C1453),"")</f>
        <v/>
      </c>
    </row>
    <row r="1454" spans="1:28" ht="12.75">
      <c r="A1454" s="77"/>
      <c r="B1454" s="89"/>
      <c r="C1454" s="89"/>
      <c r="D1454" s="90" t="str">
        <f t="shared" si="45"/>
        <v/>
      </c>
      <c r="E1454" s="88" t="str">
        <f t="shared" si="46"/>
        <v/>
      </c>
      <c r="G1454" s="119" t="str">
        <f>IF(C1454&lt;&gt;"",COUNT($C$89:C1454),"")</f>
        <v/>
      </c>
      <c r="AB1454" s="1">
        <v>1</v>
      </c>
    </row>
    <row r="1455" spans="1:28" ht="12.75">
      <c r="A1455" s="77" t="s">
        <v>677</v>
      </c>
      <c r="B1455" s="89"/>
      <c r="C1455" s="89"/>
      <c r="D1455" s="90" t="str">
        <f t="shared" si="45"/>
        <v/>
      </c>
      <c r="E1455" s="88" t="str">
        <f t="shared" si="46"/>
        <v/>
      </c>
      <c r="G1455" s="119" t="str">
        <f>IF(C1455&lt;&gt;"",COUNT($C$89:C1455),"")</f>
        <v/>
      </c>
      <c r="AB1455" s="1">
        <v>1</v>
      </c>
    </row>
    <row r="1456" spans="1:28" ht="12.75">
      <c r="A1456" s="77" t="s">
        <v>678</v>
      </c>
      <c r="B1456" s="89"/>
      <c r="C1456" s="89"/>
      <c r="D1456" s="90" t="str">
        <f t="shared" si="45"/>
        <v/>
      </c>
      <c r="E1456" s="88" t="str">
        <f t="shared" si="46"/>
        <v/>
      </c>
      <c r="G1456" s="119" t="str">
        <f>IF(C1456&lt;&gt;"",COUNT($C$89:C1456),"")</f>
        <v/>
      </c>
      <c r="AB1456" s="1">
        <v>1</v>
      </c>
    </row>
    <row r="1457" spans="1:28" ht="12.75">
      <c r="A1457" s="77"/>
      <c r="B1457" s="89"/>
      <c r="C1457" s="89"/>
      <c r="D1457" s="90" t="str">
        <f t="shared" si="45"/>
        <v/>
      </c>
      <c r="E1457" s="88" t="str">
        <f t="shared" si="46"/>
        <v/>
      </c>
      <c r="G1457" s="119" t="str">
        <f>IF(C1457&lt;&gt;"",COUNT($C$89:C1457),"")</f>
        <v/>
      </c>
      <c r="AB1457" s="1">
        <v>1</v>
      </c>
    </row>
    <row r="1458" spans="1:28" ht="12.75">
      <c r="A1458" s="77" t="s">
        <v>679</v>
      </c>
      <c r="B1458" s="89"/>
      <c r="C1458" s="89"/>
      <c r="D1458" s="90" t="str">
        <f t="shared" si="45"/>
        <v/>
      </c>
      <c r="E1458" s="88" t="str">
        <f t="shared" si="46"/>
        <v/>
      </c>
      <c r="G1458" s="119" t="str">
        <f>IF(C1458&lt;&gt;"",COUNT($C$89:C1458),"")</f>
        <v/>
      </c>
      <c r="AB1458" s="1">
        <v>1</v>
      </c>
    </row>
    <row r="1459" spans="1:28" ht="12.75">
      <c r="A1459" s="77" t="s">
        <v>680</v>
      </c>
      <c r="B1459" s="89"/>
      <c r="C1459" s="89"/>
      <c r="D1459" s="90" t="str">
        <f t="shared" si="45"/>
        <v/>
      </c>
      <c r="E1459" s="88" t="str">
        <f t="shared" si="46"/>
        <v/>
      </c>
      <c r="G1459" s="119" t="str">
        <f>IF(C1459&lt;&gt;"",COUNT($C$89:C1459),"")</f>
        <v/>
      </c>
      <c r="AB1459" s="1">
        <v>1</v>
      </c>
    </row>
    <row r="1460" spans="1:28" ht="12.75">
      <c r="A1460" s="77" t="s">
        <v>681</v>
      </c>
      <c r="B1460" s="89"/>
      <c r="C1460" s="89"/>
      <c r="D1460" s="90" t="str">
        <f t="shared" si="45"/>
        <v/>
      </c>
      <c r="E1460" s="88" t="str">
        <f t="shared" si="46"/>
        <v/>
      </c>
      <c r="G1460" s="119" t="str">
        <f>IF(C1460&lt;&gt;"",COUNT($C$89:C1460),"")</f>
        <v/>
      </c>
    </row>
    <row r="1461" spans="1:28" ht="12.75">
      <c r="A1461" s="77"/>
      <c r="B1461" s="89"/>
      <c r="C1461" s="89"/>
      <c r="D1461" s="90" t="str">
        <f t="shared" si="45"/>
        <v/>
      </c>
      <c r="E1461" s="88" t="str">
        <f t="shared" si="46"/>
        <v/>
      </c>
      <c r="G1461" s="119" t="str">
        <f>IF(C1461&lt;&gt;"",COUNT($C$89:C1461),"")</f>
        <v/>
      </c>
      <c r="AB1461" s="1">
        <v>1</v>
      </c>
    </row>
    <row r="1462" spans="1:28" ht="12.75">
      <c r="A1462" s="77" t="s">
        <v>682</v>
      </c>
      <c r="B1462" s="89"/>
      <c r="C1462" s="89"/>
      <c r="D1462" s="90" t="str">
        <f t="shared" si="45"/>
        <v/>
      </c>
      <c r="E1462" s="88" t="str">
        <f t="shared" si="46"/>
        <v/>
      </c>
      <c r="G1462" s="119" t="str">
        <f>IF(C1462&lt;&gt;"",COUNT($C$89:C1462),"")</f>
        <v/>
      </c>
    </row>
    <row r="1463" spans="1:28" ht="12.75">
      <c r="A1463" s="77" t="s">
        <v>683</v>
      </c>
      <c r="B1463" s="89"/>
      <c r="C1463" s="89"/>
      <c r="D1463" s="90" t="str">
        <f t="shared" si="45"/>
        <v/>
      </c>
      <c r="E1463" s="88" t="str">
        <f t="shared" si="46"/>
        <v/>
      </c>
      <c r="G1463" s="119" t="str">
        <f>IF(C1463&lt;&gt;"",COUNT($C$89:C1463),"")</f>
        <v/>
      </c>
    </row>
    <row r="1464" spans="1:28" ht="12.75">
      <c r="A1464" s="77" t="s">
        <v>684</v>
      </c>
      <c r="B1464" s="89"/>
      <c r="C1464" s="89"/>
      <c r="D1464" s="90" t="str">
        <f t="shared" si="45"/>
        <v/>
      </c>
      <c r="E1464" s="88" t="str">
        <f t="shared" si="46"/>
        <v/>
      </c>
      <c r="G1464" s="119" t="str">
        <f>IF(C1464&lt;&gt;"",COUNT($C$89:C1464),"")</f>
        <v/>
      </c>
    </row>
    <row r="1465" spans="1:28" ht="12.75">
      <c r="A1465" s="77"/>
      <c r="B1465" s="89"/>
      <c r="C1465" s="89"/>
      <c r="D1465" s="90" t="str">
        <f t="shared" si="45"/>
        <v/>
      </c>
      <c r="E1465" s="88" t="str">
        <f t="shared" si="46"/>
        <v/>
      </c>
      <c r="G1465" s="119" t="str">
        <f>IF(C1465&lt;&gt;"",COUNT($C$89:C1465),"")</f>
        <v/>
      </c>
    </row>
    <row r="1466" spans="1:28" ht="12.75">
      <c r="A1466" s="77" t="s">
        <v>685</v>
      </c>
      <c r="B1466" s="89"/>
      <c r="C1466" s="89"/>
      <c r="D1466" s="90" t="str">
        <f t="shared" si="45"/>
        <v/>
      </c>
      <c r="E1466" s="88" t="str">
        <f t="shared" si="46"/>
        <v/>
      </c>
      <c r="G1466" s="119" t="str">
        <f>IF(C1466&lt;&gt;"",COUNT($C$89:C1466),"")</f>
        <v/>
      </c>
    </row>
    <row r="1467" spans="1:28" ht="12.75">
      <c r="A1467" s="77" t="s">
        <v>686</v>
      </c>
      <c r="B1467" s="89"/>
      <c r="C1467" s="89"/>
      <c r="D1467" s="90" t="str">
        <f t="shared" si="45"/>
        <v/>
      </c>
      <c r="E1467" s="88" t="str">
        <f t="shared" si="46"/>
        <v/>
      </c>
      <c r="G1467" s="119" t="str">
        <f>IF(C1467&lt;&gt;"",COUNT($C$89:C1467),"")</f>
        <v/>
      </c>
    </row>
    <row r="1468" spans="1:28" ht="12.75">
      <c r="A1468" s="77"/>
      <c r="B1468" s="89"/>
      <c r="C1468" s="89"/>
      <c r="D1468" s="90" t="str">
        <f t="shared" si="45"/>
        <v/>
      </c>
      <c r="E1468" s="88" t="str">
        <f t="shared" si="46"/>
        <v/>
      </c>
      <c r="G1468" s="119" t="str">
        <f>IF(C1468&lt;&gt;"",COUNT($C$89:C1468),"")</f>
        <v/>
      </c>
    </row>
    <row r="1469" spans="1:28" ht="12.75">
      <c r="A1469" s="77" t="s">
        <v>688</v>
      </c>
      <c r="B1469" s="89"/>
      <c r="C1469" s="89"/>
      <c r="D1469" s="90" t="str">
        <f t="shared" si="45"/>
        <v/>
      </c>
      <c r="E1469" s="88" t="str">
        <f t="shared" si="46"/>
        <v/>
      </c>
      <c r="G1469" s="119" t="str">
        <f>IF(C1469&lt;&gt;"",COUNT($C$89:C1469),"")</f>
        <v/>
      </c>
    </row>
    <row r="1470" spans="1:28" ht="12.75">
      <c r="A1470" s="77" t="s">
        <v>687</v>
      </c>
      <c r="B1470" s="89"/>
      <c r="C1470" s="89"/>
      <c r="D1470" s="90" t="str">
        <f t="shared" si="45"/>
        <v/>
      </c>
      <c r="E1470" s="88" t="str">
        <f t="shared" si="46"/>
        <v/>
      </c>
      <c r="G1470" s="119" t="str">
        <f>IF(C1470&lt;&gt;"",COUNT($C$89:C1470),"")</f>
        <v/>
      </c>
    </row>
    <row r="1471" spans="1:28" ht="12.75">
      <c r="A1471" s="77"/>
      <c r="B1471" s="89"/>
      <c r="C1471" s="89"/>
      <c r="D1471" s="90" t="str">
        <f t="shared" si="45"/>
        <v/>
      </c>
      <c r="E1471" s="88" t="str">
        <f t="shared" si="46"/>
        <v/>
      </c>
      <c r="G1471" s="119" t="str">
        <f>IF(C1471&lt;&gt;"",COUNT($C$89:C1471),"")</f>
        <v/>
      </c>
    </row>
    <row r="1472" spans="1:28" ht="12.75">
      <c r="A1472" s="74" t="s">
        <v>689</v>
      </c>
      <c r="B1472" s="89"/>
      <c r="C1472" s="89"/>
      <c r="D1472" s="90" t="str">
        <f t="shared" si="45"/>
        <v/>
      </c>
      <c r="E1472" s="88" t="str">
        <f t="shared" si="46"/>
        <v/>
      </c>
      <c r="G1472" s="119" t="str">
        <f>IF(C1472&lt;&gt;"",COUNT($C$89:C1472),"")</f>
        <v/>
      </c>
    </row>
    <row r="1473" spans="1:28" ht="12.75">
      <c r="A1473" s="77"/>
      <c r="B1473" s="89"/>
      <c r="C1473" s="89"/>
      <c r="D1473" s="90" t="str">
        <f t="shared" si="45"/>
        <v/>
      </c>
      <c r="E1473" s="88" t="str">
        <f t="shared" si="46"/>
        <v/>
      </c>
      <c r="G1473" s="119" t="str">
        <f>IF(C1473&lt;&gt;"",COUNT($C$89:C1473),"")</f>
        <v/>
      </c>
    </row>
    <row r="1474" spans="1:28" ht="12.75">
      <c r="A1474" s="77" t="s">
        <v>297</v>
      </c>
      <c r="B1474" s="89">
        <v>116.44</v>
      </c>
      <c r="C1474" s="89"/>
      <c r="D1474" s="90">
        <f t="shared" si="45"/>
        <v>121.668156</v>
      </c>
      <c r="E1474" s="88">
        <f t="shared" si="46"/>
        <v>4.489999999999994E-2</v>
      </c>
      <c r="G1474" s="119" t="str">
        <f>IF(C1474&lt;&gt;"",COUNT($C$89:C1474),"")</f>
        <v/>
      </c>
    </row>
    <row r="1475" spans="1:28" ht="12.75">
      <c r="A1475" s="77"/>
      <c r="B1475" s="89"/>
      <c r="C1475" s="89"/>
      <c r="D1475" s="90" t="str">
        <f t="shared" si="45"/>
        <v/>
      </c>
      <c r="E1475" s="88" t="str">
        <f t="shared" si="46"/>
        <v/>
      </c>
      <c r="G1475" s="119" t="str">
        <f>IF(C1475&lt;&gt;"",COUNT($C$89:C1475),"")</f>
        <v/>
      </c>
    </row>
    <row r="1476" spans="1:28" ht="12.75">
      <c r="A1476" s="77" t="s">
        <v>298</v>
      </c>
      <c r="B1476" s="89">
        <v>3.42</v>
      </c>
      <c r="C1476" s="89"/>
      <c r="D1476" s="90">
        <f t="shared" si="45"/>
        <v>3.5735579999999998</v>
      </c>
      <c r="E1476" s="88">
        <f t="shared" si="46"/>
        <v>4.489999999999994E-2</v>
      </c>
      <c r="G1476" s="119" t="str">
        <f>IF(C1476&lt;&gt;"",COUNT($C$89:C1476),"")</f>
        <v/>
      </c>
    </row>
    <row r="1477" spans="1:28" ht="12.75">
      <c r="A1477" s="77"/>
      <c r="B1477" s="90"/>
      <c r="C1477" s="90"/>
      <c r="D1477" s="90" t="str">
        <f t="shared" si="45"/>
        <v/>
      </c>
      <c r="E1477" s="88" t="str">
        <f t="shared" si="46"/>
        <v/>
      </c>
      <c r="G1477" s="119" t="str">
        <f>IF(C1477&lt;&gt;"",COUNT($C$89:C1477),"")</f>
        <v/>
      </c>
    </row>
    <row r="1478" spans="1:28" ht="12.75">
      <c r="A1478" s="77" t="s">
        <v>300</v>
      </c>
      <c r="B1478" s="89">
        <v>54.81</v>
      </c>
      <c r="C1478" s="89"/>
      <c r="D1478" s="90">
        <f t="shared" si="45"/>
        <v>57.270969000000001</v>
      </c>
      <c r="E1478" s="88">
        <f t="shared" si="46"/>
        <v>4.489999999999994E-2</v>
      </c>
      <c r="G1478" s="119" t="str">
        <f>IF(C1478&lt;&gt;"",COUNT($C$89:C1478),"")</f>
        <v/>
      </c>
      <c r="AB1478" s="1">
        <v>1</v>
      </c>
    </row>
    <row r="1479" spans="1:28" ht="12.75">
      <c r="A1479" s="77"/>
      <c r="B1479" s="95"/>
      <c r="C1479" s="89"/>
      <c r="D1479" s="90" t="str">
        <f t="shared" si="45"/>
        <v/>
      </c>
      <c r="E1479" s="88" t="str">
        <f t="shared" si="46"/>
        <v/>
      </c>
      <c r="G1479" s="119" t="str">
        <f>IF(C1479&lt;&gt;"",COUNT($C$89:C1479),"")</f>
        <v/>
      </c>
      <c r="AB1479" s="1">
        <v>1</v>
      </c>
    </row>
    <row r="1480" spans="1:28" ht="12.75">
      <c r="A1480" s="77" t="s">
        <v>299</v>
      </c>
      <c r="B1480" s="95">
        <v>191.8</v>
      </c>
      <c r="C1480" s="89">
        <f>B1480/(1.0449)</f>
        <v>183.55823523782183</v>
      </c>
      <c r="D1480" s="90">
        <f t="shared" si="45"/>
        <v>191.8</v>
      </c>
      <c r="E1480" s="88">
        <f t="shared" si="46"/>
        <v>0</v>
      </c>
      <c r="G1480" s="119">
        <f>IF(C1480&lt;&gt;"",COUNT($C$89:C1480),"")</f>
        <v>1</v>
      </c>
      <c r="AB1480" s="1">
        <v>1</v>
      </c>
    </row>
    <row r="1481" spans="1:28" ht="12.75">
      <c r="A1481" s="77"/>
      <c r="B1481" s="95"/>
      <c r="C1481" s="89"/>
      <c r="D1481" s="90" t="str">
        <f t="shared" si="45"/>
        <v/>
      </c>
      <c r="E1481" s="88" t="str">
        <f t="shared" si="46"/>
        <v/>
      </c>
      <c r="G1481" s="119" t="str">
        <f>IF(C1481&lt;&gt;"",COUNT($C$89:C1481),"")</f>
        <v/>
      </c>
      <c r="AB1481" s="1">
        <v>1</v>
      </c>
    </row>
    <row r="1482" spans="1:28" ht="12.75">
      <c r="A1482" s="74" t="s">
        <v>696</v>
      </c>
      <c r="B1482" s="95"/>
      <c r="C1482" s="89"/>
      <c r="D1482" s="90" t="str">
        <f t="shared" si="45"/>
        <v/>
      </c>
      <c r="E1482" s="88" t="str">
        <f t="shared" si="46"/>
        <v/>
      </c>
      <c r="G1482" s="119" t="str">
        <f>IF(C1482&lt;&gt;"",COUNT($C$89:C1482),"")</f>
        <v/>
      </c>
      <c r="AB1482" s="1">
        <v>1</v>
      </c>
    </row>
    <row r="1483" spans="1:28" ht="12.75">
      <c r="A1483" s="77"/>
      <c r="B1483" s="95"/>
      <c r="C1483" s="89"/>
      <c r="D1483" s="90" t="str">
        <f t="shared" si="45"/>
        <v/>
      </c>
      <c r="E1483" s="88" t="str">
        <f t="shared" si="46"/>
        <v/>
      </c>
      <c r="G1483" s="119" t="str">
        <f>IF(C1483&lt;&gt;"",COUNT($C$89:C1483),"")</f>
        <v/>
      </c>
      <c r="AB1483" s="1">
        <v>1</v>
      </c>
    </row>
    <row r="1484" spans="1:28" ht="12.75">
      <c r="A1484" s="77" t="s">
        <v>697</v>
      </c>
      <c r="B1484" s="95">
        <v>2028.08</v>
      </c>
      <c r="C1484" s="89"/>
      <c r="D1484" s="90">
        <f t="shared" si="45"/>
        <v>2119.1407919999997</v>
      </c>
      <c r="E1484" s="88">
        <f t="shared" si="46"/>
        <v>4.489999999999994E-2</v>
      </c>
      <c r="G1484" s="119" t="str">
        <f>IF(C1484&lt;&gt;"",COUNT($C$89:C1484),"")</f>
        <v/>
      </c>
    </row>
    <row r="1485" spans="1:28" ht="12.75">
      <c r="A1485" s="77" t="s">
        <v>698</v>
      </c>
      <c r="B1485" s="95">
        <v>4056.13</v>
      </c>
      <c r="C1485" s="89"/>
      <c r="D1485" s="90">
        <f t="shared" si="45"/>
        <v>4238.2502370000002</v>
      </c>
      <c r="E1485" s="88">
        <f t="shared" si="46"/>
        <v>4.489999999999994E-2</v>
      </c>
      <c r="G1485" s="119" t="str">
        <f>IF(C1485&lt;&gt;"",COUNT($C$89:C1485),"")</f>
        <v/>
      </c>
    </row>
    <row r="1486" spans="1:28" ht="12.75">
      <c r="A1486" s="77" t="s">
        <v>143</v>
      </c>
      <c r="B1486" s="95">
        <v>67.150000000000006</v>
      </c>
      <c r="C1486" s="89"/>
      <c r="D1486" s="90">
        <f t="shared" si="45"/>
        <v>70.165035000000003</v>
      </c>
      <c r="E1486" s="88">
        <f t="shared" si="46"/>
        <v>4.489999999999994E-2</v>
      </c>
      <c r="G1486" s="119" t="str">
        <f>IF(C1486&lt;&gt;"",COUNT($C$89:C1486),"")</f>
        <v/>
      </c>
    </row>
    <row r="1487" spans="1:28" ht="12.75">
      <c r="A1487" s="77"/>
      <c r="B1487" s="95"/>
      <c r="C1487" s="89"/>
      <c r="D1487" s="90" t="str">
        <f t="shared" si="45"/>
        <v/>
      </c>
      <c r="E1487" s="88" t="str">
        <f t="shared" si="46"/>
        <v/>
      </c>
      <c r="G1487" s="119" t="str">
        <f>IF(C1487&lt;&gt;"",COUNT($C$89:C1487),"")</f>
        <v/>
      </c>
    </row>
    <row r="1488" spans="1:28" ht="12.75">
      <c r="A1488" s="74" t="s">
        <v>699</v>
      </c>
      <c r="B1488" s="95"/>
      <c r="C1488" s="89"/>
      <c r="D1488" s="90" t="str">
        <f t="shared" si="45"/>
        <v/>
      </c>
      <c r="E1488" s="88" t="str">
        <f t="shared" si="46"/>
        <v/>
      </c>
      <c r="G1488" s="119" t="str">
        <f>IF(C1488&lt;&gt;"",COUNT($C$89:C1488),"")</f>
        <v/>
      </c>
    </row>
    <row r="1489" spans="1:7" ht="12.75">
      <c r="A1489" s="74"/>
      <c r="B1489" s="95"/>
      <c r="C1489" s="89"/>
      <c r="D1489" s="90" t="str">
        <f t="shared" si="45"/>
        <v/>
      </c>
      <c r="E1489" s="88" t="str">
        <f t="shared" si="46"/>
        <v/>
      </c>
      <c r="G1489" s="119" t="str">
        <f>IF(C1489&lt;&gt;"",COUNT($C$89:C1489),"")</f>
        <v/>
      </c>
    </row>
    <row r="1490" spans="1:7" ht="12.75">
      <c r="A1490" s="74" t="s">
        <v>700</v>
      </c>
      <c r="B1490" s="95"/>
      <c r="C1490" s="89"/>
      <c r="D1490" s="90" t="str">
        <f t="shared" si="45"/>
        <v/>
      </c>
      <c r="E1490" s="88" t="str">
        <f t="shared" si="46"/>
        <v/>
      </c>
      <c r="G1490" s="119" t="str">
        <f>IF(C1490&lt;&gt;"",COUNT($C$89:C1490),"")</f>
        <v/>
      </c>
    </row>
    <row r="1491" spans="1:7" ht="12.75">
      <c r="A1491" s="74"/>
      <c r="B1491" s="95"/>
      <c r="C1491" s="89"/>
      <c r="D1491" s="90" t="str">
        <f t="shared" si="45"/>
        <v/>
      </c>
      <c r="E1491" s="88" t="str">
        <f t="shared" si="46"/>
        <v/>
      </c>
      <c r="G1491" s="119" t="str">
        <f>IF(C1491&lt;&gt;"",COUNT($C$89:C1491),"")</f>
        <v/>
      </c>
    </row>
    <row r="1492" spans="1:7" ht="12.75">
      <c r="A1492" s="77" t="s">
        <v>291</v>
      </c>
      <c r="B1492" s="95">
        <v>95.9</v>
      </c>
      <c r="C1492" s="89"/>
      <c r="D1492" s="90">
        <f t="shared" si="45"/>
        <v>100.20591</v>
      </c>
      <c r="E1492" s="88">
        <f t="shared" si="46"/>
        <v>4.489999999999994E-2</v>
      </c>
      <c r="G1492" s="119" t="str">
        <f>IF(C1492&lt;&gt;"",COUNT($C$89:C1492),"")</f>
        <v/>
      </c>
    </row>
    <row r="1493" spans="1:7" ht="12.75">
      <c r="A1493" s="77"/>
      <c r="B1493" s="95"/>
      <c r="C1493" s="89"/>
      <c r="D1493" s="90" t="str">
        <f t="shared" ref="D1493:D1556" si="47">IF(B1493&lt;&gt;"",IF(ISTEXT(B1493),B1493,IF(C1493&lt;&gt;"",C1493*1.0449,B1493*1.0449)),"")</f>
        <v/>
      </c>
      <c r="E1493" s="88" t="str">
        <f t="shared" ref="E1493:E1556" si="48">IF(AND(B1493&lt;&gt;"",D1493&lt;&gt;""),IF(ISTEXT(D1493),D1493,D1493/B1493-1),"")</f>
        <v/>
      </c>
      <c r="G1493" s="119" t="str">
        <f>IF(C1493&lt;&gt;"",COUNT($C$89:C1493),"")</f>
        <v/>
      </c>
    </row>
    <row r="1494" spans="1:7" ht="12.75">
      <c r="A1494" s="77" t="s">
        <v>292</v>
      </c>
      <c r="B1494" s="95">
        <v>3.42</v>
      </c>
      <c r="C1494" s="89"/>
      <c r="D1494" s="90">
        <f t="shared" si="47"/>
        <v>3.5735579999999998</v>
      </c>
      <c r="E1494" s="88">
        <f t="shared" si="48"/>
        <v>4.489999999999994E-2</v>
      </c>
      <c r="G1494" s="119" t="str">
        <f>IF(C1494&lt;&gt;"",COUNT($C$89:C1494),"")</f>
        <v/>
      </c>
    </row>
    <row r="1495" spans="1:7" ht="12.75">
      <c r="A1495" s="77"/>
      <c r="B1495" s="95"/>
      <c r="C1495" s="89"/>
      <c r="D1495" s="90" t="str">
        <f t="shared" si="47"/>
        <v/>
      </c>
      <c r="E1495" s="88" t="str">
        <f t="shared" si="48"/>
        <v/>
      </c>
      <c r="G1495" s="119" t="str">
        <f>IF(C1495&lt;&gt;"",COUNT($C$89:C1495),"")</f>
        <v/>
      </c>
    </row>
    <row r="1496" spans="1:7" ht="12.75">
      <c r="A1496" s="77" t="s">
        <v>293</v>
      </c>
      <c r="B1496" s="95">
        <v>41.09</v>
      </c>
      <c r="C1496" s="89"/>
      <c r="D1496" s="90">
        <f t="shared" si="47"/>
        <v>42.934941000000002</v>
      </c>
      <c r="E1496" s="88">
        <f t="shared" si="48"/>
        <v>4.489999999999994E-2</v>
      </c>
      <c r="G1496" s="119" t="str">
        <f>IF(C1496&lt;&gt;"",COUNT($C$89:C1496),"")</f>
        <v/>
      </c>
    </row>
    <row r="1497" spans="1:7" ht="12.75">
      <c r="A1497" s="77"/>
      <c r="B1497" s="95"/>
      <c r="C1497" s="89"/>
      <c r="D1497" s="90" t="str">
        <f t="shared" si="47"/>
        <v/>
      </c>
      <c r="E1497" s="88" t="str">
        <f t="shared" si="48"/>
        <v/>
      </c>
      <c r="G1497" s="119" t="str">
        <f>IF(C1497&lt;&gt;"",COUNT($C$89:C1497),"")</f>
        <v/>
      </c>
    </row>
    <row r="1498" spans="1:7" ht="12.75">
      <c r="A1498" s="77" t="s">
        <v>294</v>
      </c>
      <c r="B1498" s="95">
        <v>95.9</v>
      </c>
      <c r="C1498" s="89">
        <f>B1498/(1.0449)</f>
        <v>91.779117618910917</v>
      </c>
      <c r="D1498" s="90">
        <f t="shared" si="47"/>
        <v>95.9</v>
      </c>
      <c r="E1498" s="88">
        <f t="shared" si="48"/>
        <v>0</v>
      </c>
      <c r="G1498" s="119">
        <f>IF(C1498&lt;&gt;"",COUNT($C$89:C1498),"")</f>
        <v>2</v>
      </c>
    </row>
    <row r="1499" spans="1:7" ht="12.75">
      <c r="A1499" s="77"/>
      <c r="B1499" s="95"/>
      <c r="C1499" s="89"/>
      <c r="D1499" s="90" t="str">
        <f t="shared" si="47"/>
        <v/>
      </c>
      <c r="E1499" s="88" t="str">
        <f t="shared" si="48"/>
        <v/>
      </c>
      <c r="G1499" s="119" t="str">
        <f>IF(C1499&lt;&gt;"",COUNT($C$89:C1499),"")</f>
        <v/>
      </c>
    </row>
    <row r="1500" spans="1:7" ht="12.75">
      <c r="A1500" s="77"/>
      <c r="B1500" s="95"/>
      <c r="C1500" s="89"/>
      <c r="D1500" s="90" t="str">
        <f t="shared" si="47"/>
        <v/>
      </c>
      <c r="E1500" s="88" t="str">
        <f t="shared" si="48"/>
        <v/>
      </c>
      <c r="G1500" s="119" t="str">
        <f>IF(C1500&lt;&gt;"",COUNT($C$89:C1500),"")</f>
        <v/>
      </c>
    </row>
    <row r="1501" spans="1:7" ht="12.75" customHeight="1">
      <c r="A1501" s="74" t="s">
        <v>706</v>
      </c>
      <c r="B1501" s="95"/>
      <c r="C1501" s="89"/>
      <c r="D1501" s="90" t="str">
        <f t="shared" si="47"/>
        <v/>
      </c>
      <c r="E1501" s="88" t="str">
        <f t="shared" si="48"/>
        <v/>
      </c>
      <c r="G1501" s="119" t="str">
        <f>IF(C1501&lt;&gt;"",COUNT($C$89:C1501),"")</f>
        <v/>
      </c>
    </row>
    <row r="1502" spans="1:7" ht="12.75" customHeight="1">
      <c r="A1502" s="74"/>
      <c r="B1502" s="95"/>
      <c r="C1502" s="89"/>
      <c r="D1502" s="90" t="str">
        <f t="shared" si="47"/>
        <v/>
      </c>
      <c r="E1502" s="88" t="str">
        <f t="shared" si="48"/>
        <v/>
      </c>
      <c r="G1502" s="119" t="str">
        <f>IF(C1502&lt;&gt;"",COUNT($C$89:C1502),"")</f>
        <v/>
      </c>
    </row>
    <row r="1503" spans="1:7" ht="12.75" customHeight="1">
      <c r="A1503" s="77" t="s">
        <v>697</v>
      </c>
      <c r="B1503" s="95">
        <v>1007.32</v>
      </c>
      <c r="C1503" s="89"/>
      <c r="D1503" s="90">
        <f t="shared" si="47"/>
        <v>1052.5486679999999</v>
      </c>
      <c r="E1503" s="88">
        <f t="shared" si="48"/>
        <v>4.489999999999994E-2</v>
      </c>
      <c r="G1503" s="119" t="str">
        <f>IF(C1503&lt;&gt;"",COUNT($C$89:C1503),"")</f>
        <v/>
      </c>
    </row>
    <row r="1504" spans="1:7" ht="12.75" customHeight="1">
      <c r="A1504" s="77" t="s">
        <v>698</v>
      </c>
      <c r="B1504" s="95">
        <v>2014.65</v>
      </c>
      <c r="C1504" s="89"/>
      <c r="D1504" s="90">
        <f t="shared" si="47"/>
        <v>2105.1077850000001</v>
      </c>
      <c r="E1504" s="88">
        <f t="shared" si="48"/>
        <v>4.489999999999994E-2</v>
      </c>
      <c r="G1504" s="119" t="str">
        <f>IF(C1504&lt;&gt;"",COUNT($C$89:C1504),"")</f>
        <v/>
      </c>
    </row>
    <row r="1505" spans="1:28" ht="12.75" customHeight="1">
      <c r="A1505" s="77" t="s">
        <v>143</v>
      </c>
      <c r="B1505" s="95">
        <v>67.150000000000006</v>
      </c>
      <c r="C1505" s="89"/>
      <c r="D1505" s="90">
        <f t="shared" si="47"/>
        <v>70.165035000000003</v>
      </c>
      <c r="E1505" s="88">
        <f t="shared" si="48"/>
        <v>4.489999999999994E-2</v>
      </c>
      <c r="G1505" s="119" t="str">
        <f>IF(C1505&lt;&gt;"",COUNT($C$89:C1505),"")</f>
        <v/>
      </c>
    </row>
    <row r="1506" spans="1:28" ht="12.75" customHeight="1">
      <c r="A1506" s="77"/>
      <c r="B1506" s="95"/>
      <c r="C1506" s="89"/>
      <c r="D1506" s="90" t="str">
        <f t="shared" si="47"/>
        <v/>
      </c>
      <c r="E1506" s="88" t="str">
        <f t="shared" si="48"/>
        <v/>
      </c>
      <c r="G1506" s="119" t="str">
        <f>IF(C1506&lt;&gt;"",COUNT($C$89:C1506),"")</f>
        <v/>
      </c>
    </row>
    <row r="1507" spans="1:28" ht="12.75" customHeight="1">
      <c r="A1507" s="74" t="s">
        <v>707</v>
      </c>
      <c r="B1507" s="95"/>
      <c r="C1507" s="89"/>
      <c r="D1507" s="90" t="str">
        <f t="shared" si="47"/>
        <v/>
      </c>
      <c r="E1507" s="88" t="str">
        <f t="shared" si="48"/>
        <v/>
      </c>
      <c r="G1507" s="119" t="str">
        <f>IF(C1507&lt;&gt;"",COUNT($C$89:C1507),"")</f>
        <v/>
      </c>
    </row>
    <row r="1508" spans="1:28" ht="12.75" customHeight="1">
      <c r="A1508" s="74"/>
      <c r="B1508" s="95"/>
      <c r="C1508" s="89"/>
      <c r="D1508" s="90" t="str">
        <f t="shared" si="47"/>
        <v/>
      </c>
      <c r="E1508" s="88" t="str">
        <f t="shared" si="48"/>
        <v/>
      </c>
      <c r="G1508" s="119" t="str">
        <f>IF(C1508&lt;&gt;"",COUNT($C$89:C1508),"")</f>
        <v/>
      </c>
    </row>
    <row r="1509" spans="1:28" ht="12.75" customHeight="1">
      <c r="A1509" s="74" t="s">
        <v>708</v>
      </c>
      <c r="B1509" s="95"/>
      <c r="C1509" s="89"/>
      <c r="D1509" s="90" t="str">
        <f t="shared" si="47"/>
        <v/>
      </c>
      <c r="E1509" s="88" t="str">
        <f t="shared" si="48"/>
        <v/>
      </c>
      <c r="G1509" s="119" t="str">
        <f>IF(C1509&lt;&gt;"",COUNT($C$89:C1509),"")</f>
        <v/>
      </c>
    </row>
    <row r="1510" spans="1:28" ht="12.75" customHeight="1">
      <c r="A1510" s="74"/>
      <c r="B1510" s="95"/>
      <c r="C1510" s="89"/>
      <c r="D1510" s="90" t="str">
        <f t="shared" si="47"/>
        <v/>
      </c>
      <c r="E1510" s="88" t="str">
        <f t="shared" si="48"/>
        <v/>
      </c>
      <c r="G1510" s="119" t="str">
        <f>IF(C1510&lt;&gt;"",COUNT($C$89:C1510),"")</f>
        <v/>
      </c>
    </row>
    <row r="1511" spans="1:28" ht="12.75" customHeight="1">
      <c r="A1511" s="77" t="s">
        <v>709</v>
      </c>
      <c r="B1511" s="95"/>
      <c r="C1511" s="89"/>
      <c r="D1511" s="90" t="str">
        <f t="shared" si="47"/>
        <v/>
      </c>
      <c r="E1511" s="88" t="str">
        <f t="shared" si="48"/>
        <v/>
      </c>
      <c r="G1511" s="119" t="str">
        <f>IF(C1511&lt;&gt;"",COUNT($C$89:C1511),"")</f>
        <v/>
      </c>
    </row>
    <row r="1512" spans="1:28" ht="12.75" customHeight="1">
      <c r="A1512" s="77" t="s">
        <v>710</v>
      </c>
      <c r="B1512" s="95">
        <v>12.63</v>
      </c>
      <c r="C1512" s="89"/>
      <c r="D1512" s="90">
        <f t="shared" si="47"/>
        <v>13.197087</v>
      </c>
      <c r="E1512" s="88">
        <f t="shared" si="48"/>
        <v>4.489999999999994E-2</v>
      </c>
      <c r="G1512" s="119" t="str">
        <f>IF(C1512&lt;&gt;"",COUNT($C$89:C1512),"")</f>
        <v/>
      </c>
    </row>
    <row r="1513" spans="1:28" ht="12.75" customHeight="1">
      <c r="A1513" s="77" t="s">
        <v>711</v>
      </c>
      <c r="B1513" s="95">
        <v>12.63</v>
      </c>
      <c r="C1513" s="89"/>
      <c r="D1513" s="90">
        <f t="shared" si="47"/>
        <v>13.197087</v>
      </c>
      <c r="E1513" s="88">
        <f t="shared" si="48"/>
        <v>4.489999999999994E-2</v>
      </c>
      <c r="G1513" s="119" t="str">
        <f>IF(C1513&lt;&gt;"",COUNT($C$89:C1513),"")</f>
        <v/>
      </c>
    </row>
    <row r="1514" spans="1:28" ht="12.75" customHeight="1">
      <c r="A1514" s="77" t="s">
        <v>712</v>
      </c>
      <c r="B1514" s="95">
        <v>3.42</v>
      </c>
      <c r="C1514" s="89"/>
      <c r="D1514" s="90">
        <f t="shared" si="47"/>
        <v>3.5735579999999998</v>
      </c>
      <c r="E1514" s="88">
        <f t="shared" si="48"/>
        <v>4.489999999999994E-2</v>
      </c>
      <c r="G1514" s="119" t="str">
        <f>IF(C1514&lt;&gt;"",COUNT($C$89:C1514),"")</f>
        <v/>
      </c>
    </row>
    <row r="1515" spans="1:28" ht="12.75" customHeight="1">
      <c r="A1515" s="77" t="s">
        <v>713</v>
      </c>
      <c r="B1515" s="95">
        <v>3.42</v>
      </c>
      <c r="C1515" s="89"/>
      <c r="D1515" s="90">
        <f t="shared" si="47"/>
        <v>3.5735579999999998</v>
      </c>
      <c r="E1515" s="88">
        <f t="shared" si="48"/>
        <v>4.489999999999994E-2</v>
      </c>
      <c r="G1515" s="119" t="str">
        <f>IF(C1515&lt;&gt;"",COUNT($C$89:C1515),"")</f>
        <v/>
      </c>
    </row>
    <row r="1516" spans="1:28" ht="12.75" customHeight="1">
      <c r="A1516" s="77"/>
      <c r="B1516" s="95"/>
      <c r="C1516" s="89"/>
      <c r="D1516" s="90" t="str">
        <f t="shared" si="47"/>
        <v/>
      </c>
      <c r="E1516" s="88" t="str">
        <f t="shared" si="48"/>
        <v/>
      </c>
      <c r="G1516" s="119" t="str">
        <f>IF(C1516&lt;&gt;"",COUNT($C$89:C1516),"")</f>
        <v/>
      </c>
    </row>
    <row r="1517" spans="1:28" ht="12.75" customHeight="1">
      <c r="A1517" s="74" t="s">
        <v>714</v>
      </c>
      <c r="B1517" s="95"/>
      <c r="C1517" s="89"/>
      <c r="D1517" s="90" t="str">
        <f t="shared" si="47"/>
        <v/>
      </c>
      <c r="E1517" s="88" t="str">
        <f t="shared" si="48"/>
        <v/>
      </c>
      <c r="G1517" s="119" t="str">
        <f>IF(C1517&lt;&gt;"",COUNT($C$89:C1517),"")</f>
        <v/>
      </c>
    </row>
    <row r="1518" spans="1:28" ht="12.75" customHeight="1">
      <c r="A1518" s="77"/>
      <c r="B1518" s="95"/>
      <c r="C1518" s="89"/>
      <c r="D1518" s="90" t="str">
        <f t="shared" si="47"/>
        <v/>
      </c>
      <c r="E1518" s="88" t="str">
        <f t="shared" si="48"/>
        <v/>
      </c>
      <c r="G1518" s="119" t="str">
        <f>IF(C1518&lt;&gt;"",COUNT($C$89:C1518),"")</f>
        <v/>
      </c>
    </row>
    <row r="1519" spans="1:28" ht="12.75" customHeight="1">
      <c r="A1519" s="77" t="s">
        <v>715</v>
      </c>
      <c r="B1519" s="95"/>
      <c r="C1519" s="89"/>
      <c r="D1519" s="90" t="str">
        <f t="shared" si="47"/>
        <v/>
      </c>
      <c r="E1519" s="88" t="str">
        <f t="shared" si="48"/>
        <v/>
      </c>
      <c r="G1519" s="119" t="str">
        <f>IF(C1519&lt;&gt;"",COUNT($C$89:C1519),"")</f>
        <v/>
      </c>
      <c r="AB1519" s="1">
        <v>1</v>
      </c>
    </row>
    <row r="1520" spans="1:28" ht="12.75" customHeight="1">
      <c r="A1520" s="77" t="s">
        <v>716</v>
      </c>
      <c r="B1520" s="95"/>
      <c r="C1520" s="89"/>
      <c r="D1520" s="90" t="str">
        <f t="shared" si="47"/>
        <v/>
      </c>
      <c r="E1520" s="88" t="str">
        <f t="shared" si="48"/>
        <v/>
      </c>
      <c r="G1520" s="119" t="str">
        <f>IF(C1520&lt;&gt;"",COUNT($C$89:C1520),"")</f>
        <v/>
      </c>
      <c r="AB1520" s="1">
        <v>1</v>
      </c>
    </row>
    <row r="1521" spans="1:28" ht="12.75" customHeight="1">
      <c r="A1521" s="77"/>
      <c r="B1521" s="95"/>
      <c r="C1521" s="89"/>
      <c r="D1521" s="90" t="str">
        <f t="shared" si="47"/>
        <v/>
      </c>
      <c r="E1521" s="88" t="str">
        <f t="shared" si="48"/>
        <v/>
      </c>
      <c r="G1521" s="119" t="str">
        <f>IF(C1521&lt;&gt;"",COUNT($C$89:C1521),"")</f>
        <v/>
      </c>
      <c r="AB1521" s="1">
        <v>1</v>
      </c>
    </row>
    <row r="1522" spans="1:28" ht="12.75" customHeight="1">
      <c r="A1522" s="74" t="s">
        <v>717</v>
      </c>
      <c r="B1522" s="95"/>
      <c r="C1522" s="89"/>
      <c r="D1522" s="90" t="str">
        <f t="shared" si="47"/>
        <v/>
      </c>
      <c r="E1522" s="88" t="str">
        <f t="shared" si="48"/>
        <v/>
      </c>
      <c r="G1522" s="119" t="str">
        <f>IF(C1522&lt;&gt;"",COUNT($C$89:C1522),"")</f>
        <v/>
      </c>
      <c r="AB1522" s="1">
        <v>1</v>
      </c>
    </row>
    <row r="1523" spans="1:28" ht="12.75" customHeight="1">
      <c r="A1523" s="77"/>
      <c r="B1523" s="95"/>
      <c r="C1523" s="89"/>
      <c r="D1523" s="90" t="str">
        <f t="shared" si="47"/>
        <v/>
      </c>
      <c r="E1523" s="88" t="str">
        <f t="shared" si="48"/>
        <v/>
      </c>
      <c r="G1523" s="119" t="str">
        <f>IF(C1523&lt;&gt;"",COUNT($C$89:C1523),"")</f>
        <v/>
      </c>
      <c r="AB1523" s="1">
        <v>1</v>
      </c>
    </row>
    <row r="1524" spans="1:28" ht="12.75" customHeight="1">
      <c r="A1524" s="77" t="s">
        <v>718</v>
      </c>
      <c r="B1524" s="95">
        <v>68.510000000000005</v>
      </c>
      <c r="C1524" s="89"/>
      <c r="D1524" s="90">
        <f t="shared" si="47"/>
        <v>71.586099000000004</v>
      </c>
      <c r="E1524" s="88">
        <f t="shared" si="48"/>
        <v>4.489999999999994E-2</v>
      </c>
      <c r="G1524" s="119" t="str">
        <f>IF(C1524&lt;&gt;"",COUNT($C$89:C1524),"")</f>
        <v/>
      </c>
      <c r="AB1524" s="1">
        <v>1</v>
      </c>
    </row>
    <row r="1525" spans="1:28" ht="12.75" customHeight="1">
      <c r="A1525" s="77" t="s">
        <v>719</v>
      </c>
      <c r="B1525" s="95">
        <v>136.99</v>
      </c>
      <c r="C1525" s="89"/>
      <c r="D1525" s="90">
        <f t="shared" si="47"/>
        <v>143.140851</v>
      </c>
      <c r="E1525" s="88">
        <f t="shared" si="48"/>
        <v>4.489999999999994E-2</v>
      </c>
      <c r="G1525" s="119" t="str">
        <f>IF(C1525&lt;&gt;"",COUNT($C$89:C1525),"")</f>
        <v/>
      </c>
      <c r="AB1525" s="1">
        <v>1</v>
      </c>
    </row>
    <row r="1526" spans="1:28" ht="12.75" customHeight="1">
      <c r="A1526" s="77" t="s">
        <v>143</v>
      </c>
      <c r="B1526" s="95">
        <v>68.510000000000005</v>
      </c>
      <c r="C1526" s="89"/>
      <c r="D1526" s="90">
        <f t="shared" si="47"/>
        <v>71.586099000000004</v>
      </c>
      <c r="E1526" s="88">
        <f t="shared" si="48"/>
        <v>4.489999999999994E-2</v>
      </c>
      <c r="G1526" s="119" t="str">
        <f>IF(C1526&lt;&gt;"",COUNT($C$89:C1526),"")</f>
        <v/>
      </c>
      <c r="AB1526" s="1">
        <v>1</v>
      </c>
    </row>
    <row r="1527" spans="1:28" ht="12.75" customHeight="1">
      <c r="A1527" s="77"/>
      <c r="B1527" s="95"/>
      <c r="C1527" s="89"/>
      <c r="D1527" s="90" t="str">
        <f t="shared" si="47"/>
        <v/>
      </c>
      <c r="E1527" s="88" t="str">
        <f t="shared" si="48"/>
        <v/>
      </c>
      <c r="G1527" s="119" t="str">
        <f>IF(C1527&lt;&gt;"",COUNT($C$89:C1527),"")</f>
        <v/>
      </c>
      <c r="AB1527" s="1">
        <v>1</v>
      </c>
    </row>
    <row r="1528" spans="1:28" ht="12.75" customHeight="1">
      <c r="A1528" s="74" t="s">
        <v>257</v>
      </c>
      <c r="B1528" s="95"/>
      <c r="C1528" s="89"/>
      <c r="D1528" s="90" t="str">
        <f t="shared" si="47"/>
        <v/>
      </c>
      <c r="E1528" s="88" t="str">
        <f t="shared" si="48"/>
        <v/>
      </c>
      <c r="G1528" s="119" t="str">
        <f>IF(C1528&lt;&gt;"",COUNT($C$89:C1528),"")</f>
        <v/>
      </c>
      <c r="AB1528" s="1">
        <v>1</v>
      </c>
    </row>
    <row r="1529" spans="1:28" ht="12.75" customHeight="1">
      <c r="A1529" s="77"/>
      <c r="B1529" s="95"/>
      <c r="C1529" s="89"/>
      <c r="D1529" s="90" t="str">
        <f t="shared" si="47"/>
        <v/>
      </c>
      <c r="E1529" s="88" t="str">
        <f t="shared" si="48"/>
        <v/>
      </c>
      <c r="G1529" s="119" t="str">
        <f>IF(C1529&lt;&gt;"",COUNT($C$89:C1529),"")</f>
        <v/>
      </c>
      <c r="AB1529" s="1">
        <v>1</v>
      </c>
    </row>
    <row r="1530" spans="1:28" ht="12.75" customHeight="1">
      <c r="A1530" s="77" t="s">
        <v>718</v>
      </c>
      <c r="B1530" s="95">
        <v>68.510000000000005</v>
      </c>
      <c r="C1530" s="89"/>
      <c r="D1530" s="90">
        <f t="shared" si="47"/>
        <v>71.586099000000004</v>
      </c>
      <c r="E1530" s="88">
        <f t="shared" si="48"/>
        <v>4.489999999999994E-2</v>
      </c>
      <c r="G1530" s="119" t="str">
        <f>IF(C1530&lt;&gt;"",COUNT($C$89:C1530),"")</f>
        <v/>
      </c>
      <c r="AB1530" s="1">
        <v>1</v>
      </c>
    </row>
    <row r="1531" spans="1:28" ht="12.75" customHeight="1">
      <c r="A1531" s="77" t="s">
        <v>719</v>
      </c>
      <c r="B1531" s="95">
        <v>136.99</v>
      </c>
      <c r="C1531" s="89"/>
      <c r="D1531" s="90">
        <f t="shared" si="47"/>
        <v>143.140851</v>
      </c>
      <c r="E1531" s="88">
        <f t="shared" si="48"/>
        <v>4.489999999999994E-2</v>
      </c>
      <c r="G1531" s="119" t="str">
        <f>IF(C1531&lt;&gt;"",COUNT($C$89:C1531),"")</f>
        <v/>
      </c>
      <c r="AB1531" s="1">
        <v>1</v>
      </c>
    </row>
    <row r="1532" spans="1:28" ht="12.75" customHeight="1">
      <c r="A1532" s="77" t="s">
        <v>143</v>
      </c>
      <c r="B1532" s="95">
        <v>68.510000000000005</v>
      </c>
      <c r="C1532" s="89"/>
      <c r="D1532" s="90">
        <f t="shared" si="47"/>
        <v>71.586099000000004</v>
      </c>
      <c r="E1532" s="88">
        <f t="shared" si="48"/>
        <v>4.489999999999994E-2</v>
      </c>
      <c r="G1532" s="119" t="str">
        <f>IF(C1532&lt;&gt;"",COUNT($C$89:C1532),"")</f>
        <v/>
      </c>
      <c r="AB1532" s="1">
        <v>1</v>
      </c>
    </row>
    <row r="1533" spans="1:28" ht="12.75" customHeight="1">
      <c r="A1533" s="77"/>
      <c r="B1533" s="95"/>
      <c r="C1533" s="89"/>
      <c r="D1533" s="90" t="str">
        <f t="shared" si="47"/>
        <v/>
      </c>
      <c r="E1533" s="88" t="str">
        <f t="shared" si="48"/>
        <v/>
      </c>
      <c r="G1533" s="119" t="str">
        <f>IF(C1533&lt;&gt;"",COUNT($C$89:C1533),"")</f>
        <v/>
      </c>
      <c r="AB1533" s="1">
        <v>1</v>
      </c>
    </row>
    <row r="1534" spans="1:28" ht="12.75" customHeight="1">
      <c r="A1534" s="74" t="s">
        <v>720</v>
      </c>
      <c r="B1534" s="95"/>
      <c r="C1534" s="89"/>
      <c r="D1534" s="90" t="str">
        <f t="shared" si="47"/>
        <v/>
      </c>
      <c r="E1534" s="88" t="str">
        <f t="shared" si="48"/>
        <v/>
      </c>
      <c r="G1534" s="119" t="str">
        <f>IF(C1534&lt;&gt;"",COUNT($C$89:C1534),"")</f>
        <v/>
      </c>
      <c r="AB1534" s="1">
        <v>1</v>
      </c>
    </row>
    <row r="1535" spans="1:28" ht="12.75" customHeight="1">
      <c r="A1535" s="77"/>
      <c r="B1535" s="95"/>
      <c r="C1535" s="89"/>
      <c r="D1535" s="90" t="str">
        <f t="shared" si="47"/>
        <v/>
      </c>
      <c r="E1535" s="88" t="str">
        <f t="shared" si="48"/>
        <v/>
      </c>
      <c r="G1535" s="119" t="str">
        <f>IF(C1535&lt;&gt;"",COUNT($C$89:C1535),"")</f>
        <v/>
      </c>
    </row>
    <row r="1536" spans="1:28" ht="12.75" customHeight="1">
      <c r="A1536" s="77" t="s">
        <v>721</v>
      </c>
      <c r="B1536" s="95"/>
      <c r="C1536" s="89"/>
      <c r="D1536" s="90" t="str">
        <f t="shared" si="47"/>
        <v/>
      </c>
      <c r="E1536" s="88" t="str">
        <f t="shared" si="48"/>
        <v/>
      </c>
      <c r="G1536" s="119" t="str">
        <f>IF(C1536&lt;&gt;"",COUNT($C$89:C1536),"")</f>
        <v/>
      </c>
    </row>
    <row r="1537" spans="1:7" ht="12.75" customHeight="1">
      <c r="A1537" s="77" t="s">
        <v>722</v>
      </c>
      <c r="B1537" s="95"/>
      <c r="C1537" s="89"/>
      <c r="D1537" s="90" t="str">
        <f t="shared" si="47"/>
        <v/>
      </c>
      <c r="E1537" s="88" t="str">
        <f t="shared" si="48"/>
        <v/>
      </c>
      <c r="G1537" s="119" t="str">
        <f>IF(C1537&lt;&gt;"",COUNT($C$89:C1537),"")</f>
        <v/>
      </c>
    </row>
    <row r="1538" spans="1:7" ht="12.75" customHeight="1">
      <c r="A1538" s="77"/>
      <c r="B1538" s="95"/>
      <c r="C1538" s="89"/>
      <c r="D1538" s="90" t="str">
        <f t="shared" si="47"/>
        <v/>
      </c>
      <c r="E1538" s="88" t="str">
        <f t="shared" si="48"/>
        <v/>
      </c>
      <c r="G1538" s="119" t="str">
        <f>IF(C1538&lt;&gt;"",COUNT($C$89:C1538),"")</f>
        <v/>
      </c>
    </row>
    <row r="1539" spans="1:7" ht="12.75" customHeight="1">
      <c r="A1539" s="77" t="s">
        <v>200</v>
      </c>
      <c r="B1539" s="95"/>
      <c r="C1539" s="89"/>
      <c r="D1539" s="90" t="str">
        <f t="shared" si="47"/>
        <v/>
      </c>
      <c r="E1539" s="88" t="str">
        <f t="shared" si="48"/>
        <v/>
      </c>
      <c r="G1539" s="119" t="str">
        <f>IF(C1539&lt;&gt;"",COUNT($C$89:C1539),"")</f>
        <v/>
      </c>
    </row>
    <row r="1540" spans="1:7" ht="12.75" customHeight="1">
      <c r="A1540" s="77"/>
      <c r="B1540" s="95"/>
      <c r="C1540" s="89"/>
      <c r="D1540" s="90" t="str">
        <f t="shared" si="47"/>
        <v/>
      </c>
      <c r="E1540" s="88" t="str">
        <f t="shared" si="48"/>
        <v/>
      </c>
      <c r="G1540" s="119" t="str">
        <f>IF(C1540&lt;&gt;"",COUNT($C$89:C1540),"")</f>
        <v/>
      </c>
    </row>
    <row r="1541" spans="1:7" ht="12.75" customHeight="1">
      <c r="A1541" s="77" t="s">
        <v>723</v>
      </c>
      <c r="B1541" s="95"/>
      <c r="C1541" s="89"/>
      <c r="D1541" s="90" t="str">
        <f t="shared" si="47"/>
        <v/>
      </c>
      <c r="E1541" s="88" t="str">
        <f t="shared" si="48"/>
        <v/>
      </c>
      <c r="G1541" s="119" t="str">
        <f>IF(C1541&lt;&gt;"",COUNT($C$89:C1541),"")</f>
        <v/>
      </c>
    </row>
    <row r="1542" spans="1:7" ht="12.75" customHeight="1">
      <c r="A1542" s="77" t="s">
        <v>201</v>
      </c>
      <c r="B1542" s="95"/>
      <c r="C1542" s="89"/>
      <c r="D1542" s="90" t="str">
        <f t="shared" si="47"/>
        <v/>
      </c>
      <c r="E1542" s="88" t="str">
        <f t="shared" si="48"/>
        <v/>
      </c>
      <c r="G1542" s="119" t="str">
        <f>IF(C1542&lt;&gt;"",COUNT($C$89:C1542),"")</f>
        <v/>
      </c>
    </row>
    <row r="1543" spans="1:7" ht="12.75" customHeight="1">
      <c r="A1543" s="77" t="s">
        <v>724</v>
      </c>
      <c r="B1543" s="95"/>
      <c r="C1543" s="89"/>
      <c r="D1543" s="90" t="str">
        <f t="shared" si="47"/>
        <v/>
      </c>
      <c r="E1543" s="88" t="str">
        <f t="shared" si="48"/>
        <v/>
      </c>
      <c r="G1543" s="119" t="str">
        <f>IF(C1543&lt;&gt;"",COUNT($C$89:C1543),"")</f>
        <v/>
      </c>
    </row>
    <row r="1544" spans="1:7" ht="12.75" customHeight="1">
      <c r="A1544" s="77"/>
      <c r="B1544" s="95"/>
      <c r="C1544" s="89"/>
      <c r="D1544" s="90" t="str">
        <f t="shared" si="47"/>
        <v/>
      </c>
      <c r="E1544" s="88" t="str">
        <f t="shared" si="48"/>
        <v/>
      </c>
      <c r="G1544" s="119" t="str">
        <f>IF(C1544&lt;&gt;"",COUNT($C$89:C1544),"")</f>
        <v/>
      </c>
    </row>
    <row r="1545" spans="1:7" ht="12.75" customHeight="1">
      <c r="A1545" s="77" t="s">
        <v>725</v>
      </c>
      <c r="B1545" s="95"/>
      <c r="C1545" s="89"/>
      <c r="D1545" s="90" t="str">
        <f t="shared" si="47"/>
        <v/>
      </c>
      <c r="E1545" s="88" t="str">
        <f t="shared" si="48"/>
        <v/>
      </c>
      <c r="G1545" s="119" t="str">
        <f>IF(C1545&lt;&gt;"",COUNT($C$89:C1545),"")</f>
        <v/>
      </c>
    </row>
    <row r="1546" spans="1:7" ht="12.75" customHeight="1">
      <c r="A1546" s="77" t="s">
        <v>726</v>
      </c>
      <c r="B1546" s="95"/>
      <c r="C1546" s="89"/>
      <c r="D1546" s="90" t="str">
        <f t="shared" si="47"/>
        <v/>
      </c>
      <c r="E1546" s="88" t="str">
        <f t="shared" si="48"/>
        <v/>
      </c>
      <c r="G1546" s="119" t="str">
        <f>IF(C1546&lt;&gt;"",COUNT($C$89:C1546),"")</f>
        <v/>
      </c>
    </row>
    <row r="1547" spans="1:7" ht="12.75" customHeight="1">
      <c r="A1547" s="77" t="s">
        <v>727</v>
      </c>
      <c r="B1547" s="95"/>
      <c r="C1547" s="89"/>
      <c r="D1547" s="90" t="str">
        <f t="shared" si="47"/>
        <v/>
      </c>
      <c r="E1547" s="88" t="str">
        <f t="shared" si="48"/>
        <v/>
      </c>
      <c r="G1547" s="119" t="str">
        <f>IF(C1547&lt;&gt;"",COUNT($C$89:C1547),"")</f>
        <v/>
      </c>
    </row>
    <row r="1548" spans="1:7" ht="12.75" customHeight="1">
      <c r="A1548" s="77"/>
      <c r="B1548" s="95"/>
      <c r="C1548" s="89"/>
      <c r="D1548" s="90" t="str">
        <f t="shared" si="47"/>
        <v/>
      </c>
      <c r="E1548" s="88" t="str">
        <f t="shared" si="48"/>
        <v/>
      </c>
      <c r="G1548" s="119" t="str">
        <f>IF(C1548&lt;&gt;"",COUNT($C$89:C1548),"")</f>
        <v/>
      </c>
    </row>
    <row r="1549" spans="1:7" ht="12.75" customHeight="1">
      <c r="A1549" s="77" t="s">
        <v>202</v>
      </c>
      <c r="B1549" s="95"/>
      <c r="C1549" s="89"/>
      <c r="D1549" s="90" t="str">
        <f t="shared" si="47"/>
        <v/>
      </c>
      <c r="E1549" s="88" t="str">
        <f t="shared" si="48"/>
        <v/>
      </c>
      <c r="G1549" s="119" t="str">
        <f>IF(C1549&lt;&gt;"",COUNT($C$89:C1549),"")</f>
        <v/>
      </c>
    </row>
    <row r="1550" spans="1:7" ht="12.75" customHeight="1">
      <c r="A1550" s="77"/>
      <c r="B1550" s="95"/>
      <c r="C1550" s="89"/>
      <c r="D1550" s="90" t="str">
        <f t="shared" si="47"/>
        <v/>
      </c>
      <c r="E1550" s="88" t="str">
        <f t="shared" si="48"/>
        <v/>
      </c>
      <c r="G1550" s="119" t="str">
        <f>IF(C1550&lt;&gt;"",COUNT($C$89:C1550),"")</f>
        <v/>
      </c>
    </row>
    <row r="1551" spans="1:7" ht="12.75" customHeight="1">
      <c r="A1551" s="77" t="s">
        <v>728</v>
      </c>
      <c r="B1551" s="95"/>
      <c r="C1551" s="89"/>
      <c r="D1551" s="90" t="str">
        <f t="shared" si="47"/>
        <v/>
      </c>
      <c r="E1551" s="88" t="str">
        <f t="shared" si="48"/>
        <v/>
      </c>
      <c r="G1551" s="119" t="str">
        <f>IF(C1551&lt;&gt;"",COUNT($C$89:C1551),"")</f>
        <v/>
      </c>
    </row>
    <row r="1552" spans="1:7" ht="12.75" customHeight="1">
      <c r="A1552" s="77"/>
      <c r="B1552" s="95"/>
      <c r="C1552" s="89"/>
      <c r="D1552" s="90" t="str">
        <f t="shared" si="47"/>
        <v/>
      </c>
      <c r="E1552" s="88" t="str">
        <f t="shared" si="48"/>
        <v/>
      </c>
      <c r="G1552" s="119" t="str">
        <f>IF(C1552&lt;&gt;"",COUNT($C$89:C1552),"")</f>
        <v/>
      </c>
    </row>
    <row r="1553" spans="1:7" ht="12.75" customHeight="1">
      <c r="A1553" s="77" t="s">
        <v>312</v>
      </c>
      <c r="B1553" s="95"/>
      <c r="C1553" s="89"/>
      <c r="D1553" s="90" t="str">
        <f t="shared" si="47"/>
        <v/>
      </c>
      <c r="E1553" s="88" t="str">
        <f t="shared" si="48"/>
        <v/>
      </c>
      <c r="G1553" s="119" t="str">
        <f>IF(C1553&lt;&gt;"",COUNT($C$89:C1553),"")</f>
        <v/>
      </c>
    </row>
    <row r="1554" spans="1:7" ht="12.75" customHeight="1">
      <c r="A1554" s="77" t="s">
        <v>730</v>
      </c>
      <c r="B1554" s="95"/>
      <c r="C1554" s="89"/>
      <c r="D1554" s="90" t="str">
        <f t="shared" si="47"/>
        <v/>
      </c>
      <c r="E1554" s="88" t="str">
        <f t="shared" si="48"/>
        <v/>
      </c>
      <c r="G1554" s="119" t="str">
        <f>IF(C1554&lt;&gt;"",COUNT($C$89:C1554),"")</f>
        <v/>
      </c>
    </row>
    <row r="1555" spans="1:7" ht="12.75" customHeight="1">
      <c r="A1555" s="77" t="s">
        <v>731</v>
      </c>
      <c r="B1555" s="95"/>
      <c r="C1555" s="89"/>
      <c r="D1555" s="90" t="str">
        <f t="shared" si="47"/>
        <v/>
      </c>
      <c r="E1555" s="88" t="str">
        <f t="shared" si="48"/>
        <v/>
      </c>
      <c r="G1555" s="119" t="str">
        <f>IF(C1555&lt;&gt;"",COUNT($C$89:C1555),"")</f>
        <v/>
      </c>
    </row>
    <row r="1556" spans="1:7" ht="12.75" customHeight="1">
      <c r="A1556" s="77"/>
      <c r="B1556" s="95"/>
      <c r="C1556" s="89"/>
      <c r="D1556" s="90" t="str">
        <f t="shared" si="47"/>
        <v/>
      </c>
      <c r="E1556" s="88" t="str">
        <f t="shared" si="48"/>
        <v/>
      </c>
      <c r="G1556" s="119" t="str">
        <f>IF(C1556&lt;&gt;"",COUNT($C$89:C1556),"")</f>
        <v/>
      </c>
    </row>
    <row r="1557" spans="1:7" ht="12.75" customHeight="1">
      <c r="A1557" s="77" t="s">
        <v>732</v>
      </c>
      <c r="B1557" s="95"/>
      <c r="C1557" s="89"/>
      <c r="D1557" s="90" t="str">
        <f t="shared" ref="D1557:D1620" si="49">IF(B1557&lt;&gt;"",IF(ISTEXT(B1557),B1557,IF(C1557&lt;&gt;"",C1557*1.0449,B1557*1.0449)),"")</f>
        <v/>
      </c>
      <c r="E1557" s="88" t="str">
        <f t="shared" ref="E1557:E1620" si="50">IF(AND(B1557&lt;&gt;"",D1557&lt;&gt;""),IF(ISTEXT(D1557),D1557,D1557/B1557-1),"")</f>
        <v/>
      </c>
      <c r="G1557" s="119" t="str">
        <f>IF(C1557&lt;&gt;"",COUNT($C$89:C1557),"")</f>
        <v/>
      </c>
    </row>
    <row r="1558" spans="1:7" ht="12.75" customHeight="1">
      <c r="A1558" s="77" t="s">
        <v>733</v>
      </c>
      <c r="B1558" s="95"/>
      <c r="C1558" s="89"/>
      <c r="D1558" s="90" t="str">
        <f t="shared" si="49"/>
        <v/>
      </c>
      <c r="E1558" s="88" t="str">
        <f t="shared" si="50"/>
        <v/>
      </c>
      <c r="G1558" s="119" t="str">
        <f>IF(C1558&lt;&gt;"",COUNT($C$89:C1558),"")</f>
        <v/>
      </c>
    </row>
    <row r="1559" spans="1:7" ht="12.75" customHeight="1">
      <c r="A1559" s="77" t="s">
        <v>734</v>
      </c>
      <c r="B1559" s="95"/>
      <c r="C1559" s="89"/>
      <c r="D1559" s="90" t="str">
        <f t="shared" si="49"/>
        <v/>
      </c>
      <c r="E1559" s="88" t="str">
        <f t="shared" si="50"/>
        <v/>
      </c>
      <c r="G1559" s="119" t="str">
        <f>IF(C1559&lt;&gt;"",COUNT($C$89:C1559),"")</f>
        <v/>
      </c>
    </row>
    <row r="1560" spans="1:7" ht="12.75" customHeight="1">
      <c r="A1560" s="77"/>
      <c r="B1560" s="95"/>
      <c r="C1560" s="89"/>
      <c r="D1560" s="90" t="str">
        <f t="shared" si="49"/>
        <v/>
      </c>
      <c r="E1560" s="88" t="str">
        <f t="shared" si="50"/>
        <v/>
      </c>
      <c r="G1560" s="119" t="str">
        <f>IF(C1560&lt;&gt;"",COUNT($C$89:C1560),"")</f>
        <v/>
      </c>
    </row>
    <row r="1561" spans="1:7" ht="12.75" customHeight="1">
      <c r="A1561" s="77" t="s">
        <v>735</v>
      </c>
      <c r="B1561" s="95"/>
      <c r="C1561" s="89"/>
      <c r="D1561" s="90" t="str">
        <f t="shared" si="49"/>
        <v/>
      </c>
      <c r="E1561" s="88" t="str">
        <f t="shared" si="50"/>
        <v/>
      </c>
      <c r="G1561" s="119" t="str">
        <f>IF(C1561&lt;&gt;"",COUNT($C$89:C1561),"")</f>
        <v/>
      </c>
    </row>
    <row r="1562" spans="1:7" ht="12.75" customHeight="1">
      <c r="A1562" s="77" t="s">
        <v>736</v>
      </c>
      <c r="B1562" s="95"/>
      <c r="C1562" s="89"/>
      <c r="D1562" s="90" t="str">
        <f t="shared" si="49"/>
        <v/>
      </c>
      <c r="E1562" s="88" t="str">
        <f t="shared" si="50"/>
        <v/>
      </c>
      <c r="G1562" s="119" t="str">
        <f>IF(C1562&lt;&gt;"",COUNT($C$89:C1562),"")</f>
        <v/>
      </c>
    </row>
    <row r="1563" spans="1:7" ht="12.75" customHeight="1">
      <c r="A1563" s="77" t="s">
        <v>737</v>
      </c>
      <c r="B1563" s="95"/>
      <c r="C1563" s="89"/>
      <c r="D1563" s="90" t="str">
        <f t="shared" si="49"/>
        <v/>
      </c>
      <c r="E1563" s="88" t="str">
        <f t="shared" si="50"/>
        <v/>
      </c>
      <c r="G1563" s="119" t="str">
        <f>IF(C1563&lt;&gt;"",COUNT($C$89:C1563),"")</f>
        <v/>
      </c>
    </row>
    <row r="1564" spans="1:7" ht="12.75" customHeight="1">
      <c r="A1564" s="77" t="s">
        <v>738</v>
      </c>
      <c r="B1564" s="95"/>
      <c r="C1564" s="89"/>
      <c r="D1564" s="90" t="str">
        <f t="shared" si="49"/>
        <v/>
      </c>
      <c r="E1564" s="88" t="str">
        <f t="shared" si="50"/>
        <v/>
      </c>
      <c r="G1564" s="119" t="str">
        <f>IF(C1564&lt;&gt;"",COUNT($C$89:C1564),"")</f>
        <v/>
      </c>
    </row>
    <row r="1565" spans="1:7" ht="12.75" customHeight="1">
      <c r="A1565" s="77" t="s">
        <v>739</v>
      </c>
      <c r="B1565" s="95"/>
      <c r="C1565" s="89"/>
      <c r="D1565" s="90" t="str">
        <f t="shared" si="49"/>
        <v/>
      </c>
      <c r="E1565" s="88" t="str">
        <f t="shared" si="50"/>
        <v/>
      </c>
      <c r="G1565" s="119" t="str">
        <f>IF(C1565&lt;&gt;"",COUNT($C$89:C1565),"")</f>
        <v/>
      </c>
    </row>
    <row r="1566" spans="1:7" ht="12.75" customHeight="1">
      <c r="A1566" s="77" t="s">
        <v>740</v>
      </c>
      <c r="B1566" s="95"/>
      <c r="C1566" s="89"/>
      <c r="D1566" s="90" t="str">
        <f t="shared" si="49"/>
        <v/>
      </c>
      <c r="E1566" s="88" t="str">
        <f t="shared" si="50"/>
        <v/>
      </c>
      <c r="G1566" s="119" t="str">
        <f>IF(C1566&lt;&gt;"",COUNT($C$89:C1566),"")</f>
        <v/>
      </c>
    </row>
    <row r="1567" spans="1:7" ht="12.75" customHeight="1">
      <c r="A1567" s="77" t="s">
        <v>741</v>
      </c>
      <c r="B1567" s="95"/>
      <c r="C1567" s="89"/>
      <c r="D1567" s="90" t="str">
        <f t="shared" si="49"/>
        <v/>
      </c>
      <c r="E1567" s="88" t="str">
        <f t="shared" si="50"/>
        <v/>
      </c>
      <c r="G1567" s="119" t="str">
        <f>IF(C1567&lt;&gt;"",COUNT($C$89:C1567),"")</f>
        <v/>
      </c>
    </row>
    <row r="1568" spans="1:7" ht="12.75" customHeight="1">
      <c r="A1568" s="77" t="s">
        <v>742</v>
      </c>
      <c r="B1568" s="95"/>
      <c r="C1568" s="89"/>
      <c r="D1568" s="90" t="str">
        <f t="shared" si="49"/>
        <v/>
      </c>
      <c r="E1568" s="88" t="str">
        <f t="shared" si="50"/>
        <v/>
      </c>
      <c r="G1568" s="119" t="str">
        <f>IF(C1568&lt;&gt;"",COUNT($C$89:C1568),"")</f>
        <v/>
      </c>
    </row>
    <row r="1569" spans="1:28" ht="12.75" customHeight="1">
      <c r="A1569" s="77" t="s">
        <v>743</v>
      </c>
      <c r="B1569" s="95"/>
      <c r="C1569" s="89"/>
      <c r="D1569" s="90" t="str">
        <f t="shared" si="49"/>
        <v/>
      </c>
      <c r="E1569" s="88" t="str">
        <f t="shared" si="50"/>
        <v/>
      </c>
      <c r="G1569" s="119" t="str">
        <f>IF(C1569&lt;&gt;"",COUNT($C$89:C1569),"")</f>
        <v/>
      </c>
    </row>
    <row r="1570" spans="1:28" ht="12.75" customHeight="1">
      <c r="A1570" s="77"/>
      <c r="B1570" s="95"/>
      <c r="C1570" s="89"/>
      <c r="D1570" s="90" t="str">
        <f t="shared" si="49"/>
        <v/>
      </c>
      <c r="E1570" s="88" t="str">
        <f t="shared" si="50"/>
        <v/>
      </c>
      <c r="G1570" s="119" t="str">
        <f>IF(C1570&lt;&gt;"",COUNT($C$89:C1570),"")</f>
        <v/>
      </c>
    </row>
    <row r="1571" spans="1:28" ht="12.75" customHeight="1">
      <c r="A1571" s="77" t="s">
        <v>744</v>
      </c>
      <c r="B1571" s="95"/>
      <c r="C1571" s="89"/>
      <c r="D1571" s="90" t="str">
        <f t="shared" si="49"/>
        <v/>
      </c>
      <c r="E1571" s="88" t="str">
        <f t="shared" si="50"/>
        <v/>
      </c>
      <c r="G1571" s="119" t="str">
        <f>IF(C1571&lt;&gt;"",COUNT($C$89:C1571),"")</f>
        <v/>
      </c>
    </row>
    <row r="1572" spans="1:28" ht="12.75" customHeight="1">
      <c r="A1572" s="77" t="s">
        <v>745</v>
      </c>
      <c r="B1572" s="95"/>
      <c r="C1572" s="89"/>
      <c r="D1572" s="90" t="str">
        <f t="shared" si="49"/>
        <v/>
      </c>
      <c r="E1572" s="88" t="str">
        <f t="shared" si="50"/>
        <v/>
      </c>
      <c r="G1572" s="119" t="str">
        <f>IF(C1572&lt;&gt;"",COUNT($C$89:C1572),"")</f>
        <v/>
      </c>
      <c r="AB1572" s="1">
        <v>1</v>
      </c>
    </row>
    <row r="1573" spans="1:28" ht="12.75" customHeight="1">
      <c r="A1573" s="77" t="s">
        <v>203</v>
      </c>
      <c r="B1573" s="95"/>
      <c r="C1573" s="89"/>
      <c r="D1573" s="90" t="str">
        <f t="shared" si="49"/>
        <v/>
      </c>
      <c r="E1573" s="88" t="str">
        <f t="shared" si="50"/>
        <v/>
      </c>
      <c r="G1573" s="119" t="str">
        <f>IF(C1573&lt;&gt;"",COUNT($C$89:C1573),"")</f>
        <v/>
      </c>
    </row>
    <row r="1574" spans="1:28" ht="12.75" customHeight="1">
      <c r="A1574" s="77" t="s">
        <v>746</v>
      </c>
      <c r="B1574" s="95"/>
      <c r="C1574" s="89"/>
      <c r="D1574" s="90" t="str">
        <f t="shared" si="49"/>
        <v/>
      </c>
      <c r="E1574" s="88" t="str">
        <f t="shared" si="50"/>
        <v/>
      </c>
      <c r="G1574" s="119" t="str">
        <f>IF(C1574&lt;&gt;"",COUNT($C$89:C1574),"")</f>
        <v/>
      </c>
    </row>
    <row r="1575" spans="1:28" ht="12.75" customHeight="1">
      <c r="A1575" s="77"/>
      <c r="B1575" s="95"/>
      <c r="C1575" s="89"/>
      <c r="D1575" s="90" t="str">
        <f t="shared" si="49"/>
        <v/>
      </c>
      <c r="E1575" s="88" t="str">
        <f t="shared" si="50"/>
        <v/>
      </c>
      <c r="G1575" s="119" t="str">
        <f>IF(C1575&lt;&gt;"",COUNT($C$89:C1575),"")</f>
        <v/>
      </c>
    </row>
    <row r="1576" spans="1:28" ht="12.75" customHeight="1">
      <c r="A1576" s="77" t="s">
        <v>747</v>
      </c>
      <c r="B1576" s="95"/>
      <c r="C1576" s="89"/>
      <c r="D1576" s="90" t="str">
        <f t="shared" si="49"/>
        <v/>
      </c>
      <c r="E1576" s="88" t="str">
        <f t="shared" si="50"/>
        <v/>
      </c>
      <c r="G1576" s="119" t="str">
        <f>IF(C1576&lt;&gt;"",COUNT($C$89:C1576),"")</f>
        <v/>
      </c>
    </row>
    <row r="1577" spans="1:28" ht="12.75" customHeight="1">
      <c r="A1577" s="77" t="s">
        <v>748</v>
      </c>
      <c r="B1577" s="95"/>
      <c r="C1577" s="89"/>
      <c r="D1577" s="90" t="str">
        <f t="shared" si="49"/>
        <v/>
      </c>
      <c r="E1577" s="88" t="str">
        <f t="shared" si="50"/>
        <v/>
      </c>
      <c r="G1577" s="119" t="str">
        <f>IF(C1577&lt;&gt;"",COUNT($C$89:C1577),"")</f>
        <v/>
      </c>
    </row>
    <row r="1578" spans="1:28" ht="12.75" customHeight="1">
      <c r="A1578" s="77" t="s">
        <v>749</v>
      </c>
      <c r="B1578" s="95"/>
      <c r="C1578" s="89"/>
      <c r="D1578" s="90" t="str">
        <f t="shared" si="49"/>
        <v/>
      </c>
      <c r="E1578" s="88" t="str">
        <f t="shared" si="50"/>
        <v/>
      </c>
      <c r="G1578" s="119" t="str">
        <f>IF(C1578&lt;&gt;"",COUNT($C$89:C1578),"")</f>
        <v/>
      </c>
    </row>
    <row r="1579" spans="1:28" ht="12.75" customHeight="1">
      <c r="A1579" s="77"/>
      <c r="B1579" s="95"/>
      <c r="C1579" s="89"/>
      <c r="D1579" s="90" t="str">
        <f t="shared" si="49"/>
        <v/>
      </c>
      <c r="E1579" s="88" t="str">
        <f t="shared" si="50"/>
        <v/>
      </c>
      <c r="G1579" s="119" t="str">
        <f>IF(C1579&lt;&gt;"",COUNT($C$89:C1579),"")</f>
        <v/>
      </c>
    </row>
    <row r="1580" spans="1:28" ht="12.75" customHeight="1">
      <c r="A1580" s="77" t="s">
        <v>750</v>
      </c>
      <c r="B1580" s="95"/>
      <c r="C1580" s="89"/>
      <c r="D1580" s="90" t="str">
        <f t="shared" si="49"/>
        <v/>
      </c>
      <c r="E1580" s="88" t="str">
        <f t="shared" si="50"/>
        <v/>
      </c>
      <c r="G1580" s="119" t="str">
        <f>IF(C1580&lt;&gt;"",COUNT($C$89:C1580),"")</f>
        <v/>
      </c>
    </row>
    <row r="1581" spans="1:28" ht="12.75" customHeight="1">
      <c r="A1581" s="77" t="s">
        <v>751</v>
      </c>
      <c r="B1581" s="97"/>
      <c r="C1581" s="90"/>
      <c r="D1581" s="90" t="str">
        <f t="shared" si="49"/>
        <v/>
      </c>
      <c r="E1581" s="88" t="str">
        <f t="shared" si="50"/>
        <v/>
      </c>
      <c r="G1581" s="119" t="str">
        <f>IF(C1581&lt;&gt;"",COUNT($C$89:C1581),"")</f>
        <v/>
      </c>
    </row>
    <row r="1582" spans="1:28" ht="12.75" customHeight="1">
      <c r="A1582" s="77" t="s">
        <v>752</v>
      </c>
      <c r="B1582" s="95"/>
      <c r="C1582" s="89"/>
      <c r="D1582" s="90" t="str">
        <f t="shared" si="49"/>
        <v/>
      </c>
      <c r="E1582" s="88" t="str">
        <f t="shared" si="50"/>
        <v/>
      </c>
      <c r="G1582" s="119" t="str">
        <f>IF(C1582&lt;&gt;"",COUNT($C$89:C1582),"")</f>
        <v/>
      </c>
    </row>
    <row r="1583" spans="1:28" ht="12.75" customHeight="1">
      <c r="A1583" s="77" t="s">
        <v>753</v>
      </c>
      <c r="B1583" s="95"/>
      <c r="C1583" s="89"/>
      <c r="D1583" s="90" t="str">
        <f t="shared" si="49"/>
        <v/>
      </c>
      <c r="E1583" s="88" t="str">
        <f t="shared" si="50"/>
        <v/>
      </c>
      <c r="G1583" s="119" t="str">
        <f>IF(C1583&lt;&gt;"",COUNT($C$89:C1583),"")</f>
        <v/>
      </c>
    </row>
    <row r="1584" spans="1:28" ht="12.75" customHeight="1">
      <c r="A1584" s="77" t="s">
        <v>754</v>
      </c>
      <c r="B1584" s="95"/>
      <c r="C1584" s="89"/>
      <c r="D1584" s="90" t="str">
        <f t="shared" si="49"/>
        <v/>
      </c>
      <c r="E1584" s="88" t="str">
        <f t="shared" si="50"/>
        <v/>
      </c>
      <c r="G1584" s="119" t="str">
        <f>IF(C1584&lt;&gt;"",COUNT($C$89:C1584),"")</f>
        <v/>
      </c>
    </row>
    <row r="1585" spans="1:7" ht="12.75" customHeight="1">
      <c r="A1585" s="77" t="s">
        <v>755</v>
      </c>
      <c r="B1585" s="95"/>
      <c r="C1585" s="89"/>
      <c r="D1585" s="90" t="str">
        <f t="shared" si="49"/>
        <v/>
      </c>
      <c r="E1585" s="88" t="str">
        <f t="shared" si="50"/>
        <v/>
      </c>
      <c r="G1585" s="119" t="str">
        <f>IF(C1585&lt;&gt;"",COUNT($C$89:C1585),"")</f>
        <v/>
      </c>
    </row>
    <row r="1586" spans="1:7" ht="12.75" customHeight="1">
      <c r="A1586" s="77"/>
      <c r="B1586" s="97"/>
      <c r="C1586" s="90"/>
      <c r="D1586" s="90" t="str">
        <f t="shared" si="49"/>
        <v/>
      </c>
      <c r="E1586" s="88" t="str">
        <f t="shared" si="50"/>
        <v/>
      </c>
      <c r="G1586" s="119" t="str">
        <f>IF(C1586&lt;&gt;"",COUNT($C$89:C1586),"")</f>
        <v/>
      </c>
    </row>
    <row r="1587" spans="1:7" ht="12.75" customHeight="1">
      <c r="A1587" s="77" t="s">
        <v>756</v>
      </c>
      <c r="B1587" s="97"/>
      <c r="C1587" s="90"/>
      <c r="D1587" s="90" t="str">
        <f t="shared" si="49"/>
        <v/>
      </c>
      <c r="E1587" s="88" t="str">
        <f t="shared" si="50"/>
        <v/>
      </c>
      <c r="G1587" s="119" t="str">
        <f>IF(C1587&lt;&gt;"",COUNT($C$89:C1587),"")</f>
        <v/>
      </c>
    </row>
    <row r="1588" spans="1:7" ht="12.75" customHeight="1">
      <c r="A1588" s="77" t="s">
        <v>757</v>
      </c>
      <c r="B1588" s="115"/>
      <c r="C1588" s="100"/>
      <c r="D1588" s="90" t="str">
        <f t="shared" si="49"/>
        <v/>
      </c>
      <c r="E1588" s="88" t="str">
        <f t="shared" si="50"/>
        <v/>
      </c>
      <c r="G1588" s="119" t="str">
        <f>IF(C1588&lt;&gt;"",COUNT($C$89:C1588),"")</f>
        <v/>
      </c>
    </row>
    <row r="1589" spans="1:7" ht="12.75" customHeight="1">
      <c r="A1589" s="77" t="s">
        <v>758</v>
      </c>
      <c r="B1589" s="115"/>
      <c r="C1589" s="100"/>
      <c r="D1589" s="90" t="str">
        <f t="shared" si="49"/>
        <v/>
      </c>
      <c r="E1589" s="88" t="str">
        <f t="shared" si="50"/>
        <v/>
      </c>
      <c r="G1589" s="119" t="str">
        <f>IF(C1589&lt;&gt;"",COUNT($C$89:C1589),"")</f>
        <v/>
      </c>
    </row>
    <row r="1590" spans="1:7" ht="12.75" customHeight="1">
      <c r="A1590" s="77"/>
      <c r="B1590" s="115"/>
      <c r="C1590" s="100"/>
      <c r="D1590" s="90" t="str">
        <f t="shared" si="49"/>
        <v/>
      </c>
      <c r="E1590" s="88" t="str">
        <f t="shared" si="50"/>
        <v/>
      </c>
      <c r="G1590" s="119" t="str">
        <f>IF(C1590&lt;&gt;"",COUNT($C$89:C1590),"")</f>
        <v/>
      </c>
    </row>
    <row r="1591" spans="1:7" ht="12.75" customHeight="1">
      <c r="A1591" s="74" t="s">
        <v>759</v>
      </c>
      <c r="B1591" s="115"/>
      <c r="C1591" s="100"/>
      <c r="D1591" s="90" t="str">
        <f t="shared" si="49"/>
        <v/>
      </c>
      <c r="E1591" s="88" t="str">
        <f t="shared" si="50"/>
        <v/>
      </c>
      <c r="G1591" s="119" t="str">
        <f>IF(C1591&lt;&gt;"",COUNT($C$89:C1591),"")</f>
        <v/>
      </c>
    </row>
    <row r="1592" spans="1:7" ht="12.75" customHeight="1">
      <c r="A1592" s="77"/>
      <c r="B1592" s="115"/>
      <c r="C1592" s="100"/>
      <c r="D1592" s="90" t="str">
        <f t="shared" si="49"/>
        <v/>
      </c>
      <c r="E1592" s="88" t="str">
        <f t="shared" si="50"/>
        <v/>
      </c>
      <c r="G1592" s="119" t="str">
        <f>IF(C1592&lt;&gt;"",COUNT($C$89:C1592),"")</f>
        <v/>
      </c>
    </row>
    <row r="1593" spans="1:7" ht="12.75" customHeight="1">
      <c r="A1593" s="77" t="s">
        <v>760</v>
      </c>
      <c r="B1593" s="115"/>
      <c r="C1593" s="100"/>
      <c r="D1593" s="90" t="str">
        <f t="shared" si="49"/>
        <v/>
      </c>
      <c r="E1593" s="88" t="str">
        <f t="shared" si="50"/>
        <v/>
      </c>
      <c r="G1593" s="119" t="str">
        <f>IF(C1593&lt;&gt;"",COUNT($C$89:C1593),"")</f>
        <v/>
      </c>
    </row>
    <row r="1594" spans="1:7" ht="12.75" customHeight="1">
      <c r="A1594" s="77" t="s">
        <v>761</v>
      </c>
      <c r="B1594" s="115"/>
      <c r="C1594" s="100"/>
      <c r="D1594" s="90" t="str">
        <f t="shared" si="49"/>
        <v/>
      </c>
      <c r="E1594" s="88" t="str">
        <f t="shared" si="50"/>
        <v/>
      </c>
      <c r="G1594" s="119" t="str">
        <f>IF(C1594&lt;&gt;"",COUNT($C$89:C1594),"")</f>
        <v/>
      </c>
    </row>
    <row r="1595" spans="1:7" ht="12.75" customHeight="1">
      <c r="A1595" s="77" t="s">
        <v>762</v>
      </c>
      <c r="B1595" s="115"/>
      <c r="C1595" s="100"/>
      <c r="D1595" s="90" t="str">
        <f t="shared" si="49"/>
        <v/>
      </c>
      <c r="E1595" s="88" t="str">
        <f t="shared" si="50"/>
        <v/>
      </c>
      <c r="G1595" s="119" t="str">
        <f>IF(C1595&lt;&gt;"",COUNT($C$89:C1595),"")</f>
        <v/>
      </c>
    </row>
    <row r="1596" spans="1:7" ht="12.75" customHeight="1">
      <c r="A1596" s="77"/>
      <c r="B1596" s="115"/>
      <c r="C1596" s="100"/>
      <c r="D1596" s="90" t="str">
        <f t="shared" si="49"/>
        <v/>
      </c>
      <c r="E1596" s="88" t="str">
        <f t="shared" si="50"/>
        <v/>
      </c>
      <c r="G1596" s="119" t="str">
        <f>IF(C1596&lt;&gt;"",COUNT($C$89:C1596),"")</f>
        <v/>
      </c>
    </row>
    <row r="1597" spans="1:7" ht="12.75" customHeight="1">
      <c r="A1597" s="77" t="s">
        <v>763</v>
      </c>
      <c r="B1597" s="115"/>
      <c r="C1597" s="100"/>
      <c r="D1597" s="90" t="str">
        <f t="shared" si="49"/>
        <v/>
      </c>
      <c r="E1597" s="88" t="str">
        <f t="shared" si="50"/>
        <v/>
      </c>
      <c r="G1597" s="119" t="str">
        <f>IF(C1597&lt;&gt;"",COUNT($C$89:C1597),"")</f>
        <v/>
      </c>
    </row>
    <row r="1598" spans="1:7" ht="12.75" customHeight="1">
      <c r="A1598" s="77" t="s">
        <v>764</v>
      </c>
      <c r="B1598" s="115"/>
      <c r="C1598" s="100"/>
      <c r="D1598" s="90" t="str">
        <f t="shared" si="49"/>
        <v/>
      </c>
      <c r="E1598" s="88" t="str">
        <f t="shared" si="50"/>
        <v/>
      </c>
      <c r="G1598" s="119" t="str">
        <f>IF(C1598&lt;&gt;"",COUNT($C$89:C1598),"")</f>
        <v/>
      </c>
    </row>
    <row r="1599" spans="1:7" ht="12.75" customHeight="1">
      <c r="A1599" s="77" t="s">
        <v>765</v>
      </c>
      <c r="B1599" s="115"/>
      <c r="C1599" s="100"/>
      <c r="D1599" s="90" t="str">
        <f t="shared" si="49"/>
        <v/>
      </c>
      <c r="E1599" s="88" t="str">
        <f t="shared" si="50"/>
        <v/>
      </c>
      <c r="G1599" s="119" t="str">
        <f>IF(C1599&lt;&gt;"",COUNT($C$89:C1599),"")</f>
        <v/>
      </c>
    </row>
    <row r="1600" spans="1:7" ht="12.75" customHeight="1">
      <c r="A1600" s="77"/>
      <c r="B1600" s="115"/>
      <c r="C1600" s="100"/>
      <c r="D1600" s="90" t="str">
        <f t="shared" si="49"/>
        <v/>
      </c>
      <c r="E1600" s="88" t="str">
        <f t="shared" si="50"/>
        <v/>
      </c>
      <c r="G1600" s="119" t="str">
        <f>IF(C1600&lt;&gt;"",COUNT($C$89:C1600),"")</f>
        <v/>
      </c>
    </row>
    <row r="1601" spans="1:7" ht="12.75" customHeight="1">
      <c r="A1601" s="77" t="s">
        <v>766</v>
      </c>
      <c r="B1601" s="115"/>
      <c r="C1601" s="100"/>
      <c r="D1601" s="90" t="str">
        <f t="shared" si="49"/>
        <v/>
      </c>
      <c r="E1601" s="88" t="str">
        <f t="shared" si="50"/>
        <v/>
      </c>
      <c r="G1601" s="119" t="str">
        <f>IF(C1601&lt;&gt;"",COUNT($C$89:C1601),"")</f>
        <v/>
      </c>
    </row>
    <row r="1602" spans="1:7" ht="12.75" customHeight="1">
      <c r="A1602" s="77" t="s">
        <v>767</v>
      </c>
      <c r="B1602" s="115"/>
      <c r="C1602" s="100"/>
      <c r="D1602" s="90" t="str">
        <f t="shared" si="49"/>
        <v/>
      </c>
      <c r="E1602" s="88" t="str">
        <f t="shared" si="50"/>
        <v/>
      </c>
      <c r="G1602" s="119" t="str">
        <f>IF(C1602&lt;&gt;"",COUNT($C$89:C1602),"")</f>
        <v/>
      </c>
    </row>
    <row r="1603" spans="1:7" ht="12.75" customHeight="1">
      <c r="A1603" s="77"/>
      <c r="B1603" s="115"/>
      <c r="C1603" s="100"/>
      <c r="D1603" s="90" t="str">
        <f t="shared" si="49"/>
        <v/>
      </c>
      <c r="E1603" s="88" t="str">
        <f t="shared" si="50"/>
        <v/>
      </c>
      <c r="G1603" s="119" t="str">
        <f>IF(C1603&lt;&gt;"",COUNT($C$89:C1603),"")</f>
        <v/>
      </c>
    </row>
    <row r="1604" spans="1:7" ht="12.75" customHeight="1">
      <c r="A1604" s="77" t="s">
        <v>769</v>
      </c>
      <c r="B1604" s="115"/>
      <c r="C1604" s="100"/>
      <c r="D1604" s="90" t="str">
        <f t="shared" si="49"/>
        <v/>
      </c>
      <c r="E1604" s="88" t="str">
        <f t="shared" si="50"/>
        <v/>
      </c>
      <c r="G1604" s="119" t="str">
        <f>IF(C1604&lt;&gt;"",COUNT($C$89:C1604),"")</f>
        <v/>
      </c>
    </row>
    <row r="1605" spans="1:7" ht="12.75" customHeight="1">
      <c r="A1605" s="77" t="s">
        <v>768</v>
      </c>
      <c r="B1605" s="115"/>
      <c r="C1605" s="100"/>
      <c r="D1605" s="90" t="str">
        <f t="shared" si="49"/>
        <v/>
      </c>
      <c r="E1605" s="88" t="str">
        <f t="shared" si="50"/>
        <v/>
      </c>
      <c r="G1605" s="119" t="str">
        <f>IF(C1605&lt;&gt;"",COUNT($C$89:C1605),"")</f>
        <v/>
      </c>
    </row>
    <row r="1606" spans="1:7" ht="12.75" customHeight="1">
      <c r="A1606" s="77"/>
      <c r="B1606" s="115"/>
      <c r="C1606" s="100"/>
      <c r="D1606" s="90" t="str">
        <f t="shared" si="49"/>
        <v/>
      </c>
      <c r="E1606" s="88" t="str">
        <f t="shared" si="50"/>
        <v/>
      </c>
      <c r="G1606" s="119" t="str">
        <f>IF(C1606&lt;&gt;"",COUNT($C$89:C1606),"")</f>
        <v/>
      </c>
    </row>
    <row r="1607" spans="1:7" ht="12.75" customHeight="1">
      <c r="A1607" s="77" t="s">
        <v>770</v>
      </c>
      <c r="B1607" s="115"/>
      <c r="C1607" s="100"/>
      <c r="D1607" s="90" t="str">
        <f t="shared" si="49"/>
        <v/>
      </c>
      <c r="E1607" s="88" t="str">
        <f t="shared" si="50"/>
        <v/>
      </c>
      <c r="G1607" s="119" t="str">
        <f>IF(C1607&lt;&gt;"",COUNT($C$89:C1607),"")</f>
        <v/>
      </c>
    </row>
    <row r="1608" spans="1:7" ht="12.75" customHeight="1">
      <c r="A1608" s="77"/>
      <c r="B1608" s="115"/>
      <c r="C1608" s="100"/>
      <c r="D1608" s="90" t="str">
        <f t="shared" si="49"/>
        <v/>
      </c>
      <c r="E1608" s="88" t="str">
        <f t="shared" si="50"/>
        <v/>
      </c>
      <c r="G1608" s="119" t="str">
        <f>IF(C1608&lt;&gt;"",COUNT($C$89:C1608),"")</f>
        <v/>
      </c>
    </row>
    <row r="1609" spans="1:7" ht="12.75" customHeight="1">
      <c r="A1609" s="74" t="s">
        <v>771</v>
      </c>
      <c r="B1609" s="115"/>
      <c r="C1609" s="100"/>
      <c r="D1609" s="90" t="str">
        <f t="shared" si="49"/>
        <v/>
      </c>
      <c r="E1609" s="88" t="str">
        <f t="shared" si="50"/>
        <v/>
      </c>
      <c r="G1609" s="119" t="str">
        <f>IF(C1609&lt;&gt;"",COUNT($C$89:C1609),"")</f>
        <v/>
      </c>
    </row>
    <row r="1610" spans="1:7" ht="12.75" customHeight="1">
      <c r="A1610" s="77"/>
      <c r="B1610" s="115"/>
      <c r="C1610" s="100"/>
      <c r="D1610" s="90" t="str">
        <f t="shared" si="49"/>
        <v/>
      </c>
      <c r="E1610" s="88" t="str">
        <f t="shared" si="50"/>
        <v/>
      </c>
      <c r="G1610" s="119" t="str">
        <f>IF(C1610&lt;&gt;"",COUNT($C$89:C1610),"")</f>
        <v/>
      </c>
    </row>
    <row r="1611" spans="1:7" ht="12.75" customHeight="1">
      <c r="A1611" s="77" t="s">
        <v>772</v>
      </c>
      <c r="B1611" s="115"/>
      <c r="C1611" s="100"/>
      <c r="D1611" s="90" t="str">
        <f t="shared" si="49"/>
        <v/>
      </c>
      <c r="E1611" s="88" t="str">
        <f t="shared" si="50"/>
        <v/>
      </c>
      <c r="G1611" s="119" t="str">
        <f>IF(C1611&lt;&gt;"",COUNT($C$89:C1611),"")</f>
        <v/>
      </c>
    </row>
    <row r="1612" spans="1:7" ht="12.75" customHeight="1">
      <c r="A1612" s="77"/>
      <c r="B1612" s="115"/>
      <c r="C1612" s="100"/>
      <c r="D1612" s="90" t="str">
        <f t="shared" si="49"/>
        <v/>
      </c>
      <c r="E1612" s="88" t="str">
        <f t="shared" si="50"/>
        <v/>
      </c>
      <c r="G1612" s="119" t="str">
        <f>IF(C1612&lt;&gt;"",COUNT($C$89:C1612),"")</f>
        <v/>
      </c>
    </row>
    <row r="1613" spans="1:7" ht="12.75" customHeight="1">
      <c r="A1613" s="77" t="s">
        <v>773</v>
      </c>
      <c r="B1613" s="115"/>
      <c r="C1613" s="100"/>
      <c r="D1613" s="90" t="str">
        <f t="shared" si="49"/>
        <v/>
      </c>
      <c r="E1613" s="88" t="str">
        <f t="shared" si="50"/>
        <v/>
      </c>
      <c r="G1613" s="119" t="str">
        <f>IF(C1613&lt;&gt;"",COUNT($C$89:C1613),"")</f>
        <v/>
      </c>
    </row>
    <row r="1614" spans="1:7" ht="12.75" customHeight="1">
      <c r="A1614" s="77" t="s">
        <v>774</v>
      </c>
      <c r="B1614" s="115">
        <v>68.510000000000005</v>
      </c>
      <c r="C1614" s="100"/>
      <c r="D1614" s="90">
        <f t="shared" si="49"/>
        <v>71.586099000000004</v>
      </c>
      <c r="E1614" s="88">
        <f t="shared" si="50"/>
        <v>4.489999999999994E-2</v>
      </c>
      <c r="G1614" s="119" t="str">
        <f>IF(C1614&lt;&gt;"",COUNT($C$89:C1614),"")</f>
        <v/>
      </c>
    </row>
    <row r="1615" spans="1:7" ht="12.75" customHeight="1">
      <c r="A1615" s="77" t="s">
        <v>775</v>
      </c>
      <c r="B1615" s="115">
        <v>68.510000000000005</v>
      </c>
      <c r="C1615" s="100"/>
      <c r="D1615" s="90">
        <f t="shared" si="49"/>
        <v>71.586099000000004</v>
      </c>
      <c r="E1615" s="88">
        <f t="shared" si="50"/>
        <v>4.489999999999994E-2</v>
      </c>
      <c r="G1615" s="119" t="str">
        <f>IF(C1615&lt;&gt;"",COUNT($C$89:C1615),"")</f>
        <v/>
      </c>
    </row>
    <row r="1616" spans="1:7" ht="12.75" customHeight="1">
      <c r="A1616" s="77"/>
      <c r="B1616" s="115"/>
      <c r="C1616" s="100"/>
      <c r="D1616" s="90" t="str">
        <f t="shared" si="49"/>
        <v/>
      </c>
      <c r="E1616" s="88" t="str">
        <f t="shared" si="50"/>
        <v/>
      </c>
      <c r="G1616" s="119" t="str">
        <f>IF(C1616&lt;&gt;"",COUNT($C$89:C1616),"")</f>
        <v/>
      </c>
    </row>
    <row r="1617" spans="1:7" ht="12.75" customHeight="1">
      <c r="A1617" s="77" t="s">
        <v>776</v>
      </c>
      <c r="B1617" s="115"/>
      <c r="C1617" s="100"/>
      <c r="D1617" s="90" t="str">
        <f t="shared" si="49"/>
        <v/>
      </c>
      <c r="E1617" s="88" t="str">
        <f t="shared" si="50"/>
        <v/>
      </c>
      <c r="G1617" s="119" t="str">
        <f>IF(C1617&lt;&gt;"",COUNT($C$89:C1617),"")</f>
        <v/>
      </c>
    </row>
    <row r="1618" spans="1:7" ht="12.75" customHeight="1">
      <c r="A1618" s="77" t="s">
        <v>777</v>
      </c>
      <c r="B1618" s="115">
        <v>136.99</v>
      </c>
      <c r="C1618" s="100"/>
      <c r="D1618" s="90">
        <f t="shared" si="49"/>
        <v>143.140851</v>
      </c>
      <c r="E1618" s="88">
        <f t="shared" si="50"/>
        <v>4.489999999999994E-2</v>
      </c>
      <c r="G1618" s="119" t="str">
        <f>IF(C1618&lt;&gt;"",COUNT($C$89:C1618),"")</f>
        <v/>
      </c>
    </row>
    <row r="1619" spans="1:7" ht="12.75" customHeight="1">
      <c r="A1619" s="77" t="s">
        <v>775</v>
      </c>
      <c r="B1619" s="115">
        <v>136.99</v>
      </c>
      <c r="C1619" s="100"/>
      <c r="D1619" s="90">
        <f t="shared" si="49"/>
        <v>143.140851</v>
      </c>
      <c r="E1619" s="88">
        <f t="shared" si="50"/>
        <v>4.489999999999994E-2</v>
      </c>
      <c r="G1619" s="119" t="str">
        <f>IF(C1619&lt;&gt;"",COUNT($C$89:C1619),"")</f>
        <v/>
      </c>
    </row>
    <row r="1620" spans="1:7" ht="12.75" customHeight="1">
      <c r="A1620" s="77"/>
      <c r="B1620" s="115"/>
      <c r="C1620" s="100"/>
      <c r="D1620" s="90" t="str">
        <f t="shared" si="49"/>
        <v/>
      </c>
      <c r="E1620" s="88" t="str">
        <f t="shared" si="50"/>
        <v/>
      </c>
      <c r="G1620" s="119" t="str">
        <f>IF(C1620&lt;&gt;"",COUNT($C$89:C1620),"")</f>
        <v/>
      </c>
    </row>
    <row r="1621" spans="1:7" ht="12.75" customHeight="1">
      <c r="A1621" s="77" t="s">
        <v>778</v>
      </c>
      <c r="B1621" s="115"/>
      <c r="C1621" s="100"/>
      <c r="D1621" s="90" t="str">
        <f t="shared" ref="D1621:D1684" si="51">IF(B1621&lt;&gt;"",IF(ISTEXT(B1621),B1621,IF(C1621&lt;&gt;"",C1621*1.0449,B1621*1.0449)),"")</f>
        <v/>
      </c>
      <c r="E1621" s="88" t="str">
        <f t="shared" ref="E1621:E1684" si="52">IF(AND(B1621&lt;&gt;"",D1621&lt;&gt;""),IF(ISTEXT(D1621),D1621,D1621/B1621-1),"")</f>
        <v/>
      </c>
      <c r="G1621" s="119" t="str">
        <f>IF(C1621&lt;&gt;"",COUNT($C$89:C1621),"")</f>
        <v/>
      </c>
    </row>
    <row r="1622" spans="1:7" ht="12.75" customHeight="1">
      <c r="A1622" s="77" t="s">
        <v>774</v>
      </c>
      <c r="B1622" s="115">
        <v>3.37</v>
      </c>
      <c r="C1622" s="100"/>
      <c r="D1622" s="90">
        <f t="shared" si="51"/>
        <v>3.5213129999999997</v>
      </c>
      <c r="E1622" s="88">
        <f t="shared" si="52"/>
        <v>4.489999999999994E-2</v>
      </c>
      <c r="G1622" s="119" t="str">
        <f>IF(C1622&lt;&gt;"",COUNT($C$89:C1622),"")</f>
        <v/>
      </c>
    </row>
    <row r="1623" spans="1:7" ht="12.75" customHeight="1">
      <c r="A1623" s="77" t="s">
        <v>775</v>
      </c>
      <c r="B1623" s="115">
        <v>3.37</v>
      </c>
      <c r="C1623" s="100"/>
      <c r="D1623" s="90">
        <f t="shared" si="51"/>
        <v>3.5213129999999997</v>
      </c>
      <c r="E1623" s="88">
        <f t="shared" si="52"/>
        <v>4.489999999999994E-2</v>
      </c>
      <c r="G1623" s="119" t="str">
        <f>IF(C1623&lt;&gt;"",COUNT($C$89:C1623),"")</f>
        <v/>
      </c>
    </row>
    <row r="1624" spans="1:7" ht="12.75" customHeight="1">
      <c r="A1624" s="77"/>
      <c r="B1624" s="115"/>
      <c r="C1624" s="100"/>
      <c r="D1624" s="90" t="str">
        <f t="shared" si="51"/>
        <v/>
      </c>
      <c r="E1624" s="88" t="str">
        <f t="shared" si="52"/>
        <v/>
      </c>
      <c r="G1624" s="119" t="str">
        <f>IF(C1624&lt;&gt;"",COUNT($C$89:C1624),"")</f>
        <v/>
      </c>
    </row>
    <row r="1625" spans="1:7" ht="12.75" customHeight="1">
      <c r="A1625" s="74" t="s">
        <v>779</v>
      </c>
      <c r="B1625" s="115"/>
      <c r="C1625" s="100"/>
      <c r="D1625" s="90" t="str">
        <f t="shared" si="51"/>
        <v/>
      </c>
      <c r="E1625" s="88" t="str">
        <f t="shared" si="52"/>
        <v/>
      </c>
      <c r="G1625" s="119" t="str">
        <f>IF(C1625&lt;&gt;"",COUNT($C$89:C1625),"")</f>
        <v/>
      </c>
    </row>
    <row r="1626" spans="1:7" ht="12.75" customHeight="1">
      <c r="A1626" s="77" t="s">
        <v>772</v>
      </c>
      <c r="B1626" s="115"/>
      <c r="C1626" s="100"/>
      <c r="D1626" s="90" t="str">
        <f t="shared" si="51"/>
        <v/>
      </c>
      <c r="E1626" s="88" t="str">
        <f t="shared" si="52"/>
        <v/>
      </c>
      <c r="G1626" s="119" t="str">
        <f>IF(C1626&lt;&gt;"",COUNT($C$89:C1626),"")</f>
        <v/>
      </c>
    </row>
    <row r="1627" spans="1:7" ht="12.75" customHeight="1">
      <c r="A1627" s="77"/>
      <c r="B1627" s="115"/>
      <c r="C1627" s="100"/>
      <c r="D1627" s="90" t="str">
        <f t="shared" si="51"/>
        <v/>
      </c>
      <c r="E1627" s="88" t="str">
        <f t="shared" si="52"/>
        <v/>
      </c>
      <c r="G1627" s="119" t="str">
        <f>IF(C1627&lt;&gt;"",COUNT($C$89:C1627),"")</f>
        <v/>
      </c>
    </row>
    <row r="1628" spans="1:7" ht="12.75" customHeight="1">
      <c r="A1628" s="77" t="s">
        <v>773</v>
      </c>
      <c r="B1628" s="115"/>
      <c r="C1628" s="100"/>
      <c r="D1628" s="90" t="str">
        <f t="shared" si="51"/>
        <v/>
      </c>
      <c r="E1628" s="88" t="str">
        <f t="shared" si="52"/>
        <v/>
      </c>
      <c r="G1628" s="119" t="str">
        <f>IF(C1628&lt;&gt;"",COUNT($C$89:C1628),"")</f>
        <v/>
      </c>
    </row>
    <row r="1629" spans="1:7" ht="12.75" customHeight="1">
      <c r="A1629" s="77" t="s">
        <v>774</v>
      </c>
      <c r="B1629" s="115">
        <v>68.510000000000005</v>
      </c>
      <c r="C1629" s="100"/>
      <c r="D1629" s="90">
        <f t="shared" si="51"/>
        <v>71.586099000000004</v>
      </c>
      <c r="E1629" s="88">
        <f t="shared" si="52"/>
        <v>4.489999999999994E-2</v>
      </c>
      <c r="G1629" s="119" t="str">
        <f>IF(C1629&lt;&gt;"",COUNT($C$89:C1629),"")</f>
        <v/>
      </c>
    </row>
    <row r="1630" spans="1:7" ht="12.75" customHeight="1">
      <c r="A1630" s="77" t="s">
        <v>775</v>
      </c>
      <c r="B1630" s="115">
        <v>68.510000000000005</v>
      </c>
      <c r="C1630" s="100"/>
      <c r="D1630" s="90">
        <f t="shared" si="51"/>
        <v>71.586099000000004</v>
      </c>
      <c r="E1630" s="88">
        <f t="shared" si="52"/>
        <v>4.489999999999994E-2</v>
      </c>
      <c r="G1630" s="119" t="str">
        <f>IF(C1630&lt;&gt;"",COUNT($C$89:C1630),"")</f>
        <v/>
      </c>
    </row>
    <row r="1631" spans="1:7" ht="12.75" customHeight="1">
      <c r="A1631" s="77"/>
      <c r="B1631" s="115"/>
      <c r="C1631" s="100"/>
      <c r="D1631" s="90" t="str">
        <f t="shared" si="51"/>
        <v/>
      </c>
      <c r="E1631" s="88" t="str">
        <f t="shared" si="52"/>
        <v/>
      </c>
      <c r="G1631" s="119" t="str">
        <f>IF(C1631&lt;&gt;"",COUNT($C$89:C1631),"")</f>
        <v/>
      </c>
    </row>
    <row r="1632" spans="1:7" ht="12.75" customHeight="1">
      <c r="A1632" s="77" t="s">
        <v>780</v>
      </c>
      <c r="B1632" s="115"/>
      <c r="C1632" s="100"/>
      <c r="D1632" s="90" t="str">
        <f t="shared" si="51"/>
        <v/>
      </c>
      <c r="E1632" s="88" t="str">
        <f t="shared" si="52"/>
        <v/>
      </c>
      <c r="G1632" s="119" t="str">
        <f>IF(C1632&lt;&gt;"",COUNT($C$89:C1632),"")</f>
        <v/>
      </c>
    </row>
    <row r="1633" spans="1:7" ht="12.75" customHeight="1">
      <c r="A1633" s="77" t="s">
        <v>774</v>
      </c>
      <c r="B1633" s="115">
        <v>136.99</v>
      </c>
      <c r="C1633" s="100"/>
      <c r="D1633" s="90">
        <f t="shared" si="51"/>
        <v>143.140851</v>
      </c>
      <c r="E1633" s="88">
        <f t="shared" si="52"/>
        <v>4.489999999999994E-2</v>
      </c>
      <c r="G1633" s="119" t="str">
        <f>IF(C1633&lt;&gt;"",COUNT($C$89:C1633),"")</f>
        <v/>
      </c>
    </row>
    <row r="1634" spans="1:7" ht="12.75" customHeight="1">
      <c r="A1634" s="77" t="s">
        <v>775</v>
      </c>
      <c r="B1634" s="115">
        <v>136.99</v>
      </c>
      <c r="C1634" s="100"/>
      <c r="D1634" s="90">
        <f t="shared" si="51"/>
        <v>143.140851</v>
      </c>
      <c r="E1634" s="88">
        <f t="shared" si="52"/>
        <v>4.489999999999994E-2</v>
      </c>
      <c r="G1634" s="119" t="str">
        <f>IF(C1634&lt;&gt;"",COUNT($C$89:C1634),"")</f>
        <v/>
      </c>
    </row>
    <row r="1635" spans="1:7" ht="12.75" customHeight="1">
      <c r="A1635" s="77"/>
      <c r="B1635" s="115"/>
      <c r="C1635" s="100"/>
      <c r="D1635" s="90" t="str">
        <f t="shared" si="51"/>
        <v/>
      </c>
      <c r="E1635" s="88" t="str">
        <f t="shared" si="52"/>
        <v/>
      </c>
      <c r="G1635" s="119" t="str">
        <f>IF(C1635&lt;&gt;"",COUNT($C$89:C1635),"")</f>
        <v/>
      </c>
    </row>
    <row r="1636" spans="1:7" ht="12.75" customHeight="1">
      <c r="A1636" s="77" t="s">
        <v>781</v>
      </c>
      <c r="B1636" s="115"/>
      <c r="C1636" s="100"/>
      <c r="D1636" s="90" t="str">
        <f t="shared" si="51"/>
        <v/>
      </c>
      <c r="E1636" s="88" t="str">
        <f t="shared" si="52"/>
        <v/>
      </c>
      <c r="G1636" s="119" t="str">
        <f>IF(C1636&lt;&gt;"",COUNT($C$89:C1636),"")</f>
        <v/>
      </c>
    </row>
    <row r="1637" spans="1:7" ht="12.75" customHeight="1">
      <c r="A1637" s="77" t="s">
        <v>774</v>
      </c>
      <c r="B1637" s="115">
        <v>3.37</v>
      </c>
      <c r="C1637" s="100"/>
      <c r="D1637" s="90">
        <f t="shared" si="51"/>
        <v>3.5213129999999997</v>
      </c>
      <c r="E1637" s="88">
        <f t="shared" si="52"/>
        <v>4.489999999999994E-2</v>
      </c>
      <c r="G1637" s="119" t="str">
        <f>IF(C1637&lt;&gt;"",COUNT($C$89:C1637),"")</f>
        <v/>
      </c>
    </row>
    <row r="1638" spans="1:7" ht="12.75" customHeight="1">
      <c r="A1638" s="77" t="s">
        <v>775</v>
      </c>
      <c r="B1638" s="115">
        <v>3.37</v>
      </c>
      <c r="C1638" s="100"/>
      <c r="D1638" s="90">
        <f t="shared" si="51"/>
        <v>3.5213129999999997</v>
      </c>
      <c r="E1638" s="88">
        <f t="shared" si="52"/>
        <v>4.489999999999994E-2</v>
      </c>
      <c r="G1638" s="119" t="str">
        <f>IF(C1638&lt;&gt;"",COUNT($C$89:C1638),"")</f>
        <v/>
      </c>
    </row>
    <row r="1639" spans="1:7" ht="12.75" customHeight="1">
      <c r="A1639" s="77"/>
      <c r="B1639" s="115"/>
      <c r="C1639" s="100"/>
      <c r="D1639" s="90" t="str">
        <f t="shared" si="51"/>
        <v/>
      </c>
      <c r="E1639" s="88" t="str">
        <f t="shared" si="52"/>
        <v/>
      </c>
      <c r="G1639" s="119" t="str">
        <f>IF(C1639&lt;&gt;"",COUNT($C$89:C1639),"")</f>
        <v/>
      </c>
    </row>
    <row r="1640" spans="1:7" ht="12.75" customHeight="1">
      <c r="A1640" s="74" t="s">
        <v>254</v>
      </c>
      <c r="B1640" s="115"/>
      <c r="C1640" s="100"/>
      <c r="D1640" s="90" t="str">
        <f t="shared" si="51"/>
        <v/>
      </c>
      <c r="E1640" s="88" t="str">
        <f t="shared" si="52"/>
        <v/>
      </c>
      <c r="G1640" s="119" t="str">
        <f>IF(C1640&lt;&gt;"",COUNT($C$89:C1640),"")</f>
        <v/>
      </c>
    </row>
    <row r="1641" spans="1:7" ht="12.75" customHeight="1">
      <c r="A1641" s="77"/>
      <c r="B1641" s="115"/>
      <c r="C1641" s="100"/>
      <c r="D1641" s="90" t="str">
        <f t="shared" si="51"/>
        <v/>
      </c>
      <c r="E1641" s="88" t="str">
        <f t="shared" si="52"/>
        <v/>
      </c>
      <c r="G1641" s="119" t="str">
        <f>IF(C1641&lt;&gt;"",COUNT($C$89:C1641),"")</f>
        <v/>
      </c>
    </row>
    <row r="1642" spans="1:7" ht="12.75" customHeight="1">
      <c r="A1642" s="77" t="s">
        <v>782</v>
      </c>
      <c r="B1642" s="115"/>
      <c r="C1642" s="100"/>
      <c r="D1642" s="90" t="str">
        <f t="shared" si="51"/>
        <v/>
      </c>
      <c r="E1642" s="88" t="str">
        <f t="shared" si="52"/>
        <v/>
      </c>
      <c r="G1642" s="119" t="str">
        <f>IF(C1642&lt;&gt;"",COUNT($C$89:C1642),"")</f>
        <v/>
      </c>
    </row>
    <row r="1643" spans="1:7" ht="12.75" customHeight="1">
      <c r="A1643" s="77" t="s">
        <v>783</v>
      </c>
      <c r="B1643" s="115"/>
      <c r="C1643" s="100"/>
      <c r="D1643" s="90" t="str">
        <f t="shared" si="51"/>
        <v/>
      </c>
      <c r="E1643" s="88" t="str">
        <f t="shared" si="52"/>
        <v/>
      </c>
      <c r="G1643" s="119" t="str">
        <f>IF(C1643&lt;&gt;"",COUNT($C$89:C1643),"")</f>
        <v/>
      </c>
    </row>
    <row r="1644" spans="1:7" ht="12.75" customHeight="1">
      <c r="A1644" s="77"/>
      <c r="B1644" s="115"/>
      <c r="C1644" s="100"/>
      <c r="D1644" s="90" t="str">
        <f t="shared" si="51"/>
        <v/>
      </c>
      <c r="E1644" s="88" t="str">
        <f t="shared" si="52"/>
        <v/>
      </c>
      <c r="G1644" s="119" t="str">
        <f>IF(C1644&lt;&gt;"",COUNT($C$89:C1644),"")</f>
        <v/>
      </c>
    </row>
    <row r="1645" spans="1:7" ht="12.75" customHeight="1">
      <c r="A1645" s="77" t="s">
        <v>784</v>
      </c>
      <c r="B1645" s="115">
        <v>240.17</v>
      </c>
      <c r="C1645" s="100"/>
      <c r="D1645" s="90">
        <f t="shared" si="51"/>
        <v>250.95363299999997</v>
      </c>
      <c r="E1645" s="88">
        <f t="shared" si="52"/>
        <v>4.489999999999994E-2</v>
      </c>
      <c r="G1645" s="119" t="str">
        <f>IF(C1645&lt;&gt;"",COUNT($C$89:C1645),"")</f>
        <v/>
      </c>
    </row>
    <row r="1646" spans="1:7" ht="12.75" customHeight="1">
      <c r="A1646" s="77"/>
      <c r="B1646" s="115"/>
      <c r="C1646" s="100"/>
      <c r="D1646" s="90" t="str">
        <f t="shared" si="51"/>
        <v/>
      </c>
      <c r="E1646" s="88" t="str">
        <f t="shared" si="52"/>
        <v/>
      </c>
      <c r="G1646" s="119" t="str">
        <f>IF(C1646&lt;&gt;"",COUNT($C$89:C1646),"")</f>
        <v/>
      </c>
    </row>
    <row r="1647" spans="1:7" ht="12.75" customHeight="1">
      <c r="A1647" s="77" t="s">
        <v>785</v>
      </c>
      <c r="B1647" s="115"/>
      <c r="C1647" s="100"/>
      <c r="D1647" s="90" t="str">
        <f t="shared" si="51"/>
        <v/>
      </c>
      <c r="E1647" s="88" t="str">
        <f t="shared" si="52"/>
        <v/>
      </c>
      <c r="G1647" s="119" t="str">
        <f>IF(C1647&lt;&gt;"",COUNT($C$89:C1647),"")</f>
        <v/>
      </c>
    </row>
    <row r="1648" spans="1:7" ht="12.75" customHeight="1">
      <c r="A1648" s="77" t="s">
        <v>786</v>
      </c>
      <c r="B1648" s="115" t="s">
        <v>313</v>
      </c>
      <c r="C1648" s="100"/>
      <c r="D1648" s="90" t="str">
        <f t="shared" si="51"/>
        <v>Based on Formula</v>
      </c>
      <c r="E1648" s="88" t="str">
        <f t="shared" si="52"/>
        <v>Based on Formula</v>
      </c>
      <c r="G1648" s="119" t="str">
        <f>IF(C1648&lt;&gt;"",COUNT($C$89:C1648),"")</f>
        <v/>
      </c>
    </row>
    <row r="1649" spans="1:7" ht="12.75" customHeight="1">
      <c r="A1649" s="77"/>
      <c r="B1649" s="115"/>
      <c r="C1649" s="100"/>
      <c r="D1649" s="90" t="str">
        <f t="shared" si="51"/>
        <v/>
      </c>
      <c r="E1649" s="88" t="str">
        <f t="shared" si="52"/>
        <v/>
      </c>
      <c r="G1649" s="119" t="str">
        <f>IF(C1649&lt;&gt;"",COUNT($C$89:C1649),"")</f>
        <v/>
      </c>
    </row>
    <row r="1650" spans="1:7" ht="12.75" customHeight="1">
      <c r="A1650" s="77" t="s">
        <v>787</v>
      </c>
      <c r="B1650" s="115">
        <v>1200.83</v>
      </c>
      <c r="C1650" s="100"/>
      <c r="D1650" s="90">
        <f t="shared" si="51"/>
        <v>1254.747267</v>
      </c>
      <c r="E1650" s="88">
        <f t="shared" si="52"/>
        <v>4.489999999999994E-2</v>
      </c>
      <c r="G1650" s="119" t="str">
        <f>IF(C1650&lt;&gt;"",COUNT($C$89:C1650),"")</f>
        <v/>
      </c>
    </row>
    <row r="1651" spans="1:7" ht="12.75" customHeight="1">
      <c r="A1651" s="74"/>
      <c r="B1651" s="115"/>
      <c r="C1651" s="100"/>
      <c r="D1651" s="90" t="str">
        <f t="shared" si="51"/>
        <v/>
      </c>
      <c r="E1651" s="88" t="str">
        <f t="shared" si="52"/>
        <v/>
      </c>
      <c r="G1651" s="119" t="str">
        <f>IF(C1651&lt;&gt;"",COUNT($C$89:C1651),"")</f>
        <v/>
      </c>
    </row>
    <row r="1652" spans="1:7" ht="12.75" customHeight="1">
      <c r="A1652" s="77" t="s">
        <v>314</v>
      </c>
      <c r="B1652" s="115">
        <v>240.17</v>
      </c>
      <c r="C1652" s="100"/>
      <c r="D1652" s="90">
        <f t="shared" si="51"/>
        <v>250.95363299999997</v>
      </c>
      <c r="E1652" s="88">
        <f t="shared" si="52"/>
        <v>4.489999999999994E-2</v>
      </c>
      <c r="G1652" s="119" t="str">
        <f>IF(C1652&lt;&gt;"",COUNT($C$89:C1652),"")</f>
        <v/>
      </c>
    </row>
    <row r="1653" spans="1:7" ht="12.75" customHeight="1">
      <c r="A1653" s="77"/>
      <c r="B1653" s="115"/>
      <c r="C1653" s="100"/>
      <c r="D1653" s="90" t="str">
        <f t="shared" si="51"/>
        <v/>
      </c>
      <c r="E1653" s="88" t="str">
        <f t="shared" si="52"/>
        <v/>
      </c>
      <c r="G1653" s="119" t="str">
        <f>IF(C1653&lt;&gt;"",COUNT($C$89:C1653),"")</f>
        <v/>
      </c>
    </row>
    <row r="1654" spans="1:7" ht="12.75" customHeight="1">
      <c r="A1654" s="77"/>
      <c r="B1654" s="115"/>
      <c r="C1654" s="100"/>
      <c r="D1654" s="90" t="str">
        <f t="shared" si="51"/>
        <v/>
      </c>
      <c r="E1654" s="88" t="str">
        <f t="shared" si="52"/>
        <v/>
      </c>
      <c r="G1654" s="119" t="str">
        <f>IF(C1654&lt;&gt;"",COUNT($C$89:C1654),"")</f>
        <v/>
      </c>
    </row>
    <row r="1655" spans="1:7" ht="12.75" customHeight="1">
      <c r="A1655" s="77" t="s">
        <v>255</v>
      </c>
      <c r="B1655" s="115"/>
      <c r="C1655" s="100"/>
      <c r="D1655" s="90" t="str">
        <f t="shared" si="51"/>
        <v/>
      </c>
      <c r="E1655" s="88" t="str">
        <f t="shared" si="52"/>
        <v/>
      </c>
      <c r="G1655" s="119" t="str">
        <f>IF(C1655&lt;&gt;"",COUNT($C$89:C1655),"")</f>
        <v/>
      </c>
    </row>
    <row r="1656" spans="1:7" ht="12.75" customHeight="1">
      <c r="A1656" s="77" t="s">
        <v>132</v>
      </c>
      <c r="B1656" s="115"/>
      <c r="C1656" s="100"/>
      <c r="D1656" s="90" t="str">
        <f t="shared" si="51"/>
        <v/>
      </c>
      <c r="E1656" s="88" t="str">
        <f t="shared" si="52"/>
        <v/>
      </c>
      <c r="G1656" s="119" t="str">
        <f>IF(C1656&lt;&gt;"",COUNT($C$89:C1656),"")</f>
        <v/>
      </c>
    </row>
    <row r="1657" spans="1:7" ht="12.75" customHeight="1">
      <c r="A1657" s="77" t="s">
        <v>134</v>
      </c>
      <c r="B1657" s="115"/>
      <c r="C1657" s="100"/>
      <c r="D1657" s="90" t="str">
        <f t="shared" si="51"/>
        <v/>
      </c>
      <c r="E1657" s="88" t="str">
        <f t="shared" si="52"/>
        <v/>
      </c>
      <c r="G1657" s="119" t="str">
        <f>IF(C1657&lt;&gt;"",COUNT($C$89:C1657),"")</f>
        <v/>
      </c>
    </row>
    <row r="1658" spans="1:7" ht="12.75" customHeight="1">
      <c r="A1658" s="77" t="s">
        <v>135</v>
      </c>
      <c r="B1658" s="115">
        <v>284.72000000000003</v>
      </c>
      <c r="C1658" s="100"/>
      <c r="D1658" s="90">
        <f t="shared" si="51"/>
        <v>297.50392800000003</v>
      </c>
      <c r="E1658" s="88">
        <f t="shared" si="52"/>
        <v>4.489999999999994E-2</v>
      </c>
      <c r="G1658" s="119" t="str">
        <f>IF(C1658&lt;&gt;"",COUNT($C$89:C1658),"")</f>
        <v/>
      </c>
    </row>
    <row r="1659" spans="1:7" ht="12.75" customHeight="1">
      <c r="A1659" s="77"/>
      <c r="B1659" s="115"/>
      <c r="C1659" s="100"/>
      <c r="D1659" s="90" t="str">
        <f t="shared" si="51"/>
        <v/>
      </c>
      <c r="E1659" s="88" t="str">
        <f t="shared" si="52"/>
        <v/>
      </c>
      <c r="G1659" s="119" t="str">
        <f>IF(C1659&lt;&gt;"",COUNT($C$89:C1659),"")</f>
        <v/>
      </c>
    </row>
    <row r="1660" spans="1:7" ht="12.75" customHeight="1">
      <c r="A1660" s="74" t="s">
        <v>979</v>
      </c>
      <c r="B1660" s="115"/>
      <c r="C1660" s="100"/>
      <c r="D1660" s="90" t="str">
        <f t="shared" si="51"/>
        <v/>
      </c>
      <c r="E1660" s="88" t="str">
        <f t="shared" si="52"/>
        <v/>
      </c>
      <c r="G1660" s="119" t="str">
        <f>IF(C1660&lt;&gt;"",COUNT($C$89:C1660),"")</f>
        <v/>
      </c>
    </row>
    <row r="1661" spans="1:7" ht="12.75" customHeight="1">
      <c r="A1661" s="77" t="s">
        <v>789</v>
      </c>
      <c r="B1661" s="115"/>
      <c r="C1661" s="100"/>
      <c r="D1661" s="90" t="str">
        <f t="shared" si="51"/>
        <v/>
      </c>
      <c r="E1661" s="88" t="str">
        <f t="shared" si="52"/>
        <v/>
      </c>
      <c r="G1661" s="119" t="str">
        <f>IF(C1661&lt;&gt;"",COUNT($C$89:C1661),"")</f>
        <v/>
      </c>
    </row>
    <row r="1662" spans="1:7" ht="12.75" customHeight="1">
      <c r="A1662" s="77" t="s">
        <v>985</v>
      </c>
      <c r="B1662" s="97">
        <v>7.35</v>
      </c>
      <c r="C1662" s="90"/>
      <c r="D1662" s="90">
        <f t="shared" si="51"/>
        <v>7.6800149999999991</v>
      </c>
      <c r="E1662" s="88">
        <f t="shared" si="52"/>
        <v>4.489999999999994E-2</v>
      </c>
      <c r="G1662" s="119" t="str">
        <f>IF(C1662&lt;&gt;"",COUNT($C$89:C1662),"")</f>
        <v/>
      </c>
    </row>
    <row r="1663" spans="1:7" ht="12.75">
      <c r="A1663" s="77"/>
      <c r="B1663" s="115"/>
      <c r="C1663" s="100"/>
      <c r="D1663" s="90" t="str">
        <f t="shared" si="51"/>
        <v/>
      </c>
      <c r="E1663" s="88" t="str">
        <f t="shared" si="52"/>
        <v/>
      </c>
      <c r="G1663" s="119" t="str">
        <f>IF(C1663&lt;&gt;"",COUNT($C$89:C1663),"")</f>
        <v/>
      </c>
    </row>
    <row r="1664" spans="1:7" ht="12.75">
      <c r="A1664" s="102" t="s">
        <v>460</v>
      </c>
      <c r="B1664" s="115"/>
      <c r="C1664" s="115"/>
      <c r="D1664" s="90" t="str">
        <f t="shared" si="51"/>
        <v/>
      </c>
      <c r="E1664" s="88" t="str">
        <f t="shared" si="52"/>
        <v/>
      </c>
      <c r="G1664" s="119" t="str">
        <f>IF(C1664&lt;&gt;"",COUNT($C$89:C1664),"")</f>
        <v/>
      </c>
    </row>
    <row r="1665" spans="1:28" ht="12.75" customHeight="1">
      <c r="A1665" s="103" t="s">
        <v>790</v>
      </c>
      <c r="B1665" s="115"/>
      <c r="C1665" s="100"/>
      <c r="D1665" s="90" t="str">
        <f t="shared" si="51"/>
        <v/>
      </c>
      <c r="E1665" s="88" t="str">
        <f t="shared" si="52"/>
        <v/>
      </c>
      <c r="G1665" s="119" t="str">
        <f>IF(C1665&lt;&gt;"",COUNT($C$89:C1665),"")</f>
        <v/>
      </c>
    </row>
    <row r="1666" spans="1:28" ht="12.75">
      <c r="A1666" s="103" t="s">
        <v>361</v>
      </c>
      <c r="B1666" s="115">
        <v>71.92</v>
      </c>
      <c r="C1666" s="100">
        <v>46.23</v>
      </c>
      <c r="D1666" s="90">
        <f t="shared" si="51"/>
        <v>48.305726999999997</v>
      </c>
      <c r="E1666" s="88">
        <f t="shared" si="52"/>
        <v>-0.32834083704115691</v>
      </c>
      <c r="G1666" s="119">
        <f>IF(C1666&lt;&gt;"",COUNT($C$89:C1666),"")</f>
        <v>3</v>
      </c>
    </row>
    <row r="1667" spans="1:28" ht="12.75" customHeight="1">
      <c r="A1667" s="103" t="s">
        <v>362</v>
      </c>
      <c r="B1667" s="115">
        <v>26.72</v>
      </c>
      <c r="C1667" s="100"/>
      <c r="D1667" s="90">
        <f t="shared" si="51"/>
        <v>27.919727999999996</v>
      </c>
      <c r="E1667" s="88">
        <f t="shared" si="52"/>
        <v>4.489999999999994E-2</v>
      </c>
      <c r="G1667" s="119" t="str">
        <f>IF(C1667&lt;&gt;"",COUNT($C$89:C1667),"")</f>
        <v/>
      </c>
    </row>
    <row r="1668" spans="1:28" ht="12.75" customHeight="1">
      <c r="A1668" s="103" t="s">
        <v>363</v>
      </c>
      <c r="B1668" s="115">
        <v>24.66</v>
      </c>
      <c r="C1668" s="100"/>
      <c r="D1668" s="90">
        <f t="shared" si="51"/>
        <v>25.767233999999998</v>
      </c>
      <c r="E1668" s="88">
        <f t="shared" si="52"/>
        <v>4.489999999999994E-2</v>
      </c>
      <c r="G1668" s="119" t="str">
        <f>IF(C1668&lt;&gt;"",COUNT($C$89:C1668),"")</f>
        <v/>
      </c>
    </row>
    <row r="1669" spans="1:28" ht="12.75" customHeight="1">
      <c r="A1669" s="103" t="s">
        <v>204</v>
      </c>
      <c r="B1669" s="115">
        <v>47.93</v>
      </c>
      <c r="C1669" s="100"/>
      <c r="D1669" s="90">
        <f t="shared" si="51"/>
        <v>50.082056999999999</v>
      </c>
      <c r="E1669" s="88">
        <f t="shared" si="52"/>
        <v>4.489999999999994E-2</v>
      </c>
      <c r="G1669" s="119" t="str">
        <f>IF(C1669&lt;&gt;"",COUNT($C$89:C1669),"")</f>
        <v/>
      </c>
      <c r="AB1669" s="1">
        <v>1</v>
      </c>
    </row>
    <row r="1670" spans="1:28" ht="12.75" customHeight="1">
      <c r="A1670" s="103" t="s">
        <v>366</v>
      </c>
      <c r="B1670" s="115">
        <v>47.93</v>
      </c>
      <c r="C1670" s="100"/>
      <c r="D1670" s="90">
        <f t="shared" si="51"/>
        <v>50.082056999999999</v>
      </c>
      <c r="E1670" s="88">
        <f t="shared" si="52"/>
        <v>4.489999999999994E-2</v>
      </c>
      <c r="G1670" s="119" t="str">
        <f>IF(C1670&lt;&gt;"",COUNT($C$89:C1670),"")</f>
        <v/>
      </c>
      <c r="AB1670" s="1">
        <v>1</v>
      </c>
    </row>
    <row r="1671" spans="1:28" ht="12.75" customHeight="1">
      <c r="A1671" s="103" t="s">
        <v>368</v>
      </c>
      <c r="B1671" s="115">
        <v>47.93</v>
      </c>
      <c r="C1671" s="100"/>
      <c r="D1671" s="90">
        <f t="shared" si="51"/>
        <v>50.082056999999999</v>
      </c>
      <c r="E1671" s="88">
        <f t="shared" si="52"/>
        <v>4.489999999999994E-2</v>
      </c>
      <c r="G1671" s="119" t="str">
        <f>IF(C1671&lt;&gt;"",COUNT($C$89:C1671),"")</f>
        <v/>
      </c>
    </row>
    <row r="1672" spans="1:28" ht="12.75" customHeight="1">
      <c r="A1672" s="103" t="s">
        <v>370</v>
      </c>
      <c r="B1672" s="115">
        <v>20.55</v>
      </c>
      <c r="C1672" s="100"/>
      <c r="D1672" s="90">
        <f t="shared" si="51"/>
        <v>21.472694999999998</v>
      </c>
      <c r="E1672" s="88">
        <f t="shared" si="52"/>
        <v>4.489999999999994E-2</v>
      </c>
      <c r="G1672" s="119" t="str">
        <f>IF(C1672&lt;&gt;"",COUNT($C$89:C1672),"")</f>
        <v/>
      </c>
    </row>
    <row r="1673" spans="1:28" ht="12.75" customHeight="1">
      <c r="A1673" s="103" t="s">
        <v>372</v>
      </c>
      <c r="B1673" s="115">
        <v>51.39</v>
      </c>
      <c r="C1673" s="100"/>
      <c r="D1673" s="90">
        <f t="shared" si="51"/>
        <v>53.697410999999995</v>
      </c>
      <c r="E1673" s="88">
        <f t="shared" si="52"/>
        <v>4.489999999999994E-2</v>
      </c>
      <c r="G1673" s="119" t="str">
        <f>IF(C1673&lt;&gt;"",COUNT($C$89:C1673),"")</f>
        <v/>
      </c>
    </row>
    <row r="1674" spans="1:28" ht="12.75" customHeight="1">
      <c r="A1674" s="103" t="s">
        <v>374</v>
      </c>
      <c r="B1674" s="115">
        <v>116.44</v>
      </c>
      <c r="C1674" s="100"/>
      <c r="D1674" s="90">
        <f t="shared" si="51"/>
        <v>121.668156</v>
      </c>
      <c r="E1674" s="88">
        <f t="shared" si="52"/>
        <v>4.489999999999994E-2</v>
      </c>
      <c r="G1674" s="119" t="str">
        <f>IF(C1674&lt;&gt;"",COUNT($C$89:C1674),"")</f>
        <v/>
      </c>
    </row>
    <row r="1675" spans="1:28" ht="12.75" customHeight="1">
      <c r="A1675" s="103" t="s">
        <v>365</v>
      </c>
      <c r="B1675" s="115">
        <v>26.72</v>
      </c>
      <c r="C1675" s="100"/>
      <c r="D1675" s="90">
        <f t="shared" si="51"/>
        <v>27.919727999999996</v>
      </c>
      <c r="E1675" s="88">
        <f t="shared" si="52"/>
        <v>4.489999999999994E-2</v>
      </c>
      <c r="G1675" s="119" t="str">
        <f>IF(C1675&lt;&gt;"",COUNT($C$89:C1675),"")</f>
        <v/>
      </c>
    </row>
    <row r="1676" spans="1:28" ht="12.75" customHeight="1">
      <c r="A1676" s="103" t="s">
        <v>377</v>
      </c>
      <c r="B1676" s="115">
        <v>116.44</v>
      </c>
      <c r="C1676" s="100"/>
      <c r="D1676" s="90">
        <f t="shared" si="51"/>
        <v>121.668156</v>
      </c>
      <c r="E1676" s="88">
        <f t="shared" si="52"/>
        <v>4.489999999999994E-2</v>
      </c>
      <c r="G1676" s="119" t="str">
        <f>IF(C1676&lt;&gt;"",COUNT($C$89:C1676),"")</f>
        <v/>
      </c>
    </row>
    <row r="1677" spans="1:28" ht="12.75">
      <c r="A1677" s="103" t="s">
        <v>379</v>
      </c>
      <c r="B1677" s="115">
        <v>47.93</v>
      </c>
      <c r="C1677" s="100">
        <v>30.83</v>
      </c>
      <c r="D1677" s="90">
        <f t="shared" si="51"/>
        <v>32.214267</v>
      </c>
      <c r="E1677" s="88">
        <f t="shared" si="52"/>
        <v>-0.32788927602754014</v>
      </c>
      <c r="G1677" s="119">
        <f>IF(C1677&lt;&gt;"",COUNT($C$89:C1677),"")</f>
        <v>4</v>
      </c>
    </row>
    <row r="1678" spans="1:28" ht="12.75" customHeight="1">
      <c r="A1678" s="103" t="s">
        <v>367</v>
      </c>
      <c r="B1678" s="115">
        <v>20.55</v>
      </c>
      <c r="C1678" s="100"/>
      <c r="D1678" s="90">
        <f t="shared" si="51"/>
        <v>21.472694999999998</v>
      </c>
      <c r="E1678" s="88">
        <f t="shared" si="52"/>
        <v>4.489999999999994E-2</v>
      </c>
      <c r="G1678" s="119" t="str">
        <f>IF(C1678&lt;&gt;"",COUNT($C$89:C1678),"")</f>
        <v/>
      </c>
    </row>
    <row r="1679" spans="1:28" ht="12.75" customHeight="1">
      <c r="A1679" s="103" t="s">
        <v>382</v>
      </c>
      <c r="B1679" s="115">
        <v>47.93</v>
      </c>
      <c r="C1679" s="100"/>
      <c r="D1679" s="90">
        <f t="shared" si="51"/>
        <v>50.082056999999999</v>
      </c>
      <c r="E1679" s="88">
        <f t="shared" si="52"/>
        <v>4.489999999999994E-2</v>
      </c>
      <c r="G1679" s="119" t="str">
        <f>IF(C1679&lt;&gt;"",COUNT($C$89:C1679),"")</f>
        <v/>
      </c>
    </row>
    <row r="1680" spans="1:28" ht="12.75" customHeight="1">
      <c r="A1680" s="104" t="s">
        <v>369</v>
      </c>
      <c r="B1680" s="115">
        <v>14.39</v>
      </c>
      <c r="C1680" s="100"/>
      <c r="D1680" s="90">
        <f t="shared" si="51"/>
        <v>15.036111</v>
      </c>
      <c r="E1680" s="88">
        <f t="shared" si="52"/>
        <v>4.489999999999994E-2</v>
      </c>
      <c r="G1680" s="119" t="str">
        <f>IF(C1680&lt;&gt;"",COUNT($C$89:C1680),"")</f>
        <v/>
      </c>
    </row>
    <row r="1681" spans="1:28" ht="12.75" customHeight="1">
      <c r="A1681" s="103" t="s">
        <v>385</v>
      </c>
      <c r="B1681" s="115">
        <v>18.91</v>
      </c>
      <c r="C1681" s="100"/>
      <c r="D1681" s="90">
        <f t="shared" si="51"/>
        <v>19.759059000000001</v>
      </c>
      <c r="E1681" s="88">
        <f t="shared" si="52"/>
        <v>4.489999999999994E-2</v>
      </c>
      <c r="G1681" s="119" t="str">
        <f>IF(C1681&lt;&gt;"",COUNT($C$89:C1681),"")</f>
        <v/>
      </c>
      <c r="AB1681" s="1">
        <v>1</v>
      </c>
    </row>
    <row r="1682" spans="1:28" ht="12.75" customHeight="1">
      <c r="A1682" s="103" t="s">
        <v>387</v>
      </c>
      <c r="B1682" s="115">
        <v>20.55</v>
      </c>
      <c r="C1682" s="100"/>
      <c r="D1682" s="90">
        <f t="shared" si="51"/>
        <v>21.472694999999998</v>
      </c>
      <c r="E1682" s="88">
        <f t="shared" si="52"/>
        <v>4.489999999999994E-2</v>
      </c>
      <c r="G1682" s="119" t="str">
        <f>IF(C1682&lt;&gt;"",COUNT($C$89:C1682),"")</f>
        <v/>
      </c>
      <c r="AB1682" s="1">
        <v>1</v>
      </c>
    </row>
    <row r="1683" spans="1:28" ht="12.75" customHeight="1">
      <c r="A1683" s="103" t="s">
        <v>371</v>
      </c>
      <c r="B1683" s="115">
        <v>19.68</v>
      </c>
      <c r="C1683" s="100">
        <f>B1683/(1.0449)</f>
        <v>18.834338214183177</v>
      </c>
      <c r="D1683" s="90">
        <f t="shared" si="51"/>
        <v>19.68</v>
      </c>
      <c r="E1683" s="88">
        <f t="shared" si="52"/>
        <v>0</v>
      </c>
      <c r="G1683" s="119">
        <f>IF(C1683&lt;&gt;"",COUNT($C$89:C1683),"")</f>
        <v>5</v>
      </c>
      <c r="AB1683" s="1">
        <v>1</v>
      </c>
    </row>
    <row r="1684" spans="1:28" ht="12.75">
      <c r="A1684" s="103" t="s">
        <v>390</v>
      </c>
      <c r="B1684" s="115">
        <v>116.44</v>
      </c>
      <c r="C1684" s="100">
        <v>71.900000000000006</v>
      </c>
      <c r="D1684" s="90">
        <f t="shared" si="51"/>
        <v>75.128309999999999</v>
      </c>
      <c r="E1684" s="88">
        <f t="shared" si="52"/>
        <v>-0.35478950532463072</v>
      </c>
      <c r="G1684" s="119">
        <f>IF(C1684&lt;&gt;"",COUNT($C$89:C1684),"")</f>
        <v>6</v>
      </c>
      <c r="AB1684" s="1">
        <v>1</v>
      </c>
    </row>
    <row r="1685" spans="1:28" ht="12.75">
      <c r="A1685" s="103" t="s">
        <v>392</v>
      </c>
      <c r="B1685" s="115">
        <v>116.44</v>
      </c>
      <c r="C1685" s="100">
        <v>76.02</v>
      </c>
      <c r="D1685" s="90">
        <f t="shared" ref="D1685:D1748" si="53">IF(B1685&lt;&gt;"",IF(ISTEXT(B1685),B1685,IF(C1685&lt;&gt;"",C1685*1.0449,B1685*1.0449)),"")</f>
        <v>79.433297999999994</v>
      </c>
      <c r="E1685" s="88">
        <f t="shared" ref="E1685:E1748" si="54">IF(AND(B1685&lt;&gt;"",D1685&lt;&gt;""),IF(ISTEXT(D1685),D1685,D1685/B1685-1),"")</f>
        <v>-0.31781777739608386</v>
      </c>
      <c r="G1685" s="119">
        <f>IF(C1685&lt;&gt;"",COUNT($C$89:C1685),"")</f>
        <v>7</v>
      </c>
      <c r="AB1685" s="1">
        <v>1</v>
      </c>
    </row>
    <row r="1686" spans="1:28" ht="12.75" customHeight="1">
      <c r="A1686" s="103" t="s">
        <v>375</v>
      </c>
      <c r="B1686" s="115">
        <v>32.869999999999997</v>
      </c>
      <c r="C1686" s="100"/>
      <c r="D1686" s="90">
        <f t="shared" si="53"/>
        <v>34.345862999999994</v>
      </c>
      <c r="E1686" s="88">
        <f t="shared" si="54"/>
        <v>4.489999999999994E-2</v>
      </c>
      <c r="G1686" s="119" t="str">
        <f>IF(C1686&lt;&gt;"",COUNT($C$89:C1686),"")</f>
        <v/>
      </c>
      <c r="AB1686" s="1">
        <v>1</v>
      </c>
    </row>
    <row r="1687" spans="1:28" ht="12.75" customHeight="1">
      <c r="A1687" s="103" t="s">
        <v>395</v>
      </c>
      <c r="B1687" s="115">
        <v>34.44</v>
      </c>
      <c r="C1687" s="100"/>
      <c r="D1687" s="90">
        <f t="shared" si="53"/>
        <v>35.986355999999994</v>
      </c>
      <c r="E1687" s="88">
        <f t="shared" si="54"/>
        <v>4.489999999999994E-2</v>
      </c>
      <c r="G1687" s="119" t="str">
        <f>IF(C1687&lt;&gt;"",COUNT($C$89:C1687),"")</f>
        <v/>
      </c>
    </row>
    <row r="1688" spans="1:28" ht="12.75" customHeight="1">
      <c r="A1688" s="103" t="s">
        <v>397</v>
      </c>
      <c r="B1688" s="115">
        <v>34.44</v>
      </c>
      <c r="C1688" s="100"/>
      <c r="D1688" s="90">
        <f t="shared" si="53"/>
        <v>35.986355999999994</v>
      </c>
      <c r="E1688" s="88">
        <f t="shared" si="54"/>
        <v>4.489999999999994E-2</v>
      </c>
      <c r="G1688" s="119" t="str">
        <f>IF(C1688&lt;&gt;"",COUNT($C$89:C1688),"")</f>
        <v/>
      </c>
    </row>
    <row r="1689" spans="1:28" ht="12.75" customHeight="1">
      <c r="A1689" s="103" t="s">
        <v>399</v>
      </c>
      <c r="B1689" s="115">
        <v>47.93</v>
      </c>
      <c r="C1689" s="100"/>
      <c r="D1689" s="90">
        <f t="shared" si="53"/>
        <v>50.082056999999999</v>
      </c>
      <c r="E1689" s="88">
        <f t="shared" si="54"/>
        <v>4.489999999999994E-2</v>
      </c>
      <c r="G1689" s="119" t="str">
        <f>IF(C1689&lt;&gt;"",COUNT($C$89:C1689),"")</f>
        <v/>
      </c>
    </row>
    <row r="1690" spans="1:28" ht="12.75" customHeight="1">
      <c r="A1690" s="103" t="s">
        <v>376</v>
      </c>
      <c r="B1690" s="115">
        <v>24.66</v>
      </c>
      <c r="C1690" s="100"/>
      <c r="D1690" s="90">
        <f t="shared" si="53"/>
        <v>25.767233999999998</v>
      </c>
      <c r="E1690" s="88">
        <f t="shared" si="54"/>
        <v>4.489999999999994E-2</v>
      </c>
      <c r="G1690" s="119" t="str">
        <f>IF(C1690&lt;&gt;"",COUNT($C$89:C1690),"")</f>
        <v/>
      </c>
    </row>
    <row r="1691" spans="1:28" ht="12.75" customHeight="1">
      <c r="A1691" s="103" t="s">
        <v>402</v>
      </c>
      <c r="B1691" s="115">
        <v>20.13</v>
      </c>
      <c r="C1691" s="100"/>
      <c r="D1691" s="90">
        <f t="shared" si="53"/>
        <v>21.033836999999998</v>
      </c>
      <c r="E1691" s="88">
        <f t="shared" si="54"/>
        <v>4.489999999999994E-2</v>
      </c>
      <c r="G1691" s="119" t="str">
        <f>IF(C1691&lt;&gt;"",COUNT($C$89:C1691),"")</f>
        <v/>
      </c>
    </row>
    <row r="1692" spans="1:28" ht="12.75">
      <c r="A1692" s="103" t="s">
        <v>404</v>
      </c>
      <c r="B1692" s="115">
        <v>116.44</v>
      </c>
      <c r="C1692" s="100">
        <v>61.64</v>
      </c>
      <c r="D1692" s="90">
        <f t="shared" si="53"/>
        <v>64.407635999999997</v>
      </c>
      <c r="E1692" s="88">
        <f t="shared" si="54"/>
        <v>-0.44685987633115765</v>
      </c>
      <c r="G1692" s="119">
        <f>IF(C1692&lt;&gt;"",COUNT($C$89:C1692),"")</f>
        <v>8</v>
      </c>
    </row>
    <row r="1693" spans="1:28" ht="12.75" customHeight="1">
      <c r="A1693" s="103" t="s">
        <v>406</v>
      </c>
      <c r="B1693" s="115">
        <v>23.3</v>
      </c>
      <c r="C1693" s="100"/>
      <c r="D1693" s="90">
        <f t="shared" si="53"/>
        <v>24.346170000000001</v>
      </c>
      <c r="E1693" s="88">
        <f t="shared" si="54"/>
        <v>4.489999999999994E-2</v>
      </c>
      <c r="G1693" s="119" t="str">
        <f>IF(C1693&lt;&gt;"",COUNT($C$89:C1693),"")</f>
        <v/>
      </c>
    </row>
    <row r="1694" spans="1:28" ht="12.75">
      <c r="A1694" s="103" t="s">
        <v>408</v>
      </c>
      <c r="B1694" s="115">
        <v>71.92</v>
      </c>
      <c r="C1694" s="100">
        <v>46.23</v>
      </c>
      <c r="D1694" s="90">
        <f t="shared" si="53"/>
        <v>48.305726999999997</v>
      </c>
      <c r="E1694" s="88">
        <f t="shared" si="54"/>
        <v>-0.32834083704115691</v>
      </c>
      <c r="G1694" s="119">
        <f>IF(C1694&lt;&gt;"",COUNT($C$89:C1694),"")</f>
        <v>9</v>
      </c>
    </row>
    <row r="1695" spans="1:28" ht="12.75" customHeight="1">
      <c r="A1695" s="103" t="s">
        <v>410</v>
      </c>
      <c r="B1695" s="115">
        <v>20.55</v>
      </c>
      <c r="C1695" s="100"/>
      <c r="D1695" s="90">
        <f t="shared" si="53"/>
        <v>21.472694999999998</v>
      </c>
      <c r="E1695" s="88">
        <f t="shared" si="54"/>
        <v>4.489999999999994E-2</v>
      </c>
      <c r="G1695" s="119" t="str">
        <f>IF(C1695&lt;&gt;"",COUNT($C$89:C1695),"")</f>
        <v/>
      </c>
    </row>
    <row r="1696" spans="1:28" ht="12.75">
      <c r="A1696" s="103" t="s">
        <v>412</v>
      </c>
      <c r="B1696" s="115">
        <v>71.92</v>
      </c>
      <c r="C1696" s="100">
        <v>46.23</v>
      </c>
      <c r="D1696" s="90">
        <f t="shared" si="53"/>
        <v>48.305726999999997</v>
      </c>
      <c r="E1696" s="88">
        <f t="shared" si="54"/>
        <v>-0.32834083704115691</v>
      </c>
      <c r="G1696" s="119">
        <f>IF(C1696&lt;&gt;"",COUNT($C$89:C1696),"")</f>
        <v>10</v>
      </c>
    </row>
    <row r="1697" spans="1:28" ht="12.75" customHeight="1">
      <c r="A1697" s="103" t="s">
        <v>414</v>
      </c>
      <c r="B1697" s="115">
        <v>26.72</v>
      </c>
      <c r="C1697" s="100"/>
      <c r="D1697" s="90">
        <f t="shared" si="53"/>
        <v>27.919727999999996</v>
      </c>
      <c r="E1697" s="88">
        <f t="shared" si="54"/>
        <v>4.489999999999994E-2</v>
      </c>
      <c r="G1697" s="119" t="str">
        <f>IF(C1697&lt;&gt;"",COUNT($C$89:C1697),"")</f>
        <v/>
      </c>
    </row>
    <row r="1698" spans="1:28" ht="12.75" customHeight="1">
      <c r="A1698" s="103" t="s">
        <v>381</v>
      </c>
      <c r="B1698" s="115">
        <v>24.66</v>
      </c>
      <c r="C1698" s="100"/>
      <c r="D1698" s="90">
        <f t="shared" si="53"/>
        <v>25.767233999999998</v>
      </c>
      <c r="E1698" s="88">
        <f t="shared" si="54"/>
        <v>4.489999999999994E-2</v>
      </c>
      <c r="G1698" s="119" t="str">
        <f>IF(C1698&lt;&gt;"",COUNT($C$89:C1698),"")</f>
        <v/>
      </c>
    </row>
    <row r="1699" spans="1:28" ht="12.75" customHeight="1">
      <c r="A1699" s="103" t="s">
        <v>417</v>
      </c>
      <c r="B1699" s="115">
        <v>47.93</v>
      </c>
      <c r="C1699" s="100"/>
      <c r="D1699" s="90">
        <f t="shared" si="53"/>
        <v>50.082056999999999</v>
      </c>
      <c r="E1699" s="88">
        <f t="shared" si="54"/>
        <v>4.489999999999994E-2</v>
      </c>
      <c r="G1699" s="119" t="str">
        <f>IF(C1699&lt;&gt;"",COUNT($C$89:C1699),"")</f>
        <v/>
      </c>
    </row>
    <row r="1700" spans="1:28" ht="12.75" customHeight="1">
      <c r="A1700" s="103" t="s">
        <v>383</v>
      </c>
      <c r="B1700" s="115">
        <v>20.55</v>
      </c>
      <c r="C1700" s="100"/>
      <c r="D1700" s="90">
        <f t="shared" si="53"/>
        <v>21.472694999999998</v>
      </c>
      <c r="E1700" s="88">
        <f t="shared" si="54"/>
        <v>4.489999999999994E-2</v>
      </c>
      <c r="G1700" s="119" t="str">
        <f>IF(C1700&lt;&gt;"",COUNT($C$89:C1700),"")</f>
        <v/>
      </c>
    </row>
    <row r="1701" spans="1:28" ht="12.75" customHeight="1">
      <c r="A1701" s="103" t="s">
        <v>420</v>
      </c>
      <c r="B1701" s="115">
        <v>20.55</v>
      </c>
      <c r="C1701" s="100"/>
      <c r="D1701" s="90">
        <f t="shared" si="53"/>
        <v>21.472694999999998</v>
      </c>
      <c r="E1701" s="88">
        <f t="shared" si="54"/>
        <v>4.489999999999994E-2</v>
      </c>
      <c r="G1701" s="119" t="str">
        <f>IF(C1701&lt;&gt;"",COUNT($C$89:C1701),"")</f>
        <v/>
      </c>
    </row>
    <row r="1702" spans="1:28" ht="12.75" customHeight="1">
      <c r="A1702" s="103" t="s">
        <v>388</v>
      </c>
      <c r="B1702" s="115">
        <v>20.55</v>
      </c>
      <c r="C1702" s="100"/>
      <c r="D1702" s="90">
        <f t="shared" si="53"/>
        <v>21.472694999999998</v>
      </c>
      <c r="E1702" s="88">
        <f t="shared" si="54"/>
        <v>4.489999999999994E-2</v>
      </c>
      <c r="G1702" s="119" t="str">
        <f>IF(C1702&lt;&gt;"",COUNT($C$89:C1702),"")</f>
        <v/>
      </c>
      <c r="AB1702" s="1">
        <v>1</v>
      </c>
    </row>
    <row r="1703" spans="1:28" ht="12.75" customHeight="1">
      <c r="A1703" s="103" t="s">
        <v>423</v>
      </c>
      <c r="B1703" s="95">
        <v>20.55</v>
      </c>
      <c r="C1703" s="89"/>
      <c r="D1703" s="90">
        <f t="shared" si="53"/>
        <v>21.472694999999998</v>
      </c>
      <c r="E1703" s="88">
        <f t="shared" si="54"/>
        <v>4.489999999999994E-2</v>
      </c>
      <c r="G1703" s="119" t="str">
        <f>IF(C1703&lt;&gt;"",COUNT($C$89:C1703),"")</f>
        <v/>
      </c>
    </row>
    <row r="1704" spans="1:28" ht="12.75" customHeight="1">
      <c r="A1704" s="103" t="s">
        <v>425</v>
      </c>
      <c r="B1704" s="95">
        <v>54.810058000000005</v>
      </c>
      <c r="C1704" s="89"/>
      <c r="D1704" s="90">
        <f t="shared" si="53"/>
        <v>57.271029604200002</v>
      </c>
      <c r="E1704" s="88">
        <f t="shared" si="54"/>
        <v>4.489999999999994E-2</v>
      </c>
      <c r="G1704" s="119" t="str">
        <f>IF(C1704&lt;&gt;"",COUNT($C$89:C1704),"")</f>
        <v/>
      </c>
    </row>
    <row r="1705" spans="1:28" ht="12.75" customHeight="1">
      <c r="A1705" s="103" t="s">
        <v>427</v>
      </c>
      <c r="B1705" s="95">
        <v>71.92</v>
      </c>
      <c r="C1705" s="89"/>
      <c r="D1705" s="90">
        <f t="shared" si="53"/>
        <v>75.149208000000002</v>
      </c>
      <c r="E1705" s="88">
        <f t="shared" si="54"/>
        <v>4.489999999999994E-2</v>
      </c>
      <c r="G1705" s="119" t="str">
        <f>IF(C1705&lt;&gt;"",COUNT($C$89:C1705),"")</f>
        <v/>
      </c>
    </row>
    <row r="1706" spans="1:28" ht="12.75" customHeight="1">
      <c r="A1706" s="103" t="s">
        <v>389</v>
      </c>
      <c r="B1706" s="95">
        <v>22.62</v>
      </c>
      <c r="C1706" s="89"/>
      <c r="D1706" s="90">
        <f t="shared" si="53"/>
        <v>23.635638</v>
      </c>
      <c r="E1706" s="88">
        <f t="shared" si="54"/>
        <v>4.489999999999994E-2</v>
      </c>
      <c r="G1706" s="119" t="str">
        <f>IF(C1706&lt;&gt;"",COUNT($C$89:C1706),"")</f>
        <v/>
      </c>
    </row>
    <row r="1707" spans="1:28" ht="12.75" customHeight="1">
      <c r="A1707" s="103" t="s">
        <v>391</v>
      </c>
      <c r="B1707" s="95">
        <v>36.99</v>
      </c>
      <c r="C1707" s="89"/>
      <c r="D1707" s="90">
        <f t="shared" si="53"/>
        <v>38.650851000000003</v>
      </c>
      <c r="E1707" s="88">
        <f t="shared" si="54"/>
        <v>4.489999999999994E-2</v>
      </c>
      <c r="G1707" s="119" t="str">
        <f>IF(C1707&lt;&gt;"",COUNT($C$89:C1707),"")</f>
        <v/>
      </c>
    </row>
    <row r="1708" spans="1:28" ht="12.75" customHeight="1">
      <c r="A1708" s="103" t="s">
        <v>393</v>
      </c>
      <c r="B1708" s="95">
        <v>14.39</v>
      </c>
      <c r="C1708" s="89"/>
      <c r="D1708" s="90">
        <f t="shared" si="53"/>
        <v>15.036111</v>
      </c>
      <c r="E1708" s="88">
        <f t="shared" si="54"/>
        <v>4.489999999999994E-2</v>
      </c>
      <c r="G1708" s="119" t="str">
        <f>IF(C1708&lt;&gt;"",COUNT($C$89:C1708),"")</f>
        <v/>
      </c>
    </row>
    <row r="1709" spans="1:28" ht="12.75" customHeight="1">
      <c r="A1709" s="103" t="s">
        <v>430</v>
      </c>
      <c r="B1709" s="95">
        <v>20.55</v>
      </c>
      <c r="C1709" s="89"/>
      <c r="D1709" s="90">
        <f t="shared" si="53"/>
        <v>21.472694999999998</v>
      </c>
      <c r="E1709" s="88">
        <f t="shared" si="54"/>
        <v>4.489999999999994E-2</v>
      </c>
      <c r="G1709" s="119" t="str">
        <f>IF(C1709&lt;&gt;"",COUNT($C$89:C1709),"")</f>
        <v/>
      </c>
    </row>
    <row r="1710" spans="1:28" ht="12.75" customHeight="1">
      <c r="A1710" s="103" t="s">
        <v>431</v>
      </c>
      <c r="B1710" s="95">
        <v>20.55</v>
      </c>
      <c r="C1710" s="89"/>
      <c r="D1710" s="90">
        <f t="shared" si="53"/>
        <v>21.472694999999998</v>
      </c>
      <c r="E1710" s="88">
        <f t="shared" si="54"/>
        <v>4.489999999999994E-2</v>
      </c>
      <c r="G1710" s="119" t="str">
        <f>IF(C1710&lt;&gt;"",COUNT($C$89:C1710),"")</f>
        <v/>
      </c>
    </row>
    <row r="1711" spans="1:28" ht="12.75">
      <c r="A1711" s="103" t="s">
        <v>398</v>
      </c>
      <c r="B1711" s="95">
        <v>116.44</v>
      </c>
      <c r="C1711" s="89">
        <v>36.99</v>
      </c>
      <c r="D1711" s="90">
        <f t="shared" si="53"/>
        <v>38.650851000000003</v>
      </c>
      <c r="E1711" s="88">
        <f t="shared" si="54"/>
        <v>-0.66806208347646856</v>
      </c>
      <c r="G1711" s="119">
        <f>IF(C1711&lt;&gt;"",COUNT($C$89:C1711),"")</f>
        <v>11</v>
      </c>
    </row>
    <row r="1712" spans="1:28" ht="12.75">
      <c r="A1712" s="103" t="s">
        <v>432</v>
      </c>
      <c r="B1712" s="95">
        <v>116.44</v>
      </c>
      <c r="C1712" s="89">
        <v>71.900000000000006</v>
      </c>
      <c r="D1712" s="90">
        <f t="shared" si="53"/>
        <v>75.128309999999999</v>
      </c>
      <c r="E1712" s="88">
        <f t="shared" si="54"/>
        <v>-0.35478950532463072</v>
      </c>
      <c r="G1712" s="119">
        <f>IF(C1712&lt;&gt;"",COUNT($C$89:C1712),"")</f>
        <v>12</v>
      </c>
    </row>
    <row r="1713" spans="1:7" ht="12.75" customHeight="1">
      <c r="A1713" s="103" t="s">
        <v>433</v>
      </c>
      <c r="B1713" s="95">
        <v>62.33</v>
      </c>
      <c r="C1713" s="89"/>
      <c r="D1713" s="90">
        <f t="shared" si="53"/>
        <v>65.128616999999991</v>
      </c>
      <c r="E1713" s="88">
        <f t="shared" si="54"/>
        <v>4.489999999999994E-2</v>
      </c>
      <c r="G1713" s="119" t="str">
        <f>IF(C1713&lt;&gt;"",COUNT($C$89:C1713),"")</f>
        <v/>
      </c>
    </row>
    <row r="1714" spans="1:7" ht="12.75" customHeight="1">
      <c r="A1714" s="103" t="s">
        <v>434</v>
      </c>
      <c r="B1714" s="95">
        <v>25.7</v>
      </c>
      <c r="C1714" s="89"/>
      <c r="D1714" s="90">
        <f t="shared" si="53"/>
        <v>26.853929999999998</v>
      </c>
      <c r="E1714" s="88">
        <f t="shared" si="54"/>
        <v>4.489999999999994E-2</v>
      </c>
      <c r="G1714" s="119" t="str">
        <f>IF(C1714&lt;&gt;"",COUNT($C$89:C1714),"")</f>
        <v/>
      </c>
    </row>
    <row r="1715" spans="1:7" ht="12.75" customHeight="1">
      <c r="A1715" s="103" t="s">
        <v>401</v>
      </c>
      <c r="B1715" s="95">
        <v>20.55</v>
      </c>
      <c r="C1715" s="89"/>
      <c r="D1715" s="90">
        <f t="shared" si="53"/>
        <v>21.472694999999998</v>
      </c>
      <c r="E1715" s="88">
        <f t="shared" si="54"/>
        <v>4.489999999999994E-2</v>
      </c>
      <c r="G1715" s="119" t="str">
        <f>IF(C1715&lt;&gt;"",COUNT($C$89:C1715),"")</f>
        <v/>
      </c>
    </row>
    <row r="1716" spans="1:7" ht="12.75" customHeight="1">
      <c r="A1716" s="103" t="s">
        <v>436</v>
      </c>
      <c r="B1716" s="95">
        <v>20.55</v>
      </c>
      <c r="C1716" s="89"/>
      <c r="D1716" s="90">
        <f t="shared" si="53"/>
        <v>21.472694999999998</v>
      </c>
      <c r="E1716" s="88">
        <f t="shared" si="54"/>
        <v>4.489999999999994E-2</v>
      </c>
      <c r="G1716" s="119" t="str">
        <f>IF(C1716&lt;&gt;"",COUNT($C$89:C1716),"")</f>
        <v/>
      </c>
    </row>
    <row r="1717" spans="1:7" ht="12.75" customHeight="1">
      <c r="A1717" s="103" t="s">
        <v>438</v>
      </c>
      <c r="B1717" s="95">
        <v>95.9</v>
      </c>
      <c r="C1717" s="89"/>
      <c r="D1717" s="90">
        <f t="shared" si="53"/>
        <v>100.20591</v>
      </c>
      <c r="E1717" s="88">
        <f t="shared" si="54"/>
        <v>4.489999999999994E-2</v>
      </c>
      <c r="G1717" s="119" t="str">
        <f>IF(C1717&lt;&gt;"",COUNT($C$89:C1717),"")</f>
        <v/>
      </c>
    </row>
    <row r="1718" spans="1:7" ht="12.75" customHeight="1">
      <c r="A1718" s="105" t="s">
        <v>403</v>
      </c>
      <c r="B1718" s="95">
        <v>20.13</v>
      </c>
      <c r="C1718" s="89"/>
      <c r="D1718" s="90">
        <f t="shared" si="53"/>
        <v>21.033836999999998</v>
      </c>
      <c r="E1718" s="88">
        <f t="shared" si="54"/>
        <v>4.489999999999994E-2</v>
      </c>
      <c r="G1718" s="119" t="str">
        <f>IF(C1718&lt;&gt;"",COUNT($C$89:C1718),"")</f>
        <v/>
      </c>
    </row>
    <row r="1719" spans="1:7" ht="12.75" customHeight="1">
      <c r="A1719" s="103" t="s">
        <v>405</v>
      </c>
      <c r="B1719" s="95">
        <v>26.72</v>
      </c>
      <c r="C1719" s="89"/>
      <c r="D1719" s="90">
        <f t="shared" si="53"/>
        <v>27.919727999999996</v>
      </c>
      <c r="E1719" s="88">
        <f t="shared" si="54"/>
        <v>4.489999999999994E-2</v>
      </c>
      <c r="G1719" s="119" t="str">
        <f>IF(C1719&lt;&gt;"",COUNT($C$89:C1719),"")</f>
        <v/>
      </c>
    </row>
    <row r="1720" spans="1:7" ht="12.75" customHeight="1">
      <c r="A1720" s="103" t="s">
        <v>442</v>
      </c>
      <c r="B1720" s="95">
        <v>83.92</v>
      </c>
      <c r="C1720" s="89"/>
      <c r="D1720" s="90">
        <f t="shared" si="53"/>
        <v>87.688007999999996</v>
      </c>
      <c r="E1720" s="88">
        <f t="shared" si="54"/>
        <v>4.489999999999994E-2</v>
      </c>
      <c r="G1720" s="119" t="str">
        <f>IF(C1720&lt;&gt;"",COUNT($C$89:C1720),"")</f>
        <v/>
      </c>
    </row>
    <row r="1721" spans="1:7" ht="12.75">
      <c r="A1721" s="103" t="s">
        <v>409</v>
      </c>
      <c r="B1721" s="115">
        <v>116.44</v>
      </c>
      <c r="C1721" s="100">
        <v>54.81</v>
      </c>
      <c r="D1721" s="90">
        <f t="shared" si="53"/>
        <v>57.270969000000001</v>
      </c>
      <c r="E1721" s="88">
        <f t="shared" si="54"/>
        <v>-0.50815038646513222</v>
      </c>
      <c r="G1721" s="119">
        <f>IF(C1721&lt;&gt;"",COUNT($C$89:C1721),"")</f>
        <v>13</v>
      </c>
    </row>
    <row r="1722" spans="1:7" ht="12.75" customHeight="1">
      <c r="A1722" s="103" t="s">
        <v>411</v>
      </c>
      <c r="B1722" s="97">
        <v>20.55</v>
      </c>
      <c r="C1722" s="90"/>
      <c r="D1722" s="90">
        <f t="shared" si="53"/>
        <v>21.472694999999998</v>
      </c>
      <c r="E1722" s="88">
        <f t="shared" si="54"/>
        <v>4.489999999999994E-2</v>
      </c>
      <c r="G1722" s="119" t="str">
        <f>IF(C1722&lt;&gt;"",COUNT($C$89:C1722),"")</f>
        <v/>
      </c>
    </row>
    <row r="1723" spans="1:7" ht="12.75" customHeight="1">
      <c r="A1723" s="103" t="s">
        <v>444</v>
      </c>
      <c r="B1723" s="115">
        <v>6.83</v>
      </c>
      <c r="C1723" s="100"/>
      <c r="D1723" s="90">
        <f t="shared" si="53"/>
        <v>7.1366670000000001</v>
      </c>
      <c r="E1723" s="88">
        <f t="shared" si="54"/>
        <v>4.489999999999994E-2</v>
      </c>
      <c r="G1723" s="119" t="str">
        <f>IF(C1723&lt;&gt;"",COUNT($C$89:C1723),"")</f>
        <v/>
      </c>
    </row>
    <row r="1724" spans="1:7" ht="12.75" customHeight="1">
      <c r="A1724" s="103" t="s">
        <v>413</v>
      </c>
      <c r="B1724" s="115">
        <v>30.82</v>
      </c>
      <c r="C1724" s="100"/>
      <c r="D1724" s="90">
        <f t="shared" si="53"/>
        <v>32.203817999999998</v>
      </c>
      <c r="E1724" s="88">
        <f t="shared" si="54"/>
        <v>4.489999999999994E-2</v>
      </c>
      <c r="G1724" s="119" t="str">
        <f>IF(C1724&lt;&gt;"",COUNT($C$89:C1724),"")</f>
        <v/>
      </c>
    </row>
    <row r="1725" spans="1:7" ht="12.75" customHeight="1">
      <c r="A1725" s="103" t="s">
        <v>445</v>
      </c>
      <c r="B1725" s="115">
        <v>47.93</v>
      </c>
      <c r="C1725" s="100"/>
      <c r="D1725" s="90">
        <f t="shared" si="53"/>
        <v>50.082056999999999</v>
      </c>
      <c r="E1725" s="88">
        <f t="shared" si="54"/>
        <v>4.489999999999994E-2</v>
      </c>
      <c r="G1725" s="119" t="str">
        <f>IF(C1725&lt;&gt;"",COUNT($C$89:C1725),"")</f>
        <v/>
      </c>
    </row>
    <row r="1726" spans="1:7" ht="12.75" customHeight="1">
      <c r="A1726" s="103" t="s">
        <v>446</v>
      </c>
      <c r="B1726" s="115">
        <v>89.06</v>
      </c>
      <c r="C1726" s="100">
        <f>B1726/(1.0449)</f>
        <v>85.233036654225288</v>
      </c>
      <c r="D1726" s="90">
        <f t="shared" si="53"/>
        <v>89.06</v>
      </c>
      <c r="E1726" s="88">
        <f t="shared" si="54"/>
        <v>0</v>
      </c>
      <c r="G1726" s="119">
        <f>IF(C1726&lt;&gt;"",COUNT($C$89:C1726),"")</f>
        <v>14</v>
      </c>
    </row>
    <row r="1727" spans="1:7" ht="12.75" customHeight="1">
      <c r="A1727" s="103" t="s">
        <v>447</v>
      </c>
      <c r="B1727" s="115">
        <v>7.53</v>
      </c>
      <c r="C1727" s="100"/>
      <c r="D1727" s="90">
        <f t="shared" si="53"/>
        <v>7.8680969999999997</v>
      </c>
      <c r="E1727" s="88">
        <f t="shared" si="54"/>
        <v>4.489999999999994E-2</v>
      </c>
      <c r="G1727" s="119" t="str">
        <f>IF(C1727&lt;&gt;"",COUNT($C$89:C1727),"")</f>
        <v/>
      </c>
    </row>
    <row r="1728" spans="1:7" ht="12.75">
      <c r="A1728" s="103" t="s">
        <v>448</v>
      </c>
      <c r="B1728" s="115">
        <v>75.34</v>
      </c>
      <c r="C1728" s="100">
        <v>55.49</v>
      </c>
      <c r="D1728" s="90">
        <f t="shared" si="53"/>
        <v>57.981501000000002</v>
      </c>
      <c r="E1728" s="88">
        <f t="shared" si="54"/>
        <v>-0.2304021635253517</v>
      </c>
      <c r="G1728" s="119">
        <f>IF(C1728&lt;&gt;"",COUNT($C$89:C1728),"")</f>
        <v>15</v>
      </c>
    </row>
    <row r="1729" spans="1:28" ht="12.75" customHeight="1">
      <c r="A1729" s="103" t="s">
        <v>449</v>
      </c>
      <c r="B1729" s="115">
        <v>20.92</v>
      </c>
      <c r="C1729" s="100"/>
      <c r="D1729" s="90">
        <f t="shared" si="53"/>
        <v>21.859308000000002</v>
      </c>
      <c r="E1729" s="88">
        <f t="shared" si="54"/>
        <v>4.489999999999994E-2</v>
      </c>
      <c r="G1729" s="119" t="str">
        <f>IF(C1729&lt;&gt;"",COUNT($C$89:C1729),"")</f>
        <v/>
      </c>
    </row>
    <row r="1730" spans="1:28" ht="12.75" customHeight="1">
      <c r="A1730" s="103" t="s">
        <v>450</v>
      </c>
      <c r="B1730" s="115">
        <v>20.92</v>
      </c>
      <c r="C1730" s="100"/>
      <c r="D1730" s="90">
        <f t="shared" si="53"/>
        <v>21.859308000000002</v>
      </c>
      <c r="E1730" s="88">
        <f t="shared" si="54"/>
        <v>4.489999999999994E-2</v>
      </c>
      <c r="G1730" s="119" t="str">
        <f>IF(C1730&lt;&gt;"",COUNT($C$89:C1730),"")</f>
        <v/>
      </c>
    </row>
    <row r="1731" spans="1:28" ht="12.75" customHeight="1">
      <c r="A1731" s="103" t="s">
        <v>451</v>
      </c>
      <c r="B1731" s="115">
        <v>20.92</v>
      </c>
      <c r="C1731" s="100"/>
      <c r="D1731" s="90">
        <f t="shared" si="53"/>
        <v>21.859308000000002</v>
      </c>
      <c r="E1731" s="88">
        <f t="shared" si="54"/>
        <v>4.489999999999994E-2</v>
      </c>
      <c r="G1731" s="119" t="str">
        <f>IF(C1731&lt;&gt;"",COUNT($C$89:C1731),"")</f>
        <v/>
      </c>
    </row>
    <row r="1732" spans="1:28" ht="12.75" customHeight="1">
      <c r="A1732" s="103" t="s">
        <v>416</v>
      </c>
      <c r="B1732" s="115">
        <v>24.66</v>
      </c>
      <c r="C1732" s="100"/>
      <c r="D1732" s="90">
        <f t="shared" si="53"/>
        <v>25.767233999999998</v>
      </c>
      <c r="E1732" s="88">
        <f t="shared" si="54"/>
        <v>4.489999999999994E-2</v>
      </c>
      <c r="G1732" s="119" t="str">
        <f>IF(C1732&lt;&gt;"",COUNT($C$89:C1732),"")</f>
        <v/>
      </c>
    </row>
    <row r="1733" spans="1:28" ht="12.75">
      <c r="A1733" s="103" t="s">
        <v>452</v>
      </c>
      <c r="B1733" s="115">
        <v>95.9</v>
      </c>
      <c r="C1733" s="100">
        <v>61.63</v>
      </c>
      <c r="D1733" s="90">
        <f t="shared" si="53"/>
        <v>64.397187000000002</v>
      </c>
      <c r="E1733" s="88">
        <f t="shared" si="54"/>
        <v>-0.32849648592283631</v>
      </c>
      <c r="G1733" s="119">
        <f>IF(C1733&lt;&gt;"",COUNT($C$89:C1733),"")</f>
        <v>16</v>
      </c>
    </row>
    <row r="1734" spans="1:28" ht="12.75" customHeight="1">
      <c r="A1734" s="103" t="s">
        <v>453</v>
      </c>
      <c r="B1734" s="115">
        <v>69.88</v>
      </c>
      <c r="C1734" s="100"/>
      <c r="D1734" s="90">
        <f t="shared" si="53"/>
        <v>73.017611999999986</v>
      </c>
      <c r="E1734" s="88">
        <f t="shared" si="54"/>
        <v>4.489999999999994E-2</v>
      </c>
      <c r="G1734" s="119" t="str">
        <f>IF(C1734&lt;&gt;"",COUNT($C$89:C1734),"")</f>
        <v/>
      </c>
    </row>
    <row r="1735" spans="1:28" ht="12.75" customHeight="1">
      <c r="A1735" s="103" t="s">
        <v>421</v>
      </c>
      <c r="B1735" s="115">
        <v>30.82</v>
      </c>
      <c r="C1735" s="100"/>
      <c r="D1735" s="90">
        <f t="shared" si="53"/>
        <v>32.203817999999998</v>
      </c>
      <c r="E1735" s="88">
        <f t="shared" si="54"/>
        <v>4.489999999999994E-2</v>
      </c>
      <c r="G1735" s="119" t="str">
        <f>IF(C1735&lt;&gt;"",COUNT($C$89:C1735),"")</f>
        <v/>
      </c>
    </row>
    <row r="1736" spans="1:28" ht="12.75" customHeight="1">
      <c r="A1736" s="103" t="s">
        <v>454</v>
      </c>
      <c r="B1736" s="115">
        <v>26.72</v>
      </c>
      <c r="C1736" s="100"/>
      <c r="D1736" s="90">
        <f t="shared" si="53"/>
        <v>27.919727999999996</v>
      </c>
      <c r="E1736" s="88">
        <f t="shared" si="54"/>
        <v>4.489999999999994E-2</v>
      </c>
      <c r="G1736" s="119" t="str">
        <f>IF(C1736&lt;&gt;"",COUNT($C$89:C1736),"")</f>
        <v/>
      </c>
    </row>
    <row r="1737" spans="1:28" ht="12.75" customHeight="1">
      <c r="A1737" s="103" t="s">
        <v>455</v>
      </c>
      <c r="B1737" s="115">
        <v>71.92</v>
      </c>
      <c r="C1737" s="100"/>
      <c r="D1737" s="90">
        <f t="shared" si="53"/>
        <v>75.149208000000002</v>
      </c>
      <c r="E1737" s="88">
        <f t="shared" si="54"/>
        <v>4.489999999999994E-2</v>
      </c>
      <c r="G1737" s="119" t="str">
        <f>IF(C1737&lt;&gt;"",COUNT($C$89:C1737),"")</f>
        <v/>
      </c>
    </row>
    <row r="1738" spans="1:28" ht="12.75" customHeight="1">
      <c r="A1738" s="103" t="s">
        <v>422</v>
      </c>
      <c r="B1738" s="115">
        <v>28.77</v>
      </c>
      <c r="C1738" s="100"/>
      <c r="D1738" s="90">
        <f t="shared" si="53"/>
        <v>30.061772999999999</v>
      </c>
      <c r="E1738" s="88">
        <f t="shared" si="54"/>
        <v>4.489999999999994E-2</v>
      </c>
      <c r="G1738" s="119" t="str">
        <f>IF(C1738&lt;&gt;"",COUNT($C$89:C1738),"")</f>
        <v/>
      </c>
    </row>
    <row r="1739" spans="1:28" ht="12.75" customHeight="1">
      <c r="A1739" s="103" t="s">
        <v>424</v>
      </c>
      <c r="B1739" s="115">
        <v>25.7</v>
      </c>
      <c r="C1739" s="100"/>
      <c r="D1739" s="90">
        <f t="shared" si="53"/>
        <v>26.853929999999998</v>
      </c>
      <c r="E1739" s="88">
        <f t="shared" si="54"/>
        <v>4.489999999999994E-2</v>
      </c>
      <c r="G1739" s="119" t="str">
        <f>IF(C1739&lt;&gt;"",COUNT($C$89:C1739),"")</f>
        <v/>
      </c>
    </row>
    <row r="1740" spans="1:28" ht="12.75" customHeight="1">
      <c r="A1740" s="103" t="s">
        <v>456</v>
      </c>
      <c r="B1740" s="115">
        <v>41.09</v>
      </c>
      <c r="C1740" s="100"/>
      <c r="D1740" s="90">
        <f t="shared" si="53"/>
        <v>42.934941000000002</v>
      </c>
      <c r="E1740" s="88">
        <f t="shared" si="54"/>
        <v>4.489999999999994E-2</v>
      </c>
      <c r="G1740" s="119" t="str">
        <f>IF(C1740&lt;&gt;"",COUNT($C$89:C1740),"")</f>
        <v/>
      </c>
    </row>
    <row r="1741" spans="1:28" ht="12.75" customHeight="1">
      <c r="A1741" s="103" t="s">
        <v>428</v>
      </c>
      <c r="B1741" s="115">
        <v>20.55</v>
      </c>
      <c r="C1741" s="100"/>
      <c r="D1741" s="90">
        <f t="shared" si="53"/>
        <v>21.472694999999998</v>
      </c>
      <c r="E1741" s="88">
        <f t="shared" si="54"/>
        <v>4.489999999999994E-2</v>
      </c>
      <c r="G1741" s="119" t="str">
        <f>IF(C1741&lt;&gt;"",COUNT($C$89:C1741),"")</f>
        <v/>
      </c>
      <c r="AB1741" s="1">
        <v>1</v>
      </c>
    </row>
    <row r="1742" spans="1:28" ht="12.75">
      <c r="A1742" s="103" t="s">
        <v>429</v>
      </c>
      <c r="B1742" s="115">
        <v>116.44</v>
      </c>
      <c r="C1742" s="100">
        <v>54.81</v>
      </c>
      <c r="D1742" s="90">
        <f t="shared" si="53"/>
        <v>57.270969000000001</v>
      </c>
      <c r="E1742" s="88">
        <f t="shared" si="54"/>
        <v>-0.50815038646513222</v>
      </c>
      <c r="G1742" s="119">
        <f>IF(C1742&lt;&gt;"",COUNT($C$89:C1742),"")</f>
        <v>17</v>
      </c>
      <c r="AB1742" s="1">
        <v>1</v>
      </c>
    </row>
    <row r="1743" spans="1:28" ht="12.75">
      <c r="A1743" s="103"/>
      <c r="B1743" s="115"/>
      <c r="C1743" s="100"/>
      <c r="D1743" s="90" t="str">
        <f t="shared" si="53"/>
        <v/>
      </c>
      <c r="E1743" s="88" t="str">
        <f t="shared" si="54"/>
        <v/>
      </c>
      <c r="G1743" s="119" t="str">
        <f>IF(C1743&lt;&gt;"",COUNT($C$89:C1743),"")</f>
        <v/>
      </c>
      <c r="AB1743" s="1">
        <v>1</v>
      </c>
    </row>
    <row r="1744" spans="1:28" ht="12.75">
      <c r="A1744" s="102" t="s">
        <v>461</v>
      </c>
      <c r="B1744" s="115"/>
      <c r="C1744" s="100"/>
      <c r="D1744" s="90" t="str">
        <f t="shared" si="53"/>
        <v/>
      </c>
      <c r="E1744" s="88" t="str">
        <f t="shared" si="54"/>
        <v/>
      </c>
      <c r="G1744" s="119" t="str">
        <f>IF(C1744&lt;&gt;"",COUNT($C$89:C1744),"")</f>
        <v/>
      </c>
      <c r="AB1744" s="1">
        <v>1</v>
      </c>
    </row>
    <row r="1745" spans="1:28" ht="12.75">
      <c r="A1745" s="103" t="s">
        <v>361</v>
      </c>
      <c r="B1745" s="115">
        <v>30.82</v>
      </c>
      <c r="C1745" s="100"/>
      <c r="D1745" s="90">
        <f t="shared" si="53"/>
        <v>32.203817999999998</v>
      </c>
      <c r="E1745" s="88">
        <f t="shared" si="54"/>
        <v>4.489999999999994E-2</v>
      </c>
      <c r="G1745" s="119" t="str">
        <f>IF(C1745&lt;&gt;"",COUNT($C$89:C1745),"")</f>
        <v/>
      </c>
      <c r="AB1745" s="1">
        <v>1</v>
      </c>
    </row>
    <row r="1746" spans="1:28" ht="12.75">
      <c r="A1746" s="103" t="s">
        <v>362</v>
      </c>
      <c r="B1746" s="115">
        <v>26.72</v>
      </c>
      <c r="C1746" s="100"/>
      <c r="D1746" s="90">
        <f t="shared" si="53"/>
        <v>27.919727999999996</v>
      </c>
      <c r="E1746" s="88">
        <f t="shared" si="54"/>
        <v>4.489999999999994E-2</v>
      </c>
      <c r="G1746" s="119" t="str">
        <f>IF(C1746&lt;&gt;"",COUNT($C$89:C1746),"")</f>
        <v/>
      </c>
      <c r="AB1746" s="1">
        <v>1</v>
      </c>
    </row>
    <row r="1747" spans="1:28" ht="12.75">
      <c r="A1747" s="103" t="s">
        <v>363</v>
      </c>
      <c r="B1747" s="115">
        <v>20.55</v>
      </c>
      <c r="C1747" s="100"/>
      <c r="D1747" s="90">
        <f t="shared" si="53"/>
        <v>21.472694999999998</v>
      </c>
      <c r="E1747" s="88">
        <f t="shared" si="54"/>
        <v>4.489999999999994E-2</v>
      </c>
      <c r="G1747" s="119" t="str">
        <f>IF(C1747&lt;&gt;"",COUNT($C$89:C1747),"")</f>
        <v/>
      </c>
      <c r="AB1747" s="1">
        <v>1</v>
      </c>
    </row>
    <row r="1748" spans="1:28" ht="12.75">
      <c r="A1748" s="103" t="s">
        <v>204</v>
      </c>
      <c r="B1748" s="115">
        <v>95.9</v>
      </c>
      <c r="C1748" s="100">
        <v>47.93</v>
      </c>
      <c r="D1748" s="90">
        <f t="shared" si="53"/>
        <v>50.082056999999999</v>
      </c>
      <c r="E1748" s="88">
        <f t="shared" si="54"/>
        <v>-0.47776791449426492</v>
      </c>
      <c r="G1748" s="119">
        <f>IF(C1748&lt;&gt;"",COUNT($C$89:C1748),"")</f>
        <v>18</v>
      </c>
      <c r="AB1748" s="1">
        <v>1</v>
      </c>
    </row>
    <row r="1749" spans="1:28" ht="12.75">
      <c r="A1749" s="103" t="s">
        <v>366</v>
      </c>
      <c r="B1749" s="115">
        <v>47.93</v>
      </c>
      <c r="C1749" s="100"/>
      <c r="D1749" s="90">
        <f t="shared" ref="D1749:D1812" si="55">IF(B1749&lt;&gt;"",IF(ISTEXT(B1749),B1749,IF(C1749&lt;&gt;"",C1749*1.0449,B1749*1.0449)),"")</f>
        <v>50.082056999999999</v>
      </c>
      <c r="E1749" s="88">
        <f t="shared" ref="E1749:E1812" si="56">IF(AND(B1749&lt;&gt;"",D1749&lt;&gt;""),IF(ISTEXT(D1749),D1749,D1749/B1749-1),"")</f>
        <v>4.489999999999994E-2</v>
      </c>
      <c r="G1749" s="119" t="str">
        <f>IF(C1749&lt;&gt;"",COUNT($C$89:C1749),"")</f>
        <v/>
      </c>
      <c r="AB1749" s="1">
        <v>1</v>
      </c>
    </row>
    <row r="1750" spans="1:28" ht="12.75">
      <c r="A1750" s="103" t="s">
        <v>368</v>
      </c>
      <c r="B1750" s="115">
        <v>47.93</v>
      </c>
      <c r="C1750" s="100"/>
      <c r="D1750" s="90">
        <f t="shared" si="55"/>
        <v>50.082056999999999</v>
      </c>
      <c r="E1750" s="88">
        <f t="shared" si="56"/>
        <v>4.489999999999994E-2</v>
      </c>
      <c r="G1750" s="119" t="str">
        <f>IF(C1750&lt;&gt;"",COUNT($C$89:C1750),"")</f>
        <v/>
      </c>
      <c r="AB1750" s="1">
        <v>1</v>
      </c>
    </row>
    <row r="1751" spans="1:28" ht="12.75">
      <c r="A1751" s="103" t="s">
        <v>370</v>
      </c>
      <c r="B1751" s="115">
        <v>20.55</v>
      </c>
      <c r="C1751" s="100"/>
      <c r="D1751" s="90">
        <f t="shared" si="55"/>
        <v>21.472694999999998</v>
      </c>
      <c r="E1751" s="88">
        <f t="shared" si="56"/>
        <v>4.489999999999994E-2</v>
      </c>
      <c r="G1751" s="119" t="str">
        <f>IF(C1751&lt;&gt;"",COUNT($C$89:C1751),"")</f>
        <v/>
      </c>
    </row>
    <row r="1752" spans="1:28" ht="12.75">
      <c r="A1752" s="103" t="s">
        <v>372</v>
      </c>
      <c r="B1752" s="115">
        <v>51.39</v>
      </c>
      <c r="C1752" s="100"/>
      <c r="D1752" s="90">
        <f t="shared" si="55"/>
        <v>53.697410999999995</v>
      </c>
      <c r="E1752" s="88">
        <f t="shared" si="56"/>
        <v>4.489999999999994E-2</v>
      </c>
      <c r="G1752" s="119" t="str">
        <f>IF(C1752&lt;&gt;"",COUNT($C$89:C1752),"")</f>
        <v/>
      </c>
    </row>
    <row r="1753" spans="1:28" ht="12.75">
      <c r="A1753" s="103" t="s">
        <v>374</v>
      </c>
      <c r="B1753" s="115">
        <v>20.55</v>
      </c>
      <c r="C1753" s="100"/>
      <c r="D1753" s="90">
        <f t="shared" si="55"/>
        <v>21.472694999999998</v>
      </c>
      <c r="E1753" s="88">
        <f t="shared" si="56"/>
        <v>4.489999999999994E-2</v>
      </c>
      <c r="G1753" s="119" t="str">
        <f>IF(C1753&lt;&gt;"",COUNT($C$89:C1753),"")</f>
        <v/>
      </c>
    </row>
    <row r="1754" spans="1:28" ht="12.75">
      <c r="A1754" s="103" t="s">
        <v>365</v>
      </c>
      <c r="B1754" s="116">
        <v>26.72</v>
      </c>
      <c r="C1754" s="100"/>
      <c r="D1754" s="90">
        <f t="shared" si="55"/>
        <v>27.919727999999996</v>
      </c>
      <c r="E1754" s="88">
        <f t="shared" si="56"/>
        <v>4.489999999999994E-2</v>
      </c>
      <c r="G1754" s="119" t="str">
        <f>IF(C1754&lt;&gt;"",COUNT($C$89:C1754),"")</f>
        <v/>
      </c>
    </row>
    <row r="1755" spans="1:28" ht="12.75">
      <c r="A1755" s="103" t="s">
        <v>377</v>
      </c>
      <c r="B1755" s="115">
        <v>80.58</v>
      </c>
      <c r="C1755" s="100"/>
      <c r="D1755" s="90">
        <f t="shared" si="55"/>
        <v>84.198041999999987</v>
      </c>
      <c r="E1755" s="88">
        <f t="shared" si="56"/>
        <v>4.489999999999994E-2</v>
      </c>
      <c r="G1755" s="119" t="str">
        <f>IF(C1755&lt;&gt;"",COUNT($C$89:C1755),"")</f>
        <v/>
      </c>
    </row>
    <row r="1756" spans="1:28" ht="12.75">
      <c r="A1756" s="103" t="s">
        <v>379</v>
      </c>
      <c r="B1756" s="115">
        <v>20.55</v>
      </c>
      <c r="C1756" s="100"/>
      <c r="D1756" s="90">
        <f t="shared" si="55"/>
        <v>21.472694999999998</v>
      </c>
      <c r="E1756" s="88">
        <f t="shared" si="56"/>
        <v>4.489999999999994E-2</v>
      </c>
      <c r="G1756" s="119" t="str">
        <f>IF(C1756&lt;&gt;"",COUNT($C$89:C1756),"")</f>
        <v/>
      </c>
      <c r="AB1756" s="1">
        <v>1</v>
      </c>
    </row>
    <row r="1757" spans="1:28" ht="12.75">
      <c r="A1757" s="103" t="s">
        <v>367</v>
      </c>
      <c r="B1757" s="115">
        <v>4.1100000000000003</v>
      </c>
      <c r="C1757" s="100">
        <v>13.7</v>
      </c>
      <c r="D1757" s="90">
        <f t="shared" si="55"/>
        <v>14.315129999999998</v>
      </c>
      <c r="E1757" s="88">
        <f t="shared" si="56"/>
        <v>2.4829999999999992</v>
      </c>
      <c r="G1757" s="119">
        <f>IF(C1757&lt;&gt;"",COUNT($C$89:C1757),"")</f>
        <v>19</v>
      </c>
    </row>
    <row r="1758" spans="1:28" ht="12.75">
      <c r="A1758" s="103" t="s">
        <v>382</v>
      </c>
      <c r="B1758" s="115">
        <v>95.9</v>
      </c>
      <c r="C1758" s="100">
        <v>47.95</v>
      </c>
      <c r="D1758" s="90">
        <f t="shared" si="55"/>
        <v>50.102955000000001</v>
      </c>
      <c r="E1758" s="88">
        <f t="shared" si="56"/>
        <v>-0.47755000000000003</v>
      </c>
      <c r="G1758" s="119">
        <f>IF(C1758&lt;&gt;"",COUNT($C$89:C1758),"")</f>
        <v>20</v>
      </c>
    </row>
    <row r="1759" spans="1:28" ht="12.75">
      <c r="A1759" s="104" t="s">
        <v>369</v>
      </c>
      <c r="B1759" s="115">
        <v>11.64</v>
      </c>
      <c r="C1759" s="100"/>
      <c r="D1759" s="90">
        <f t="shared" si="55"/>
        <v>12.162635999999999</v>
      </c>
      <c r="E1759" s="88">
        <f t="shared" si="56"/>
        <v>4.489999999999994E-2</v>
      </c>
      <c r="G1759" s="119" t="str">
        <f>IF(C1759&lt;&gt;"",COUNT($C$89:C1759),"")</f>
        <v/>
      </c>
    </row>
    <row r="1760" spans="1:28" ht="12.75">
      <c r="A1760" s="103" t="s">
        <v>385</v>
      </c>
      <c r="B1760" s="115">
        <v>18.91</v>
      </c>
      <c r="C1760" s="100"/>
      <c r="D1760" s="90">
        <f t="shared" si="55"/>
        <v>19.759059000000001</v>
      </c>
      <c r="E1760" s="88">
        <f t="shared" si="56"/>
        <v>4.489999999999994E-2</v>
      </c>
      <c r="G1760" s="119" t="str">
        <f>IF(C1760&lt;&gt;"",COUNT($C$89:C1760),"")</f>
        <v/>
      </c>
    </row>
    <row r="1761" spans="1:7" ht="12.75">
      <c r="A1761" s="103" t="s">
        <v>387</v>
      </c>
      <c r="B1761" s="115">
        <v>20.55</v>
      </c>
      <c r="C1761" s="100"/>
      <c r="D1761" s="90">
        <f t="shared" si="55"/>
        <v>21.472694999999998</v>
      </c>
      <c r="E1761" s="88">
        <f t="shared" si="56"/>
        <v>4.489999999999994E-2</v>
      </c>
      <c r="G1761" s="119" t="str">
        <f>IF(C1761&lt;&gt;"",COUNT($C$89:C1761),"")</f>
        <v/>
      </c>
    </row>
    <row r="1762" spans="1:7" ht="12.75">
      <c r="A1762" s="103" t="s">
        <v>371</v>
      </c>
      <c r="B1762" s="115">
        <v>19.68</v>
      </c>
      <c r="C1762" s="100">
        <f>B1762/(1.0449)</f>
        <v>18.834338214183177</v>
      </c>
      <c r="D1762" s="90">
        <f t="shared" si="55"/>
        <v>19.68</v>
      </c>
      <c r="E1762" s="88">
        <f t="shared" si="56"/>
        <v>0</v>
      </c>
      <c r="G1762" s="119">
        <f>IF(C1762&lt;&gt;"",COUNT($C$89:C1762),"")</f>
        <v>21</v>
      </c>
    </row>
    <row r="1763" spans="1:7" ht="12.75">
      <c r="A1763" s="103" t="s">
        <v>390</v>
      </c>
      <c r="B1763" s="115">
        <v>47.93</v>
      </c>
      <c r="C1763" s="100"/>
      <c r="D1763" s="90">
        <f t="shared" si="55"/>
        <v>50.082056999999999</v>
      </c>
      <c r="E1763" s="88">
        <f t="shared" si="56"/>
        <v>4.489999999999994E-2</v>
      </c>
      <c r="G1763" s="119" t="str">
        <f>IF(C1763&lt;&gt;"",COUNT($C$89:C1763),"")</f>
        <v/>
      </c>
    </row>
    <row r="1764" spans="1:7" ht="12.75">
      <c r="A1764" s="103" t="s">
        <v>392</v>
      </c>
      <c r="B1764" s="115">
        <v>50.68</v>
      </c>
      <c r="C1764" s="100"/>
      <c r="D1764" s="90">
        <f t="shared" si="55"/>
        <v>52.955531999999998</v>
      </c>
      <c r="E1764" s="88">
        <f t="shared" si="56"/>
        <v>4.489999999999994E-2</v>
      </c>
      <c r="G1764" s="119" t="str">
        <f>IF(C1764&lt;&gt;"",COUNT($C$89:C1764),"")</f>
        <v/>
      </c>
    </row>
    <row r="1765" spans="1:7" ht="12.75">
      <c r="A1765" s="103" t="s">
        <v>375</v>
      </c>
      <c r="B1765" s="115">
        <v>32.869999999999997</v>
      </c>
      <c r="C1765" s="100"/>
      <c r="D1765" s="90">
        <f t="shared" si="55"/>
        <v>34.345862999999994</v>
      </c>
      <c r="E1765" s="88">
        <f t="shared" si="56"/>
        <v>4.489999999999994E-2</v>
      </c>
      <c r="G1765" s="119" t="str">
        <f>IF(C1765&lt;&gt;"",COUNT($C$89:C1765),"")</f>
        <v/>
      </c>
    </row>
    <row r="1766" spans="1:7" ht="12.75">
      <c r="A1766" s="103" t="s">
        <v>395</v>
      </c>
      <c r="B1766" s="115">
        <v>34.44</v>
      </c>
      <c r="C1766" s="100"/>
      <c r="D1766" s="90">
        <f t="shared" si="55"/>
        <v>35.986355999999994</v>
      </c>
      <c r="E1766" s="88">
        <f t="shared" si="56"/>
        <v>4.489999999999994E-2</v>
      </c>
      <c r="G1766" s="119" t="str">
        <f>IF(C1766&lt;&gt;"",COUNT($C$89:C1766),"")</f>
        <v/>
      </c>
    </row>
    <row r="1767" spans="1:7" ht="12.75">
      <c r="A1767" s="103" t="s">
        <v>397</v>
      </c>
      <c r="B1767" s="115">
        <v>34.44</v>
      </c>
      <c r="C1767" s="100"/>
      <c r="D1767" s="90">
        <f t="shared" si="55"/>
        <v>35.986355999999994</v>
      </c>
      <c r="E1767" s="88">
        <f t="shared" si="56"/>
        <v>4.489999999999994E-2</v>
      </c>
      <c r="G1767" s="119" t="str">
        <f>IF(C1767&lt;&gt;"",COUNT($C$89:C1767),"")</f>
        <v/>
      </c>
    </row>
    <row r="1768" spans="1:7" ht="12.75">
      <c r="A1768" s="103" t="s">
        <v>399</v>
      </c>
      <c r="B1768" s="115">
        <v>95.9</v>
      </c>
      <c r="C1768" s="100">
        <v>47.93</v>
      </c>
      <c r="D1768" s="90">
        <f t="shared" si="55"/>
        <v>50.082056999999999</v>
      </c>
      <c r="E1768" s="88">
        <f t="shared" si="56"/>
        <v>-0.47776791449426492</v>
      </c>
      <c r="G1768" s="119">
        <f>IF(C1768&lt;&gt;"",COUNT($C$89:C1768),"")</f>
        <v>22</v>
      </c>
    </row>
    <row r="1769" spans="1:7" ht="12.75">
      <c r="A1769" s="103" t="s">
        <v>376</v>
      </c>
      <c r="B1769" s="115">
        <v>24.66</v>
      </c>
      <c r="C1769" s="100"/>
      <c r="D1769" s="90">
        <f t="shared" si="55"/>
        <v>25.767233999999998</v>
      </c>
      <c r="E1769" s="88">
        <f t="shared" si="56"/>
        <v>4.489999999999994E-2</v>
      </c>
      <c r="G1769" s="119" t="str">
        <f>IF(C1769&lt;&gt;"",COUNT($C$89:C1769),"")</f>
        <v/>
      </c>
    </row>
    <row r="1770" spans="1:7" ht="12.75">
      <c r="A1770" s="103" t="s">
        <v>402</v>
      </c>
      <c r="B1770" s="115">
        <v>14.39</v>
      </c>
      <c r="C1770" s="100"/>
      <c r="D1770" s="90">
        <f t="shared" si="55"/>
        <v>15.036111</v>
      </c>
      <c r="E1770" s="88">
        <f t="shared" si="56"/>
        <v>4.489999999999994E-2</v>
      </c>
      <c r="G1770" s="119" t="str">
        <f>IF(C1770&lt;&gt;"",COUNT($C$89:C1770),"")</f>
        <v/>
      </c>
    </row>
    <row r="1771" spans="1:7" ht="12.75">
      <c r="A1771" s="103" t="s">
        <v>404</v>
      </c>
      <c r="B1771" s="115">
        <v>41.09</v>
      </c>
      <c r="C1771" s="100"/>
      <c r="D1771" s="90">
        <f t="shared" si="55"/>
        <v>42.934941000000002</v>
      </c>
      <c r="E1771" s="88">
        <f t="shared" si="56"/>
        <v>4.489999999999994E-2</v>
      </c>
      <c r="G1771" s="119" t="str">
        <f>IF(C1771&lt;&gt;"",COUNT($C$89:C1771),"")</f>
        <v/>
      </c>
    </row>
    <row r="1772" spans="1:7" ht="12.75">
      <c r="A1772" s="103" t="s">
        <v>406</v>
      </c>
      <c r="B1772" s="115">
        <v>23.3</v>
      </c>
      <c r="C1772" s="100"/>
      <c r="D1772" s="90">
        <f t="shared" si="55"/>
        <v>24.346170000000001</v>
      </c>
      <c r="E1772" s="88">
        <f t="shared" si="56"/>
        <v>4.489999999999994E-2</v>
      </c>
      <c r="G1772" s="119" t="str">
        <f>IF(C1772&lt;&gt;"",COUNT($C$89:C1772),"")</f>
        <v/>
      </c>
    </row>
    <row r="1773" spans="1:7" ht="12.75">
      <c r="A1773" s="103" t="s">
        <v>408</v>
      </c>
      <c r="B1773" s="95">
        <v>30.82</v>
      </c>
      <c r="C1773" s="89"/>
      <c r="D1773" s="90">
        <f t="shared" si="55"/>
        <v>32.203817999999998</v>
      </c>
      <c r="E1773" s="88">
        <f t="shared" si="56"/>
        <v>4.489999999999994E-2</v>
      </c>
      <c r="G1773" s="119" t="str">
        <f>IF(C1773&lt;&gt;"",COUNT($C$89:C1773),"")</f>
        <v/>
      </c>
    </row>
    <row r="1774" spans="1:7" ht="12.75">
      <c r="A1774" s="103" t="s">
        <v>410</v>
      </c>
      <c r="B1774" s="95">
        <v>20.55</v>
      </c>
      <c r="C1774" s="89"/>
      <c r="D1774" s="90">
        <f t="shared" si="55"/>
        <v>21.472694999999998</v>
      </c>
      <c r="E1774" s="88">
        <f t="shared" si="56"/>
        <v>4.489999999999994E-2</v>
      </c>
      <c r="G1774" s="119" t="str">
        <f>IF(C1774&lt;&gt;"",COUNT($C$89:C1774),"")</f>
        <v/>
      </c>
    </row>
    <row r="1775" spans="1:7" ht="12.75">
      <c r="A1775" s="103" t="s">
        <v>412</v>
      </c>
      <c r="B1775" s="95">
        <v>30.82</v>
      </c>
      <c r="C1775" s="89"/>
      <c r="D1775" s="90">
        <f t="shared" si="55"/>
        <v>32.203817999999998</v>
      </c>
      <c r="E1775" s="88">
        <f t="shared" si="56"/>
        <v>4.489999999999994E-2</v>
      </c>
      <c r="G1775" s="119" t="str">
        <f>IF(C1775&lt;&gt;"",COUNT($C$89:C1775),"")</f>
        <v/>
      </c>
    </row>
    <row r="1776" spans="1:7" ht="12.75">
      <c r="A1776" s="103" t="s">
        <v>414</v>
      </c>
      <c r="B1776" s="115">
        <v>12.92</v>
      </c>
      <c r="C1776" s="100"/>
      <c r="D1776" s="90">
        <f t="shared" si="55"/>
        <v>13.500107999999999</v>
      </c>
      <c r="E1776" s="88">
        <f t="shared" si="56"/>
        <v>4.489999999999994E-2</v>
      </c>
      <c r="G1776" s="119" t="str">
        <f>IF(C1776&lt;&gt;"",COUNT($C$89:C1776),"")</f>
        <v/>
      </c>
    </row>
    <row r="1777" spans="1:7" ht="12.75">
      <c r="A1777" s="103" t="s">
        <v>381</v>
      </c>
      <c r="B1777" s="115">
        <v>24.66</v>
      </c>
      <c r="C1777" s="100"/>
      <c r="D1777" s="90">
        <f t="shared" si="55"/>
        <v>25.767233999999998</v>
      </c>
      <c r="E1777" s="88">
        <f t="shared" si="56"/>
        <v>4.489999999999994E-2</v>
      </c>
      <c r="G1777" s="119" t="str">
        <f>IF(C1777&lt;&gt;"",COUNT($C$89:C1777),"")</f>
        <v/>
      </c>
    </row>
    <row r="1778" spans="1:7" ht="12.75">
      <c r="A1778" s="103" t="s">
        <v>417</v>
      </c>
      <c r="B1778" s="115">
        <v>7.94</v>
      </c>
      <c r="C1778" s="100">
        <v>31.95</v>
      </c>
      <c r="D1778" s="90">
        <f t="shared" si="55"/>
        <v>33.384554999999999</v>
      </c>
      <c r="E1778" s="88">
        <f t="shared" si="56"/>
        <v>3.2046039042821155</v>
      </c>
      <c r="G1778" s="119">
        <f>IF(C1778&lt;&gt;"",COUNT($C$89:C1778),"")</f>
        <v>23</v>
      </c>
    </row>
    <row r="1779" spans="1:7" ht="12.75">
      <c r="A1779" s="103" t="s">
        <v>383</v>
      </c>
      <c r="B1779" s="115">
        <v>20.55</v>
      </c>
      <c r="C1779" s="100"/>
      <c r="D1779" s="90">
        <f t="shared" si="55"/>
        <v>21.472694999999998</v>
      </c>
      <c r="E1779" s="88">
        <f t="shared" si="56"/>
        <v>4.489999999999994E-2</v>
      </c>
      <c r="G1779" s="119" t="str">
        <f>IF(C1779&lt;&gt;"",COUNT($C$89:C1779),"")</f>
        <v/>
      </c>
    </row>
    <row r="1780" spans="1:7" ht="12.75">
      <c r="A1780" s="103" t="s">
        <v>420</v>
      </c>
      <c r="B1780" s="115">
        <v>20.55</v>
      </c>
      <c r="C1780" s="100"/>
      <c r="D1780" s="90">
        <f t="shared" si="55"/>
        <v>21.472694999999998</v>
      </c>
      <c r="E1780" s="88">
        <f t="shared" si="56"/>
        <v>4.489999999999994E-2</v>
      </c>
      <c r="G1780" s="119" t="str">
        <f>IF(C1780&lt;&gt;"",COUNT($C$89:C1780),"")</f>
        <v/>
      </c>
    </row>
    <row r="1781" spans="1:7" ht="12.75">
      <c r="A1781" s="103" t="s">
        <v>388</v>
      </c>
      <c r="B1781" s="115">
        <v>16.43</v>
      </c>
      <c r="C1781" s="100"/>
      <c r="D1781" s="90">
        <f t="shared" si="55"/>
        <v>17.167707</v>
      </c>
      <c r="E1781" s="88">
        <f t="shared" si="56"/>
        <v>4.489999999999994E-2</v>
      </c>
      <c r="G1781" s="119" t="str">
        <f>IF(C1781&lt;&gt;"",COUNT($C$89:C1781),"")</f>
        <v/>
      </c>
    </row>
    <row r="1782" spans="1:7" ht="12.75">
      <c r="A1782" s="103" t="s">
        <v>423</v>
      </c>
      <c r="B1782" s="115">
        <v>20.55</v>
      </c>
      <c r="C1782" s="100"/>
      <c r="D1782" s="90">
        <f t="shared" si="55"/>
        <v>21.472694999999998</v>
      </c>
      <c r="E1782" s="88">
        <f t="shared" si="56"/>
        <v>4.489999999999994E-2</v>
      </c>
      <c r="G1782" s="119" t="str">
        <f>IF(C1782&lt;&gt;"",COUNT($C$89:C1782),"")</f>
        <v/>
      </c>
    </row>
    <row r="1783" spans="1:7" ht="12.75">
      <c r="A1783" s="103" t="s">
        <v>425</v>
      </c>
      <c r="B1783" s="115">
        <v>5.49</v>
      </c>
      <c r="C1783" s="100">
        <v>36.54</v>
      </c>
      <c r="D1783" s="90">
        <f t="shared" si="55"/>
        <v>38.180645999999996</v>
      </c>
      <c r="E1783" s="88">
        <f t="shared" si="56"/>
        <v>5.9545803278688512</v>
      </c>
      <c r="G1783" s="119">
        <f>IF(C1783&lt;&gt;"",COUNT($C$89:C1783),"")</f>
        <v>24</v>
      </c>
    </row>
    <row r="1784" spans="1:7" ht="12.75">
      <c r="A1784" s="103" t="s">
        <v>427</v>
      </c>
      <c r="B1784" s="115">
        <v>95.9</v>
      </c>
      <c r="C1784" s="115">
        <v>71.92</v>
      </c>
      <c r="D1784" s="90">
        <f t="shared" si="55"/>
        <v>75.149208000000002</v>
      </c>
      <c r="E1784" s="88">
        <f t="shared" si="56"/>
        <v>-0.21637947862356621</v>
      </c>
      <c r="G1784" s="119">
        <f>IF(C1784&lt;&gt;"",COUNT($C$89:C1784),"")</f>
        <v>25</v>
      </c>
    </row>
    <row r="1785" spans="1:7" ht="12.75">
      <c r="A1785" s="103" t="s">
        <v>389</v>
      </c>
      <c r="B1785" s="95">
        <v>22.62</v>
      </c>
      <c r="C1785" s="89"/>
      <c r="D1785" s="90">
        <f t="shared" si="55"/>
        <v>23.635638</v>
      </c>
      <c r="E1785" s="88">
        <f t="shared" si="56"/>
        <v>4.489999999999994E-2</v>
      </c>
      <c r="G1785" s="119" t="str">
        <f>IF(C1785&lt;&gt;"",COUNT($C$89:C1785),"")</f>
        <v/>
      </c>
    </row>
    <row r="1786" spans="1:7" ht="12.75">
      <c r="A1786" s="103" t="s">
        <v>391</v>
      </c>
      <c r="B1786" s="95">
        <v>36.99</v>
      </c>
      <c r="C1786" s="89"/>
      <c r="D1786" s="90">
        <f t="shared" si="55"/>
        <v>38.650851000000003</v>
      </c>
      <c r="E1786" s="88">
        <f t="shared" si="56"/>
        <v>4.489999999999994E-2</v>
      </c>
      <c r="G1786" s="119" t="str">
        <f>IF(C1786&lt;&gt;"",COUNT($C$89:C1786),"")</f>
        <v/>
      </c>
    </row>
    <row r="1787" spans="1:7" ht="12.75">
      <c r="A1787" s="103" t="s">
        <v>393</v>
      </c>
      <c r="B1787" s="95">
        <v>14.39</v>
      </c>
      <c r="C1787" s="89"/>
      <c r="D1787" s="90">
        <f t="shared" si="55"/>
        <v>15.036111</v>
      </c>
      <c r="E1787" s="88">
        <f t="shared" si="56"/>
        <v>4.489999999999994E-2</v>
      </c>
      <c r="G1787" s="119" t="str">
        <f>IF(C1787&lt;&gt;"",COUNT($C$89:C1787),"")</f>
        <v/>
      </c>
    </row>
    <row r="1788" spans="1:7" ht="12.75">
      <c r="A1788" s="103" t="s">
        <v>430</v>
      </c>
      <c r="B1788" s="95">
        <v>95.9</v>
      </c>
      <c r="C1788" s="89">
        <v>20.55</v>
      </c>
      <c r="D1788" s="90">
        <f t="shared" si="55"/>
        <v>21.472694999999998</v>
      </c>
      <c r="E1788" s="88">
        <f t="shared" si="56"/>
        <v>-0.77609285714285714</v>
      </c>
      <c r="G1788" s="119">
        <f>IF(C1788&lt;&gt;"",COUNT($C$89:C1788),"")</f>
        <v>26</v>
      </c>
    </row>
    <row r="1789" spans="1:7" ht="12.75">
      <c r="A1789" s="103" t="s">
        <v>431</v>
      </c>
      <c r="B1789" s="95">
        <v>20.55</v>
      </c>
      <c r="C1789" s="89"/>
      <c r="D1789" s="90">
        <f t="shared" si="55"/>
        <v>21.472694999999998</v>
      </c>
      <c r="E1789" s="88">
        <f t="shared" si="56"/>
        <v>4.489999999999994E-2</v>
      </c>
      <c r="G1789" s="119" t="str">
        <f>IF(C1789&lt;&gt;"",COUNT($C$89:C1789),"")</f>
        <v/>
      </c>
    </row>
    <row r="1790" spans="1:7" ht="12.75">
      <c r="A1790" s="103" t="s">
        <v>398</v>
      </c>
      <c r="B1790" s="95">
        <v>24.66</v>
      </c>
      <c r="C1790" s="89"/>
      <c r="D1790" s="90">
        <f t="shared" si="55"/>
        <v>25.767233999999998</v>
      </c>
      <c r="E1790" s="88">
        <f t="shared" si="56"/>
        <v>4.489999999999994E-2</v>
      </c>
      <c r="G1790" s="119" t="str">
        <f>IF(C1790&lt;&gt;"",COUNT($C$89:C1790),"")</f>
        <v/>
      </c>
    </row>
    <row r="1791" spans="1:7" ht="12.75">
      <c r="A1791" s="103" t="s">
        <v>432</v>
      </c>
      <c r="B1791" s="95">
        <v>47.93</v>
      </c>
      <c r="C1791" s="89"/>
      <c r="D1791" s="90">
        <f t="shared" si="55"/>
        <v>50.082056999999999</v>
      </c>
      <c r="E1791" s="88">
        <f t="shared" si="56"/>
        <v>4.489999999999994E-2</v>
      </c>
      <c r="G1791" s="119" t="str">
        <f>IF(C1791&lt;&gt;"",COUNT($C$89:C1791),"")</f>
        <v/>
      </c>
    </row>
    <row r="1792" spans="1:7" ht="12.75">
      <c r="A1792" s="103" t="s">
        <v>433</v>
      </c>
      <c r="B1792" s="95">
        <v>35.619999999999997</v>
      </c>
      <c r="C1792" s="89"/>
      <c r="D1792" s="90">
        <f t="shared" si="55"/>
        <v>37.219337999999993</v>
      </c>
      <c r="E1792" s="88">
        <f t="shared" si="56"/>
        <v>4.489999999999994E-2</v>
      </c>
      <c r="G1792" s="119" t="str">
        <f>IF(C1792&lt;&gt;"",COUNT($C$89:C1792),"")</f>
        <v/>
      </c>
    </row>
    <row r="1793" spans="1:7" ht="12.75">
      <c r="A1793" s="103" t="s">
        <v>434</v>
      </c>
      <c r="B1793" s="95">
        <v>25.7</v>
      </c>
      <c r="C1793" s="89"/>
      <c r="D1793" s="90">
        <f t="shared" si="55"/>
        <v>26.853929999999998</v>
      </c>
      <c r="E1793" s="88">
        <f t="shared" si="56"/>
        <v>4.489999999999994E-2</v>
      </c>
      <c r="G1793" s="119" t="str">
        <f>IF(C1793&lt;&gt;"",COUNT($C$89:C1793),"")</f>
        <v/>
      </c>
    </row>
    <row r="1794" spans="1:7" ht="12.75">
      <c r="A1794" s="103" t="s">
        <v>401</v>
      </c>
      <c r="B1794" s="97">
        <v>10.94</v>
      </c>
      <c r="C1794" s="89"/>
      <c r="D1794" s="90">
        <f t="shared" si="55"/>
        <v>11.431206</v>
      </c>
      <c r="E1794" s="88">
        <f t="shared" si="56"/>
        <v>4.489999999999994E-2</v>
      </c>
      <c r="G1794" s="119" t="str">
        <f>IF(C1794&lt;&gt;"",COUNT($C$89:C1794),"")</f>
        <v/>
      </c>
    </row>
    <row r="1795" spans="1:7" ht="12.75">
      <c r="A1795" s="103" t="s">
        <v>436</v>
      </c>
      <c r="B1795" s="97">
        <v>19.2</v>
      </c>
      <c r="C1795" s="90"/>
      <c r="D1795" s="90">
        <f t="shared" si="55"/>
        <v>20.062079999999998</v>
      </c>
      <c r="E1795" s="88">
        <f t="shared" si="56"/>
        <v>4.489999999999994E-2</v>
      </c>
      <c r="G1795" s="119" t="str">
        <f>IF(C1795&lt;&gt;"",COUNT($C$89:C1795),"")</f>
        <v/>
      </c>
    </row>
    <row r="1796" spans="1:7" ht="12.75">
      <c r="A1796" s="103" t="s">
        <v>438</v>
      </c>
      <c r="B1796" s="97">
        <v>41.09</v>
      </c>
      <c r="C1796" s="90"/>
      <c r="D1796" s="90">
        <f t="shared" si="55"/>
        <v>42.934941000000002</v>
      </c>
      <c r="E1796" s="88">
        <f t="shared" si="56"/>
        <v>4.489999999999994E-2</v>
      </c>
      <c r="G1796" s="119" t="str">
        <f>IF(C1796&lt;&gt;"",COUNT($C$89:C1796),"")</f>
        <v/>
      </c>
    </row>
    <row r="1797" spans="1:7" ht="12.75">
      <c r="A1797" s="105" t="s">
        <v>403</v>
      </c>
      <c r="B1797" s="97">
        <v>14.39</v>
      </c>
      <c r="C1797" s="90"/>
      <c r="D1797" s="90">
        <f t="shared" si="55"/>
        <v>15.036111</v>
      </c>
      <c r="E1797" s="88">
        <f t="shared" si="56"/>
        <v>4.489999999999994E-2</v>
      </c>
      <c r="G1797" s="119" t="str">
        <f>IF(C1797&lt;&gt;"",COUNT($C$89:C1797),"")</f>
        <v/>
      </c>
    </row>
    <row r="1798" spans="1:7" ht="12.75">
      <c r="A1798" s="103" t="s">
        <v>405</v>
      </c>
      <c r="B1798" s="97">
        <v>26.72</v>
      </c>
      <c r="C1798" s="90"/>
      <c r="D1798" s="90">
        <f t="shared" si="55"/>
        <v>27.919727999999996</v>
      </c>
      <c r="E1798" s="88">
        <f t="shared" si="56"/>
        <v>4.489999999999994E-2</v>
      </c>
      <c r="G1798" s="119" t="str">
        <f>IF(C1798&lt;&gt;"",COUNT($C$89:C1798),"")</f>
        <v/>
      </c>
    </row>
    <row r="1799" spans="1:7" ht="12.75">
      <c r="A1799" s="103" t="s">
        <v>442</v>
      </c>
      <c r="B1799" s="97">
        <v>51.39</v>
      </c>
      <c r="C1799" s="90"/>
      <c r="D1799" s="90">
        <f t="shared" si="55"/>
        <v>53.697410999999995</v>
      </c>
      <c r="E1799" s="88">
        <f t="shared" si="56"/>
        <v>4.489999999999994E-2</v>
      </c>
      <c r="G1799" s="119" t="str">
        <f>IF(C1799&lt;&gt;"",COUNT($C$89:C1799),"")</f>
        <v/>
      </c>
    </row>
    <row r="1800" spans="1:7" ht="12.75">
      <c r="A1800" s="103" t="s">
        <v>409</v>
      </c>
      <c r="B1800" s="97">
        <v>24.66</v>
      </c>
      <c r="C1800" s="90"/>
      <c r="D1800" s="90">
        <f t="shared" si="55"/>
        <v>25.767233999999998</v>
      </c>
      <c r="E1800" s="88">
        <f t="shared" si="56"/>
        <v>4.489999999999994E-2</v>
      </c>
      <c r="G1800" s="119" t="str">
        <f>IF(C1800&lt;&gt;"",COUNT($C$89:C1800),"")</f>
        <v/>
      </c>
    </row>
    <row r="1801" spans="1:7" ht="12.75">
      <c r="A1801" s="103" t="s">
        <v>411</v>
      </c>
      <c r="B1801" s="97">
        <v>20.55</v>
      </c>
      <c r="C1801" s="90"/>
      <c r="D1801" s="90">
        <f t="shared" si="55"/>
        <v>21.472694999999998</v>
      </c>
      <c r="E1801" s="88">
        <f t="shared" si="56"/>
        <v>4.489999999999994E-2</v>
      </c>
      <c r="G1801" s="119" t="str">
        <f>IF(C1801&lt;&gt;"",COUNT($C$89:C1801),"")</f>
        <v/>
      </c>
    </row>
    <row r="1802" spans="1:7" ht="12.75">
      <c r="A1802" s="103" t="s">
        <v>444</v>
      </c>
      <c r="B1802" s="97">
        <v>6.83</v>
      </c>
      <c r="C1802" s="90"/>
      <c r="D1802" s="90">
        <f t="shared" si="55"/>
        <v>7.1366670000000001</v>
      </c>
      <c r="E1802" s="88">
        <f t="shared" si="56"/>
        <v>4.489999999999994E-2</v>
      </c>
      <c r="G1802" s="119" t="str">
        <f>IF(C1802&lt;&gt;"",COUNT($C$89:C1802),"")</f>
        <v/>
      </c>
    </row>
    <row r="1803" spans="1:7" ht="12.75">
      <c r="A1803" s="103" t="s">
        <v>413</v>
      </c>
      <c r="B1803" s="97">
        <v>30.82</v>
      </c>
      <c r="C1803" s="90"/>
      <c r="D1803" s="90">
        <f t="shared" si="55"/>
        <v>32.203817999999998</v>
      </c>
      <c r="E1803" s="88">
        <f t="shared" si="56"/>
        <v>4.489999999999994E-2</v>
      </c>
      <c r="G1803" s="119" t="str">
        <f>IF(C1803&lt;&gt;"",COUNT($C$89:C1803),"")</f>
        <v/>
      </c>
    </row>
    <row r="1804" spans="1:7" ht="12.75">
      <c r="A1804" s="103" t="s">
        <v>445</v>
      </c>
      <c r="B1804" s="97">
        <v>95.9</v>
      </c>
      <c r="C1804" s="90">
        <v>47.93</v>
      </c>
      <c r="D1804" s="90">
        <f t="shared" si="55"/>
        <v>50.082056999999999</v>
      </c>
      <c r="E1804" s="88">
        <f t="shared" si="56"/>
        <v>-0.47776791449426492</v>
      </c>
      <c r="G1804" s="119">
        <f>IF(C1804&lt;&gt;"",COUNT($C$89:C1804),"")</f>
        <v>27</v>
      </c>
    </row>
    <row r="1805" spans="1:7" ht="12.75">
      <c r="A1805" s="103" t="s">
        <v>446</v>
      </c>
      <c r="B1805" s="97">
        <v>89.06</v>
      </c>
      <c r="C1805" s="90">
        <f>B1805/(1.0449)</f>
        <v>85.233036654225288</v>
      </c>
      <c r="D1805" s="90">
        <f t="shared" si="55"/>
        <v>89.06</v>
      </c>
      <c r="E1805" s="88">
        <f t="shared" si="56"/>
        <v>0</v>
      </c>
      <c r="G1805" s="119">
        <f>IF(C1805&lt;&gt;"",COUNT($C$89:C1805),"")</f>
        <v>28</v>
      </c>
    </row>
    <row r="1806" spans="1:7" ht="12.75">
      <c r="A1806" s="103" t="s">
        <v>447</v>
      </c>
      <c r="B1806" s="97">
        <v>7.53</v>
      </c>
      <c r="C1806" s="90"/>
      <c r="D1806" s="90">
        <f t="shared" si="55"/>
        <v>7.8680969999999997</v>
      </c>
      <c r="E1806" s="88">
        <f t="shared" si="56"/>
        <v>4.489999999999994E-2</v>
      </c>
      <c r="G1806" s="119" t="str">
        <f>IF(C1806&lt;&gt;"",COUNT($C$89:C1806),"")</f>
        <v/>
      </c>
    </row>
    <row r="1807" spans="1:7" ht="12.75">
      <c r="A1807" s="103" t="s">
        <v>448</v>
      </c>
      <c r="B1807" s="97">
        <v>36.99</v>
      </c>
      <c r="C1807" s="90"/>
      <c r="D1807" s="90">
        <f t="shared" si="55"/>
        <v>38.650851000000003</v>
      </c>
      <c r="E1807" s="88">
        <f t="shared" si="56"/>
        <v>4.489999999999994E-2</v>
      </c>
      <c r="G1807" s="119" t="str">
        <f>IF(C1807&lt;&gt;"",COUNT($C$89:C1807),"")</f>
        <v/>
      </c>
    </row>
    <row r="1808" spans="1:7" ht="12.75">
      <c r="A1808" s="103" t="s">
        <v>449</v>
      </c>
      <c r="B1808" s="97">
        <v>20.92</v>
      </c>
      <c r="C1808" s="90"/>
      <c r="D1808" s="90">
        <f t="shared" si="55"/>
        <v>21.859308000000002</v>
      </c>
      <c r="E1808" s="88">
        <f t="shared" si="56"/>
        <v>4.489999999999994E-2</v>
      </c>
      <c r="G1808" s="119" t="str">
        <f>IF(C1808&lt;&gt;"",COUNT($C$89:C1808),"")</f>
        <v/>
      </c>
    </row>
    <row r="1809" spans="1:7" ht="12.75">
      <c r="A1809" s="103" t="s">
        <v>450</v>
      </c>
      <c r="B1809" s="97">
        <v>20.92</v>
      </c>
      <c r="C1809" s="90"/>
      <c r="D1809" s="90">
        <f t="shared" si="55"/>
        <v>21.859308000000002</v>
      </c>
      <c r="E1809" s="88">
        <f t="shared" si="56"/>
        <v>4.489999999999994E-2</v>
      </c>
      <c r="G1809" s="119" t="str">
        <f>IF(C1809&lt;&gt;"",COUNT($C$89:C1809),"")</f>
        <v/>
      </c>
    </row>
    <row r="1810" spans="1:7" ht="12.75">
      <c r="A1810" s="103" t="s">
        <v>451</v>
      </c>
      <c r="B1810" s="97">
        <v>20.92</v>
      </c>
      <c r="C1810" s="90"/>
      <c r="D1810" s="90">
        <f t="shared" si="55"/>
        <v>21.859308000000002</v>
      </c>
      <c r="E1810" s="88">
        <f t="shared" si="56"/>
        <v>4.489999999999994E-2</v>
      </c>
      <c r="G1810" s="119" t="str">
        <f>IF(C1810&lt;&gt;"",COUNT($C$89:C1810),"")</f>
        <v/>
      </c>
    </row>
    <row r="1811" spans="1:7" ht="12.75">
      <c r="A1811" s="103" t="s">
        <v>416</v>
      </c>
      <c r="B1811" s="97">
        <v>24.66</v>
      </c>
      <c r="C1811" s="90"/>
      <c r="D1811" s="90">
        <f t="shared" si="55"/>
        <v>25.767233999999998</v>
      </c>
      <c r="E1811" s="88">
        <f t="shared" si="56"/>
        <v>4.489999999999994E-2</v>
      </c>
      <c r="G1811" s="119" t="str">
        <f>IF(C1811&lt;&gt;"",COUNT($C$89:C1811),"")</f>
        <v/>
      </c>
    </row>
    <row r="1812" spans="1:7" ht="12.75">
      <c r="A1812" s="103" t="s">
        <v>452</v>
      </c>
      <c r="B1812" s="97">
        <v>41.09</v>
      </c>
      <c r="C1812" s="90"/>
      <c r="D1812" s="90">
        <f t="shared" si="55"/>
        <v>42.934941000000002</v>
      </c>
      <c r="E1812" s="88">
        <f t="shared" si="56"/>
        <v>4.489999999999994E-2</v>
      </c>
      <c r="G1812" s="119" t="str">
        <f>IF(C1812&lt;&gt;"",COUNT($C$89:C1812),"")</f>
        <v/>
      </c>
    </row>
    <row r="1813" spans="1:7" ht="12.75">
      <c r="A1813" s="103" t="s">
        <v>453</v>
      </c>
      <c r="B1813" s="97">
        <v>15.05</v>
      </c>
      <c r="C1813" s="90">
        <v>46.59</v>
      </c>
      <c r="D1813" s="90">
        <f t="shared" ref="D1813:D1876" si="57">IF(B1813&lt;&gt;"",IF(ISTEXT(B1813),B1813,IF(C1813&lt;&gt;"",C1813*1.0449,B1813*1.0449)),"")</f>
        <v>48.681891</v>
      </c>
      <c r="E1813" s="88">
        <f t="shared" ref="E1813:E1876" si="58">IF(AND(B1813&lt;&gt;"",D1813&lt;&gt;""),IF(ISTEXT(D1813),D1813,D1813/B1813-1),"")</f>
        <v>2.2346771428571426</v>
      </c>
      <c r="G1813" s="119">
        <f>IF(C1813&lt;&gt;"",COUNT($C$89:C1813),"")</f>
        <v>29</v>
      </c>
    </row>
    <row r="1814" spans="1:7" ht="12.75">
      <c r="A1814" s="103" t="s">
        <v>421</v>
      </c>
      <c r="B1814" s="97">
        <v>30.82</v>
      </c>
      <c r="C1814" s="90"/>
      <c r="D1814" s="90">
        <f t="shared" si="57"/>
        <v>32.203817999999998</v>
      </c>
      <c r="E1814" s="88">
        <f t="shared" si="58"/>
        <v>4.489999999999994E-2</v>
      </c>
      <c r="G1814" s="119" t="str">
        <f>IF(C1814&lt;&gt;"",COUNT($C$89:C1814),"")</f>
        <v/>
      </c>
    </row>
    <row r="1815" spans="1:7" ht="12.75">
      <c r="A1815" s="103" t="s">
        <v>454</v>
      </c>
      <c r="B1815" s="97">
        <v>26.72</v>
      </c>
      <c r="C1815" s="90"/>
      <c r="D1815" s="90">
        <f t="shared" si="57"/>
        <v>27.919727999999996</v>
      </c>
      <c r="E1815" s="88">
        <f t="shared" si="58"/>
        <v>4.489999999999994E-2</v>
      </c>
      <c r="G1815" s="119" t="str">
        <f>IF(C1815&lt;&gt;"",COUNT($C$89:C1815),"")</f>
        <v/>
      </c>
    </row>
    <row r="1816" spans="1:7" ht="12.75">
      <c r="A1816" s="103" t="s">
        <v>455</v>
      </c>
      <c r="B1816" s="97">
        <v>30.82</v>
      </c>
      <c r="C1816" s="90"/>
      <c r="D1816" s="90">
        <f t="shared" si="57"/>
        <v>32.203817999999998</v>
      </c>
      <c r="E1816" s="88">
        <f t="shared" si="58"/>
        <v>4.489999999999994E-2</v>
      </c>
      <c r="G1816" s="119" t="str">
        <f>IF(C1816&lt;&gt;"",COUNT($C$89:C1816),"")</f>
        <v/>
      </c>
    </row>
    <row r="1817" spans="1:7" ht="12.75">
      <c r="A1817" s="103" t="s">
        <v>422</v>
      </c>
      <c r="B1817" s="97">
        <v>28.77</v>
      </c>
      <c r="C1817" s="90"/>
      <c r="D1817" s="90">
        <f t="shared" si="57"/>
        <v>30.061772999999999</v>
      </c>
      <c r="E1817" s="88">
        <f t="shared" si="58"/>
        <v>4.489999999999994E-2</v>
      </c>
      <c r="G1817" s="119" t="str">
        <f>IF(C1817&lt;&gt;"",COUNT($C$89:C1817),"")</f>
        <v/>
      </c>
    </row>
    <row r="1818" spans="1:7" ht="12.75">
      <c r="A1818" s="103" t="s">
        <v>424</v>
      </c>
      <c r="B1818" s="97">
        <v>25.7</v>
      </c>
      <c r="C1818" s="90"/>
      <c r="D1818" s="90">
        <f t="shared" si="57"/>
        <v>26.853929999999998</v>
      </c>
      <c r="E1818" s="88">
        <f t="shared" si="58"/>
        <v>4.489999999999994E-2</v>
      </c>
      <c r="G1818" s="119" t="str">
        <f>IF(C1818&lt;&gt;"",COUNT($C$89:C1818),"")</f>
        <v/>
      </c>
    </row>
    <row r="1819" spans="1:7" ht="12.75">
      <c r="A1819" s="103" t="s">
        <v>456</v>
      </c>
      <c r="B1819" s="97">
        <v>41.09</v>
      </c>
      <c r="C1819" s="90"/>
      <c r="D1819" s="90">
        <f t="shared" si="57"/>
        <v>42.934941000000002</v>
      </c>
      <c r="E1819" s="88">
        <f t="shared" si="58"/>
        <v>4.489999999999994E-2</v>
      </c>
      <c r="G1819" s="119" t="str">
        <f>IF(C1819&lt;&gt;"",COUNT($C$89:C1819),"")</f>
        <v/>
      </c>
    </row>
    <row r="1820" spans="1:7" ht="12.75">
      <c r="A1820" s="103" t="s">
        <v>428</v>
      </c>
      <c r="B1820" s="97">
        <v>20.55</v>
      </c>
      <c r="C1820" s="90"/>
      <c r="D1820" s="90">
        <f t="shared" si="57"/>
        <v>21.472694999999998</v>
      </c>
      <c r="E1820" s="88">
        <f t="shared" si="58"/>
        <v>4.489999999999994E-2</v>
      </c>
      <c r="G1820" s="119" t="str">
        <f>IF(C1820&lt;&gt;"",COUNT($C$89:C1820),"")</f>
        <v/>
      </c>
    </row>
    <row r="1821" spans="1:7" ht="12.75">
      <c r="A1821" s="103" t="s">
        <v>429</v>
      </c>
      <c r="B1821" s="116">
        <v>20.55</v>
      </c>
      <c r="C1821" s="90"/>
      <c r="D1821" s="90">
        <f t="shared" si="57"/>
        <v>21.472694999999998</v>
      </c>
      <c r="E1821" s="88">
        <f t="shared" si="58"/>
        <v>4.489999999999994E-2</v>
      </c>
      <c r="G1821" s="119" t="str">
        <f>IF(C1821&lt;&gt;"",COUNT($C$89:C1821),"")</f>
        <v/>
      </c>
    </row>
    <row r="1822" spans="1:7" ht="12.75">
      <c r="A1822" s="103"/>
      <c r="B1822" s="116"/>
      <c r="C1822" s="90"/>
      <c r="D1822" s="90" t="str">
        <f t="shared" si="57"/>
        <v/>
      </c>
      <c r="E1822" s="88" t="str">
        <f t="shared" si="58"/>
        <v/>
      </c>
      <c r="G1822" s="119" t="str">
        <f>IF(C1822&lt;&gt;"",COUNT($C$89:C1822),"")</f>
        <v/>
      </c>
    </row>
    <row r="1823" spans="1:7" ht="12.75">
      <c r="A1823" s="102" t="s">
        <v>462</v>
      </c>
      <c r="B1823" s="97"/>
      <c r="C1823" s="90"/>
      <c r="D1823" s="90" t="str">
        <f t="shared" si="57"/>
        <v/>
      </c>
      <c r="E1823" s="88" t="str">
        <f t="shared" si="58"/>
        <v/>
      </c>
      <c r="G1823" s="119" t="str">
        <f>IF(C1823&lt;&gt;"",COUNT($C$89:C1823),"")</f>
        <v/>
      </c>
    </row>
    <row r="1824" spans="1:7" ht="12.75">
      <c r="A1824" s="103" t="s">
        <v>362</v>
      </c>
      <c r="B1824" s="97">
        <v>26.72</v>
      </c>
      <c r="C1824" s="90"/>
      <c r="D1824" s="90">
        <f t="shared" si="57"/>
        <v>27.919727999999996</v>
      </c>
      <c r="E1824" s="88">
        <f t="shared" si="58"/>
        <v>4.489999999999994E-2</v>
      </c>
      <c r="G1824" s="119" t="str">
        <f>IF(C1824&lt;&gt;"",COUNT($C$89:C1824),"")</f>
        <v/>
      </c>
    </row>
    <row r="1825" spans="1:7" ht="12.75">
      <c r="A1825" s="103" t="s">
        <v>363</v>
      </c>
      <c r="B1825" s="97">
        <v>24.66</v>
      </c>
      <c r="C1825" s="90"/>
      <c r="D1825" s="90">
        <f t="shared" si="57"/>
        <v>25.767233999999998</v>
      </c>
      <c r="E1825" s="88">
        <f t="shared" si="58"/>
        <v>4.489999999999994E-2</v>
      </c>
      <c r="G1825" s="119" t="str">
        <f>IF(C1825&lt;&gt;"",COUNT($C$89:C1825),"")</f>
        <v/>
      </c>
    </row>
    <row r="1826" spans="1:7" ht="12.75">
      <c r="A1826" s="103" t="s">
        <v>364</v>
      </c>
      <c r="B1826" s="97">
        <v>54.81</v>
      </c>
      <c r="C1826" s="90"/>
      <c r="D1826" s="90">
        <f t="shared" si="57"/>
        <v>57.270969000000001</v>
      </c>
      <c r="E1826" s="88">
        <f t="shared" si="58"/>
        <v>4.489999999999994E-2</v>
      </c>
      <c r="G1826" s="119" t="str">
        <f>IF(C1826&lt;&gt;"",COUNT($C$89:C1826),"")</f>
        <v/>
      </c>
    </row>
    <row r="1827" spans="1:7" ht="12.75">
      <c r="A1827" s="105" t="s">
        <v>365</v>
      </c>
      <c r="B1827" s="97">
        <v>26.72</v>
      </c>
      <c r="C1827" s="90"/>
      <c r="D1827" s="90">
        <f t="shared" si="57"/>
        <v>27.919727999999996</v>
      </c>
      <c r="E1827" s="88">
        <f t="shared" si="58"/>
        <v>4.489999999999994E-2</v>
      </c>
      <c r="G1827" s="119" t="str">
        <f>IF(C1827&lt;&gt;"",COUNT($C$89:C1827),"")</f>
        <v/>
      </c>
    </row>
    <row r="1828" spans="1:7" ht="12.75">
      <c r="A1828" s="103" t="s">
        <v>367</v>
      </c>
      <c r="B1828" s="97">
        <v>20.55</v>
      </c>
      <c r="C1828" s="90"/>
      <c r="D1828" s="90">
        <f t="shared" si="57"/>
        <v>21.472694999999998</v>
      </c>
      <c r="E1828" s="88">
        <f t="shared" si="58"/>
        <v>4.489999999999994E-2</v>
      </c>
      <c r="G1828" s="119" t="str">
        <f>IF(C1828&lt;&gt;"",COUNT($C$89:C1828),"")</f>
        <v/>
      </c>
    </row>
    <row r="1829" spans="1:7" ht="12.75">
      <c r="A1829" s="103" t="s">
        <v>369</v>
      </c>
      <c r="B1829" s="97">
        <v>14.39</v>
      </c>
      <c r="C1829" s="90"/>
      <c r="D1829" s="90">
        <f t="shared" si="57"/>
        <v>15.036111</v>
      </c>
      <c r="E1829" s="88">
        <f t="shared" si="58"/>
        <v>4.489999999999994E-2</v>
      </c>
      <c r="G1829" s="119" t="str">
        <f>IF(C1829&lt;&gt;"",COUNT($C$89:C1829),"")</f>
        <v/>
      </c>
    </row>
    <row r="1830" spans="1:7" ht="12.75">
      <c r="A1830" s="103" t="s">
        <v>371</v>
      </c>
      <c r="B1830" s="97">
        <v>7.94</v>
      </c>
      <c r="C1830" s="90">
        <f>B1830/(1.0449)</f>
        <v>7.5988132835678064</v>
      </c>
      <c r="D1830" s="90">
        <f t="shared" si="57"/>
        <v>7.94</v>
      </c>
      <c r="E1830" s="88">
        <f t="shared" si="58"/>
        <v>0</v>
      </c>
      <c r="G1830" s="119">
        <f>IF(C1830&lt;&gt;"",COUNT($C$89:C1830),"")</f>
        <v>30</v>
      </c>
    </row>
    <row r="1831" spans="1:7" ht="12.75">
      <c r="A1831" s="103" t="s">
        <v>373</v>
      </c>
      <c r="B1831" s="97">
        <v>20.55</v>
      </c>
      <c r="C1831" s="90"/>
      <c r="D1831" s="90">
        <f t="shared" si="57"/>
        <v>21.472694999999998</v>
      </c>
      <c r="E1831" s="88">
        <f t="shared" si="58"/>
        <v>4.489999999999994E-2</v>
      </c>
      <c r="G1831" s="119" t="str">
        <f>IF(C1831&lt;&gt;"",COUNT($C$89:C1831),"")</f>
        <v/>
      </c>
    </row>
    <row r="1832" spans="1:7" ht="12.75">
      <c r="A1832" s="103" t="s">
        <v>375</v>
      </c>
      <c r="B1832" s="97">
        <v>32.869999999999997</v>
      </c>
      <c r="C1832" s="90"/>
      <c r="D1832" s="90">
        <f t="shared" si="57"/>
        <v>34.345862999999994</v>
      </c>
      <c r="E1832" s="88">
        <f t="shared" si="58"/>
        <v>4.489999999999994E-2</v>
      </c>
      <c r="G1832" s="119" t="str">
        <f>IF(C1832&lt;&gt;"",COUNT($C$89:C1832),"")</f>
        <v/>
      </c>
    </row>
    <row r="1833" spans="1:7" ht="12.75">
      <c r="A1833" s="103" t="s">
        <v>376</v>
      </c>
      <c r="B1833" s="97">
        <v>24.66</v>
      </c>
      <c r="C1833" s="90"/>
      <c r="D1833" s="90">
        <f t="shared" si="57"/>
        <v>25.767233999999998</v>
      </c>
      <c r="E1833" s="88">
        <f t="shared" si="58"/>
        <v>4.489999999999994E-2</v>
      </c>
      <c r="G1833" s="119" t="str">
        <f>IF(C1833&lt;&gt;"",COUNT($C$89:C1833),"")</f>
        <v/>
      </c>
    </row>
    <row r="1834" spans="1:7" ht="12.75">
      <c r="A1834" s="103" t="s">
        <v>378</v>
      </c>
      <c r="B1834" s="97">
        <v>14.39</v>
      </c>
      <c r="C1834" s="90"/>
      <c r="D1834" s="90">
        <f t="shared" si="57"/>
        <v>15.036111</v>
      </c>
      <c r="E1834" s="88">
        <f t="shared" si="58"/>
        <v>4.489999999999994E-2</v>
      </c>
      <c r="G1834" s="119" t="str">
        <f>IF(C1834&lt;&gt;"",COUNT($C$89:C1834),"")</f>
        <v/>
      </c>
    </row>
    <row r="1835" spans="1:7" ht="12.75">
      <c r="A1835" s="103" t="s">
        <v>380</v>
      </c>
      <c r="B1835" s="97">
        <v>20.55</v>
      </c>
      <c r="C1835" s="90"/>
      <c r="D1835" s="90">
        <f t="shared" si="57"/>
        <v>21.472694999999998</v>
      </c>
      <c r="E1835" s="88">
        <f t="shared" si="58"/>
        <v>4.489999999999994E-2</v>
      </c>
      <c r="G1835" s="119" t="str">
        <f>IF(C1835&lt;&gt;"",COUNT($C$89:C1835),"")</f>
        <v/>
      </c>
    </row>
    <row r="1836" spans="1:7" ht="12.75">
      <c r="A1836" s="103" t="s">
        <v>381</v>
      </c>
      <c r="B1836" s="97">
        <v>20.55</v>
      </c>
      <c r="C1836" s="90"/>
      <c r="D1836" s="90">
        <f t="shared" si="57"/>
        <v>21.472694999999998</v>
      </c>
      <c r="E1836" s="88">
        <f t="shared" si="58"/>
        <v>4.489999999999994E-2</v>
      </c>
      <c r="G1836" s="119" t="str">
        <f>IF(C1836&lt;&gt;"",COUNT($C$89:C1836),"")</f>
        <v/>
      </c>
    </row>
    <row r="1837" spans="1:7" ht="12.75">
      <c r="A1837" s="103" t="s">
        <v>383</v>
      </c>
      <c r="B1837" s="97">
        <v>20.55</v>
      </c>
      <c r="C1837" s="90"/>
      <c r="D1837" s="90">
        <f t="shared" si="57"/>
        <v>21.472694999999998</v>
      </c>
      <c r="E1837" s="88">
        <f t="shared" si="58"/>
        <v>4.489999999999994E-2</v>
      </c>
      <c r="G1837" s="119" t="str">
        <f>IF(C1837&lt;&gt;"",COUNT($C$89:C1837),"")</f>
        <v/>
      </c>
    </row>
    <row r="1838" spans="1:7" ht="12.75">
      <c r="A1838" s="103" t="s">
        <v>384</v>
      </c>
      <c r="B1838" s="97">
        <v>14.39</v>
      </c>
      <c r="C1838" s="90"/>
      <c r="D1838" s="90">
        <f t="shared" si="57"/>
        <v>15.036111</v>
      </c>
      <c r="E1838" s="88">
        <f t="shared" si="58"/>
        <v>4.489999999999994E-2</v>
      </c>
      <c r="G1838" s="119" t="str">
        <f>IF(C1838&lt;&gt;"",COUNT($C$89:C1838),"")</f>
        <v/>
      </c>
    </row>
    <row r="1839" spans="1:7" ht="12.75">
      <c r="A1839" s="103" t="s">
        <v>386</v>
      </c>
      <c r="B1839" s="97">
        <v>14.39</v>
      </c>
      <c r="C1839" s="90"/>
      <c r="D1839" s="90">
        <f t="shared" si="57"/>
        <v>15.036111</v>
      </c>
      <c r="E1839" s="88">
        <f t="shared" si="58"/>
        <v>4.489999999999994E-2</v>
      </c>
      <c r="G1839" s="119" t="str">
        <f>IF(C1839&lt;&gt;"",COUNT($C$89:C1839),"")</f>
        <v/>
      </c>
    </row>
    <row r="1840" spans="1:7" ht="12.75">
      <c r="A1840" s="106" t="s">
        <v>388</v>
      </c>
      <c r="B1840" s="97">
        <v>54.81</v>
      </c>
      <c r="C1840" s="90"/>
      <c r="D1840" s="90">
        <f t="shared" si="57"/>
        <v>57.270969000000001</v>
      </c>
      <c r="E1840" s="88">
        <f t="shared" si="58"/>
        <v>4.489999999999994E-2</v>
      </c>
      <c r="G1840" s="119" t="str">
        <f>IF(C1840&lt;&gt;"",COUNT($C$89:C1840),"")</f>
        <v/>
      </c>
    </row>
    <row r="1841" spans="1:7" ht="12.75">
      <c r="A1841" s="106" t="s">
        <v>389</v>
      </c>
      <c r="B1841" s="97">
        <v>20.55</v>
      </c>
      <c r="C1841" s="90"/>
      <c r="D1841" s="90">
        <f t="shared" si="57"/>
        <v>21.472694999999998</v>
      </c>
      <c r="E1841" s="88">
        <f t="shared" si="58"/>
        <v>4.489999999999994E-2</v>
      </c>
      <c r="G1841" s="119" t="str">
        <f>IF(C1841&lt;&gt;"",COUNT($C$89:C1841),"")</f>
        <v/>
      </c>
    </row>
    <row r="1842" spans="1:7" ht="12.75">
      <c r="A1842" s="106" t="s">
        <v>391</v>
      </c>
      <c r="B1842" s="97">
        <v>36.99</v>
      </c>
      <c r="C1842" s="90"/>
      <c r="D1842" s="90">
        <f t="shared" si="57"/>
        <v>38.650851000000003</v>
      </c>
      <c r="E1842" s="88">
        <f t="shared" si="58"/>
        <v>4.489999999999994E-2</v>
      </c>
      <c r="G1842" s="119" t="str">
        <f>IF(C1842&lt;&gt;"",COUNT($C$89:C1842),"")</f>
        <v/>
      </c>
    </row>
    <row r="1843" spans="1:7" ht="12.75">
      <c r="A1843" s="103" t="s">
        <v>393</v>
      </c>
      <c r="B1843" s="97">
        <v>14.39</v>
      </c>
      <c r="C1843" s="90"/>
      <c r="D1843" s="90">
        <f t="shared" si="57"/>
        <v>15.036111</v>
      </c>
      <c r="E1843" s="88">
        <f t="shared" si="58"/>
        <v>4.489999999999994E-2</v>
      </c>
      <c r="G1843" s="119" t="str">
        <f>IF(C1843&lt;&gt;"",COUNT($C$89:C1843),"")</f>
        <v/>
      </c>
    </row>
    <row r="1844" spans="1:7" ht="12.75">
      <c r="A1844" s="103" t="s">
        <v>394</v>
      </c>
      <c r="B1844" s="97">
        <v>20.55</v>
      </c>
      <c r="C1844" s="90"/>
      <c r="D1844" s="90">
        <f t="shared" si="57"/>
        <v>21.472694999999998</v>
      </c>
      <c r="E1844" s="88">
        <f t="shared" si="58"/>
        <v>4.489999999999994E-2</v>
      </c>
      <c r="G1844" s="119" t="str">
        <f>IF(C1844&lt;&gt;"",COUNT($C$89:C1844),"")</f>
        <v/>
      </c>
    </row>
    <row r="1845" spans="1:7" ht="12.75">
      <c r="A1845" s="103" t="s">
        <v>396</v>
      </c>
      <c r="B1845" s="97">
        <v>54.81</v>
      </c>
      <c r="C1845" s="90">
        <v>15.72</v>
      </c>
      <c r="D1845" s="90">
        <f t="shared" si="57"/>
        <v>16.425827999999999</v>
      </c>
      <c r="E1845" s="88">
        <f t="shared" si="58"/>
        <v>-0.70031330049261087</v>
      </c>
      <c r="G1845" s="119">
        <f>IF(C1845&lt;&gt;"",COUNT($C$89:C1845),"")</f>
        <v>31</v>
      </c>
    </row>
    <row r="1846" spans="1:7" ht="12.75">
      <c r="A1846" s="103" t="s">
        <v>398</v>
      </c>
      <c r="B1846" s="97">
        <v>24.66</v>
      </c>
      <c r="C1846" s="90"/>
      <c r="D1846" s="90">
        <f t="shared" si="57"/>
        <v>25.767233999999998</v>
      </c>
      <c r="E1846" s="88">
        <f t="shared" si="58"/>
        <v>4.489999999999994E-2</v>
      </c>
      <c r="G1846" s="119" t="str">
        <f>IF(C1846&lt;&gt;"",COUNT($C$89:C1846),"")</f>
        <v/>
      </c>
    </row>
    <row r="1847" spans="1:7" ht="12.75">
      <c r="A1847" s="103" t="s">
        <v>400</v>
      </c>
      <c r="B1847" s="97">
        <v>25.7</v>
      </c>
      <c r="C1847" s="90"/>
      <c r="D1847" s="90">
        <f t="shared" si="57"/>
        <v>26.853929999999998</v>
      </c>
      <c r="E1847" s="88">
        <f t="shared" si="58"/>
        <v>4.489999999999994E-2</v>
      </c>
      <c r="G1847" s="119" t="str">
        <f>IF(C1847&lt;&gt;"",COUNT($C$89:C1847),"")</f>
        <v/>
      </c>
    </row>
    <row r="1848" spans="1:7" ht="12.75">
      <c r="A1848" s="103" t="s">
        <v>401</v>
      </c>
      <c r="B1848" s="97">
        <v>54.81</v>
      </c>
      <c r="C1848" s="90">
        <v>16.41</v>
      </c>
      <c r="D1848" s="90">
        <f t="shared" si="57"/>
        <v>17.146808999999998</v>
      </c>
      <c r="E1848" s="88">
        <f t="shared" si="58"/>
        <v>-0.68715911330049262</v>
      </c>
      <c r="G1848" s="119">
        <f>IF(C1848&lt;&gt;"",COUNT($C$89:C1848),"")</f>
        <v>32</v>
      </c>
    </row>
    <row r="1849" spans="1:7" ht="12.75">
      <c r="A1849" s="105" t="s">
        <v>403</v>
      </c>
      <c r="B1849" s="97">
        <v>14.39</v>
      </c>
      <c r="C1849" s="90"/>
      <c r="D1849" s="90">
        <f t="shared" si="57"/>
        <v>15.036111</v>
      </c>
      <c r="E1849" s="88">
        <f t="shared" si="58"/>
        <v>4.489999999999994E-2</v>
      </c>
      <c r="G1849" s="119" t="str">
        <f>IF(C1849&lt;&gt;"",COUNT($C$89:C1849),"")</f>
        <v/>
      </c>
    </row>
    <row r="1850" spans="1:7" ht="12.75">
      <c r="A1850" s="103" t="s">
        <v>405</v>
      </c>
      <c r="B1850" s="97">
        <v>22.62</v>
      </c>
      <c r="C1850" s="90"/>
      <c r="D1850" s="90">
        <f t="shared" si="57"/>
        <v>23.635638</v>
      </c>
      <c r="E1850" s="88">
        <f t="shared" si="58"/>
        <v>4.489999999999994E-2</v>
      </c>
      <c r="G1850" s="119" t="str">
        <f>IF(C1850&lt;&gt;"",COUNT($C$89:C1850),"")</f>
        <v/>
      </c>
    </row>
    <row r="1851" spans="1:7" ht="12.75">
      <c r="A1851" s="103" t="s">
        <v>407</v>
      </c>
      <c r="B1851" s="97">
        <v>7.81</v>
      </c>
      <c r="C1851" s="90"/>
      <c r="D1851" s="90">
        <f t="shared" si="57"/>
        <v>8.1606689999999986</v>
      </c>
      <c r="E1851" s="88">
        <f t="shared" si="58"/>
        <v>4.489999999999994E-2</v>
      </c>
      <c r="G1851" s="119" t="str">
        <f>IF(C1851&lt;&gt;"",COUNT($C$89:C1851),"")</f>
        <v/>
      </c>
    </row>
    <row r="1852" spans="1:7" ht="12.75">
      <c r="A1852" s="103" t="s">
        <v>409</v>
      </c>
      <c r="B1852" s="97">
        <v>54.81</v>
      </c>
      <c r="C1852" s="90"/>
      <c r="D1852" s="90">
        <f t="shared" si="57"/>
        <v>57.270969000000001</v>
      </c>
      <c r="E1852" s="88">
        <f t="shared" si="58"/>
        <v>4.489999999999994E-2</v>
      </c>
      <c r="G1852" s="119" t="str">
        <f>IF(C1852&lt;&gt;"",COUNT($C$89:C1852),"")</f>
        <v/>
      </c>
    </row>
    <row r="1853" spans="1:7" ht="12.75">
      <c r="A1853" s="103" t="s">
        <v>411</v>
      </c>
      <c r="B1853" s="97">
        <v>4.8</v>
      </c>
      <c r="C1853" s="90">
        <v>12.5</v>
      </c>
      <c r="D1853" s="90">
        <f t="shared" si="57"/>
        <v>13.061249999999999</v>
      </c>
      <c r="E1853" s="88">
        <f t="shared" si="58"/>
        <v>1.7210937500000001</v>
      </c>
      <c r="G1853" s="119">
        <f>IF(C1853&lt;&gt;"",COUNT($C$89:C1853),"")</f>
        <v>33</v>
      </c>
    </row>
    <row r="1854" spans="1:7" ht="12.75">
      <c r="A1854" s="103" t="s">
        <v>413</v>
      </c>
      <c r="B1854" s="97">
        <v>20.55</v>
      </c>
      <c r="C1854" s="90"/>
      <c r="D1854" s="90">
        <f t="shared" si="57"/>
        <v>21.472694999999998</v>
      </c>
      <c r="E1854" s="88">
        <f t="shared" si="58"/>
        <v>4.489999999999994E-2</v>
      </c>
      <c r="G1854" s="119" t="str">
        <f>IF(C1854&lt;&gt;"",COUNT($C$89:C1854),"")</f>
        <v/>
      </c>
    </row>
    <row r="1855" spans="1:7" ht="12.75">
      <c r="A1855" s="103" t="s">
        <v>415</v>
      </c>
      <c r="B1855" s="97">
        <v>7.53</v>
      </c>
      <c r="C1855" s="90"/>
      <c r="D1855" s="90">
        <f t="shared" si="57"/>
        <v>7.8680969999999997</v>
      </c>
      <c r="E1855" s="88">
        <f t="shared" si="58"/>
        <v>4.489999999999994E-2</v>
      </c>
      <c r="G1855" s="119" t="str">
        <f>IF(C1855&lt;&gt;"",COUNT($C$89:C1855),"")</f>
        <v/>
      </c>
    </row>
    <row r="1856" spans="1:7" ht="12.75">
      <c r="A1856" s="103" t="s">
        <v>416</v>
      </c>
      <c r="B1856" s="97">
        <v>54.81</v>
      </c>
      <c r="C1856" s="90"/>
      <c r="D1856" s="90">
        <f t="shared" si="57"/>
        <v>57.270969000000001</v>
      </c>
      <c r="E1856" s="88">
        <f t="shared" si="58"/>
        <v>4.489999999999994E-2</v>
      </c>
      <c r="G1856" s="119" t="str">
        <f>IF(C1856&lt;&gt;"",COUNT($C$89:C1856),"")</f>
        <v/>
      </c>
    </row>
    <row r="1857" spans="1:7" ht="12.75">
      <c r="A1857" s="103" t="s">
        <v>418</v>
      </c>
      <c r="B1857" s="97">
        <v>5.22</v>
      </c>
      <c r="C1857" s="90"/>
      <c r="D1857" s="90">
        <f t="shared" si="57"/>
        <v>5.4543779999999993</v>
      </c>
      <c r="E1857" s="88">
        <f t="shared" si="58"/>
        <v>4.489999999999994E-2</v>
      </c>
      <c r="G1857" s="119" t="str">
        <f>IF(C1857&lt;&gt;"",COUNT($C$89:C1857),"")</f>
        <v/>
      </c>
    </row>
    <row r="1858" spans="1:7" ht="12.75">
      <c r="A1858" s="103" t="s">
        <v>419</v>
      </c>
      <c r="B1858" s="97">
        <v>54.81</v>
      </c>
      <c r="C1858" s="90"/>
      <c r="D1858" s="90">
        <f t="shared" si="57"/>
        <v>57.270969000000001</v>
      </c>
      <c r="E1858" s="88">
        <f t="shared" si="58"/>
        <v>4.489999999999994E-2</v>
      </c>
      <c r="G1858" s="119" t="str">
        <f>IF(C1858&lt;&gt;"",COUNT($C$89:C1858),"")</f>
        <v/>
      </c>
    </row>
    <row r="1859" spans="1:7" ht="12.75">
      <c r="A1859" s="103" t="s">
        <v>421</v>
      </c>
      <c r="B1859" s="97">
        <v>54.81</v>
      </c>
      <c r="C1859" s="90"/>
      <c r="D1859" s="90">
        <f t="shared" si="57"/>
        <v>57.270969000000001</v>
      </c>
      <c r="E1859" s="88">
        <f t="shared" si="58"/>
        <v>4.489999999999994E-2</v>
      </c>
      <c r="G1859" s="119" t="str">
        <f>IF(C1859&lt;&gt;"",COUNT($C$89:C1859),"")</f>
        <v/>
      </c>
    </row>
    <row r="1860" spans="1:7" ht="12.75">
      <c r="A1860" s="103" t="s">
        <v>422</v>
      </c>
      <c r="B1860" s="97">
        <v>54.81</v>
      </c>
      <c r="C1860" s="90"/>
      <c r="D1860" s="90">
        <f t="shared" si="57"/>
        <v>57.270969000000001</v>
      </c>
      <c r="E1860" s="88">
        <f t="shared" si="58"/>
        <v>4.489999999999994E-2</v>
      </c>
      <c r="G1860" s="119" t="str">
        <f>IF(C1860&lt;&gt;"",COUNT($C$89:C1860),"")</f>
        <v/>
      </c>
    </row>
    <row r="1861" spans="1:7" ht="12.75">
      <c r="A1861" s="103" t="s">
        <v>424</v>
      </c>
      <c r="B1861" s="97">
        <v>20.55</v>
      </c>
      <c r="C1861" s="90"/>
      <c r="D1861" s="90">
        <f t="shared" si="57"/>
        <v>21.472694999999998</v>
      </c>
      <c r="E1861" s="88">
        <f t="shared" si="58"/>
        <v>4.489999999999994E-2</v>
      </c>
      <c r="G1861" s="119" t="str">
        <f>IF(C1861&lt;&gt;"",COUNT($C$89:C1861),"")</f>
        <v/>
      </c>
    </row>
    <row r="1862" spans="1:7" ht="12.75">
      <c r="A1862" s="103" t="s">
        <v>426</v>
      </c>
      <c r="B1862" s="97">
        <v>54.81</v>
      </c>
      <c r="C1862" s="90"/>
      <c r="D1862" s="90">
        <f t="shared" si="57"/>
        <v>57.270969000000001</v>
      </c>
      <c r="E1862" s="88">
        <f t="shared" si="58"/>
        <v>4.489999999999994E-2</v>
      </c>
      <c r="G1862" s="119" t="str">
        <f>IF(C1862&lt;&gt;"",COUNT($C$89:C1862),"")</f>
        <v/>
      </c>
    </row>
    <row r="1863" spans="1:7" ht="12.75">
      <c r="A1863" s="103" t="s">
        <v>428</v>
      </c>
      <c r="B1863" s="97">
        <v>20.55</v>
      </c>
      <c r="C1863" s="90"/>
      <c r="D1863" s="90">
        <f t="shared" si="57"/>
        <v>21.472694999999998</v>
      </c>
      <c r="E1863" s="88">
        <f t="shared" si="58"/>
        <v>4.489999999999994E-2</v>
      </c>
      <c r="G1863" s="119" t="str">
        <f>IF(C1863&lt;&gt;"",COUNT($C$89:C1863),"")</f>
        <v/>
      </c>
    </row>
    <row r="1864" spans="1:7" ht="12.75">
      <c r="A1864" s="103" t="s">
        <v>429</v>
      </c>
      <c r="B1864" s="97">
        <v>54.81</v>
      </c>
      <c r="C1864" s="90"/>
      <c r="D1864" s="90">
        <f t="shared" si="57"/>
        <v>57.270969000000001</v>
      </c>
      <c r="E1864" s="88">
        <f t="shared" si="58"/>
        <v>4.489999999999994E-2</v>
      </c>
      <c r="G1864" s="119" t="str">
        <f>IF(C1864&lt;&gt;"",COUNT($C$89:C1864),"")</f>
        <v/>
      </c>
    </row>
    <row r="1865" spans="1:7" ht="12.75">
      <c r="A1865" s="103"/>
      <c r="B1865" s="97"/>
      <c r="C1865" s="90"/>
      <c r="D1865" s="90" t="str">
        <f t="shared" si="57"/>
        <v/>
      </c>
      <c r="E1865" s="88" t="str">
        <f t="shared" si="58"/>
        <v/>
      </c>
      <c r="G1865" s="119" t="str">
        <f>IF(C1865&lt;&gt;"",COUNT($C$89:C1865),"")</f>
        <v/>
      </c>
    </row>
    <row r="1866" spans="1:7" ht="12.75">
      <c r="A1866" s="102" t="s">
        <v>463</v>
      </c>
      <c r="B1866" s="116"/>
      <c r="C1866" s="90"/>
      <c r="D1866" s="90" t="str">
        <f t="shared" si="57"/>
        <v/>
      </c>
      <c r="E1866" s="88" t="str">
        <f t="shared" si="58"/>
        <v/>
      </c>
      <c r="G1866" s="119" t="str">
        <f>IF(C1866&lt;&gt;"",COUNT($C$89:C1866),"")</f>
        <v/>
      </c>
    </row>
    <row r="1867" spans="1:7" ht="12.75">
      <c r="A1867" s="103" t="s">
        <v>362</v>
      </c>
      <c r="B1867" s="97">
        <v>26.72</v>
      </c>
      <c r="C1867" s="90"/>
      <c r="D1867" s="90">
        <f t="shared" si="57"/>
        <v>27.919727999999996</v>
      </c>
      <c r="E1867" s="88">
        <f t="shared" si="58"/>
        <v>4.489999999999994E-2</v>
      </c>
      <c r="G1867" s="119" t="str">
        <f>IF(C1867&lt;&gt;"",COUNT($C$89:C1867),"")</f>
        <v/>
      </c>
    </row>
    <row r="1868" spans="1:7" ht="12.75">
      <c r="A1868" s="103" t="s">
        <v>363</v>
      </c>
      <c r="B1868" s="97">
        <v>41.09</v>
      </c>
      <c r="C1868" s="90">
        <v>24.66</v>
      </c>
      <c r="D1868" s="90">
        <f t="shared" si="57"/>
        <v>25.767233999999998</v>
      </c>
      <c r="E1868" s="88">
        <f t="shared" si="58"/>
        <v>-0.37290742273059152</v>
      </c>
      <c r="G1868" s="119">
        <f>IF(C1868&lt;&gt;"",COUNT($C$89:C1868),"")</f>
        <v>34</v>
      </c>
    </row>
    <row r="1869" spans="1:7" ht="12.75">
      <c r="A1869" s="103" t="s">
        <v>364</v>
      </c>
      <c r="B1869" s="97">
        <v>9.59</v>
      </c>
      <c r="C1869" s="90">
        <v>36.54</v>
      </c>
      <c r="D1869" s="90">
        <f t="shared" si="57"/>
        <v>38.180645999999996</v>
      </c>
      <c r="E1869" s="88">
        <f t="shared" si="58"/>
        <v>2.9812978102189778</v>
      </c>
      <c r="G1869" s="119">
        <f>IF(C1869&lt;&gt;"",COUNT($C$89:C1869),"")</f>
        <v>35</v>
      </c>
    </row>
    <row r="1870" spans="1:7" ht="12.75">
      <c r="A1870" s="105" t="s">
        <v>365</v>
      </c>
      <c r="B1870" s="97">
        <v>41.09</v>
      </c>
      <c r="C1870" s="90">
        <v>26.72</v>
      </c>
      <c r="D1870" s="90">
        <f t="shared" si="57"/>
        <v>27.919727999999996</v>
      </c>
      <c r="E1870" s="88">
        <f t="shared" si="58"/>
        <v>-0.32052256023363368</v>
      </c>
      <c r="G1870" s="119">
        <f>IF(C1870&lt;&gt;"",COUNT($C$89:C1870),"")</f>
        <v>36</v>
      </c>
    </row>
    <row r="1871" spans="1:7" ht="12.75">
      <c r="A1871" s="103" t="s">
        <v>367</v>
      </c>
      <c r="B1871" s="97">
        <v>4.1100000000000003</v>
      </c>
      <c r="C1871" s="90">
        <v>13.7</v>
      </c>
      <c r="D1871" s="90">
        <f t="shared" si="57"/>
        <v>14.315129999999998</v>
      </c>
      <c r="E1871" s="88">
        <f t="shared" si="58"/>
        <v>2.4829999999999992</v>
      </c>
      <c r="G1871" s="119">
        <f>IF(C1871&lt;&gt;"",COUNT($C$89:C1871),"")</f>
        <v>37</v>
      </c>
    </row>
    <row r="1872" spans="1:7" ht="12.75">
      <c r="A1872" s="103" t="s">
        <v>369</v>
      </c>
      <c r="B1872" s="97">
        <v>4.9400000000000004</v>
      </c>
      <c r="C1872" s="90">
        <v>9.59</v>
      </c>
      <c r="D1872" s="90">
        <f t="shared" si="57"/>
        <v>10.020591</v>
      </c>
      <c r="E1872" s="88">
        <f t="shared" si="58"/>
        <v>1.02845971659919</v>
      </c>
      <c r="G1872" s="119">
        <f>IF(C1872&lt;&gt;"",COUNT($C$89:C1872),"")</f>
        <v>38</v>
      </c>
    </row>
    <row r="1873" spans="1:7" ht="12.75">
      <c r="A1873" s="103" t="s">
        <v>371</v>
      </c>
      <c r="B1873" s="97">
        <v>6.54</v>
      </c>
      <c r="C1873" s="90">
        <f>B1873/(1.0449)</f>
        <v>6.2589721504450191</v>
      </c>
      <c r="D1873" s="90">
        <f t="shared" si="57"/>
        <v>6.54</v>
      </c>
      <c r="E1873" s="88">
        <f t="shared" si="58"/>
        <v>0</v>
      </c>
      <c r="G1873" s="119">
        <f>IF(C1873&lt;&gt;"",COUNT($C$89:C1873),"")</f>
        <v>39</v>
      </c>
    </row>
    <row r="1874" spans="1:7" ht="12.75">
      <c r="A1874" s="103" t="s">
        <v>373</v>
      </c>
      <c r="B1874" s="90">
        <v>20.55</v>
      </c>
      <c r="C1874" s="90"/>
      <c r="D1874" s="90">
        <f t="shared" si="57"/>
        <v>21.472694999999998</v>
      </c>
      <c r="E1874" s="88">
        <f t="shared" si="58"/>
        <v>4.489999999999994E-2</v>
      </c>
      <c r="G1874" s="119" t="str">
        <f>IF(C1874&lt;&gt;"",COUNT($C$89:C1874),"")</f>
        <v/>
      </c>
    </row>
    <row r="1875" spans="1:7" ht="12.75">
      <c r="A1875" s="103" t="s">
        <v>375</v>
      </c>
      <c r="B1875" s="90">
        <v>41.09</v>
      </c>
      <c r="C1875" s="90">
        <v>32.869999999999997</v>
      </c>
      <c r="D1875" s="90">
        <f t="shared" si="57"/>
        <v>34.345862999999994</v>
      </c>
      <c r="E1875" s="88">
        <f t="shared" si="58"/>
        <v>-0.16413085908980307</v>
      </c>
      <c r="G1875" s="119">
        <f>IF(C1875&lt;&gt;"",COUNT($C$89:C1875),"")</f>
        <v>40</v>
      </c>
    </row>
    <row r="1876" spans="1:7" ht="12.75">
      <c r="A1876" s="103" t="s">
        <v>376</v>
      </c>
      <c r="B1876" s="90">
        <v>24.66</v>
      </c>
      <c r="C1876" s="90"/>
      <c r="D1876" s="90">
        <f t="shared" si="57"/>
        <v>25.767233999999998</v>
      </c>
      <c r="E1876" s="88">
        <f t="shared" si="58"/>
        <v>4.489999999999994E-2</v>
      </c>
      <c r="G1876" s="119" t="str">
        <f>IF(C1876&lt;&gt;"",COUNT($C$89:C1876),"")</f>
        <v/>
      </c>
    </row>
    <row r="1877" spans="1:7" ht="12.75">
      <c r="A1877" s="103" t="s">
        <v>378</v>
      </c>
      <c r="B1877" s="90">
        <v>14.39</v>
      </c>
      <c r="C1877" s="90"/>
      <c r="D1877" s="90">
        <f t="shared" ref="D1877:D1929" si="59">IF(B1877&lt;&gt;"",IF(ISTEXT(B1877),B1877,IF(C1877&lt;&gt;"",C1877*1.0449,B1877*1.0449)),"")</f>
        <v>15.036111</v>
      </c>
      <c r="E1877" s="88">
        <f t="shared" ref="E1877:E1929" si="60">IF(AND(B1877&lt;&gt;"",D1877&lt;&gt;""),IF(ISTEXT(D1877),D1877,D1877/B1877-1),"")</f>
        <v>4.489999999999994E-2</v>
      </c>
      <c r="G1877" s="119" t="str">
        <f>IF(C1877&lt;&gt;"",COUNT($C$89:C1877),"")</f>
        <v/>
      </c>
    </row>
    <row r="1878" spans="1:7" ht="12.75">
      <c r="A1878" s="103" t="s">
        <v>380</v>
      </c>
      <c r="B1878" s="90">
        <v>20.55</v>
      </c>
      <c r="C1878" s="90"/>
      <c r="D1878" s="90">
        <f t="shared" si="59"/>
        <v>21.472694999999998</v>
      </c>
      <c r="E1878" s="88">
        <f t="shared" si="60"/>
        <v>4.489999999999994E-2</v>
      </c>
      <c r="G1878" s="119" t="str">
        <f>IF(C1878&lt;&gt;"",COUNT($C$89:C1878),"")</f>
        <v/>
      </c>
    </row>
    <row r="1879" spans="1:7" ht="12.75">
      <c r="A1879" s="103" t="s">
        <v>381</v>
      </c>
      <c r="B1879" s="90">
        <v>20.55</v>
      </c>
      <c r="C1879" s="90"/>
      <c r="D1879" s="90">
        <f t="shared" si="59"/>
        <v>21.472694999999998</v>
      </c>
      <c r="E1879" s="88">
        <f t="shared" si="60"/>
        <v>4.489999999999994E-2</v>
      </c>
      <c r="G1879" s="119" t="str">
        <f>IF(C1879&lt;&gt;"",COUNT($C$89:C1879),"")</f>
        <v/>
      </c>
    </row>
    <row r="1880" spans="1:7" ht="12.75">
      <c r="A1880" s="103" t="s">
        <v>383</v>
      </c>
      <c r="B1880" s="90">
        <v>20.55</v>
      </c>
      <c r="C1880" s="90"/>
      <c r="D1880" s="90">
        <f t="shared" si="59"/>
        <v>21.472694999999998</v>
      </c>
      <c r="E1880" s="88">
        <f t="shared" si="60"/>
        <v>4.489999999999994E-2</v>
      </c>
      <c r="G1880" s="119" t="str">
        <f>IF(C1880&lt;&gt;"",COUNT($C$89:C1880),"")</f>
        <v/>
      </c>
    </row>
    <row r="1881" spans="1:7" ht="12.75">
      <c r="A1881" s="103" t="s">
        <v>384</v>
      </c>
      <c r="B1881" s="90">
        <v>6.83</v>
      </c>
      <c r="C1881" s="90"/>
      <c r="D1881" s="90">
        <f t="shared" si="59"/>
        <v>7.1366670000000001</v>
      </c>
      <c r="E1881" s="88">
        <f t="shared" si="60"/>
        <v>4.489999999999994E-2</v>
      </c>
      <c r="G1881" s="119" t="str">
        <f>IF(C1881&lt;&gt;"",COUNT($C$89:C1881),"")</f>
        <v/>
      </c>
    </row>
    <row r="1882" spans="1:7" ht="12.75">
      <c r="A1882" s="103" t="s">
        <v>386</v>
      </c>
      <c r="B1882" s="90">
        <v>6.83</v>
      </c>
      <c r="C1882" s="90"/>
      <c r="D1882" s="90">
        <f t="shared" si="59"/>
        <v>7.1366670000000001</v>
      </c>
      <c r="E1882" s="88">
        <f t="shared" si="60"/>
        <v>4.489999999999994E-2</v>
      </c>
      <c r="G1882" s="119" t="str">
        <f>IF(C1882&lt;&gt;"",COUNT($C$89:C1882),"")</f>
        <v/>
      </c>
    </row>
    <row r="1883" spans="1:7" ht="12.75">
      <c r="A1883" s="106" t="s">
        <v>388</v>
      </c>
      <c r="B1883" s="90">
        <v>16.43</v>
      </c>
      <c r="C1883" s="90">
        <v>36.54</v>
      </c>
      <c r="D1883" s="90">
        <f t="shared" si="59"/>
        <v>38.180645999999996</v>
      </c>
      <c r="E1883" s="88">
        <f t="shared" si="60"/>
        <v>1.3238372489348751</v>
      </c>
      <c r="G1883" s="119">
        <f>IF(C1883&lt;&gt;"",COUNT($C$89:C1883),"")</f>
        <v>41</v>
      </c>
    </row>
    <row r="1884" spans="1:7" ht="12.75">
      <c r="A1884" s="106" t="s">
        <v>389</v>
      </c>
      <c r="B1884" s="90">
        <v>10.94</v>
      </c>
      <c r="C1884" s="90"/>
      <c r="D1884" s="90">
        <f t="shared" si="59"/>
        <v>11.431206</v>
      </c>
      <c r="E1884" s="88">
        <f t="shared" si="60"/>
        <v>4.489999999999994E-2</v>
      </c>
      <c r="G1884" s="119" t="str">
        <f>IF(C1884&lt;&gt;"",COUNT($C$89:C1884),"")</f>
        <v/>
      </c>
    </row>
    <row r="1885" spans="1:7" ht="12.75">
      <c r="A1885" s="106" t="s">
        <v>391</v>
      </c>
      <c r="B1885" s="90">
        <v>41.09</v>
      </c>
      <c r="C1885" s="90">
        <v>36.99</v>
      </c>
      <c r="D1885" s="90">
        <f t="shared" si="59"/>
        <v>38.650851000000003</v>
      </c>
      <c r="E1885" s="88">
        <f t="shared" si="60"/>
        <v>-5.9361134095887058E-2</v>
      </c>
      <c r="G1885" s="119">
        <f>IF(C1885&lt;&gt;"",COUNT($C$89:C1885),"")</f>
        <v>42</v>
      </c>
    </row>
    <row r="1886" spans="1:7" ht="12.75">
      <c r="A1886" s="103" t="s">
        <v>393</v>
      </c>
      <c r="B1886" s="90">
        <v>6.83</v>
      </c>
      <c r="C1886" s="90"/>
      <c r="D1886" s="90">
        <f t="shared" si="59"/>
        <v>7.1366670000000001</v>
      </c>
      <c r="E1886" s="88">
        <f t="shared" si="60"/>
        <v>4.489999999999994E-2</v>
      </c>
      <c r="G1886" s="119" t="str">
        <f>IF(C1886&lt;&gt;"",COUNT($C$89:C1886),"")</f>
        <v/>
      </c>
    </row>
    <row r="1887" spans="1:7" ht="12.75">
      <c r="A1887" s="103" t="s">
        <v>394</v>
      </c>
      <c r="B1887" s="90">
        <v>41.09</v>
      </c>
      <c r="C1887" s="90">
        <v>20.55</v>
      </c>
      <c r="D1887" s="90">
        <f t="shared" si="59"/>
        <v>21.472694999999998</v>
      </c>
      <c r="E1887" s="88">
        <f t="shared" si="60"/>
        <v>-0.47742285227549286</v>
      </c>
      <c r="G1887" s="119">
        <f>IF(C1887&lt;&gt;"",COUNT($C$89:C1887),"")</f>
        <v>43</v>
      </c>
    </row>
    <row r="1888" spans="1:7" ht="12.75">
      <c r="A1888" s="103" t="s">
        <v>396</v>
      </c>
      <c r="B1888" s="90">
        <v>10.48</v>
      </c>
      <c r="C1888" s="90"/>
      <c r="D1888" s="90">
        <f t="shared" si="59"/>
        <v>10.950552</v>
      </c>
      <c r="E1888" s="88">
        <f t="shared" si="60"/>
        <v>4.489999999999994E-2</v>
      </c>
      <c r="G1888" s="119" t="str">
        <f>IF(C1888&lt;&gt;"",COUNT($C$89:C1888),"")</f>
        <v/>
      </c>
    </row>
    <row r="1889" spans="1:7" ht="12.75">
      <c r="A1889" s="103" t="s">
        <v>398</v>
      </c>
      <c r="B1889" s="90">
        <v>24.66</v>
      </c>
      <c r="C1889" s="90"/>
      <c r="D1889" s="90">
        <f t="shared" si="59"/>
        <v>25.767233999999998</v>
      </c>
      <c r="E1889" s="88">
        <f t="shared" si="60"/>
        <v>4.489999999999994E-2</v>
      </c>
      <c r="G1889" s="119" t="str">
        <f>IF(C1889&lt;&gt;"",COUNT($C$89:C1889),"")</f>
        <v/>
      </c>
    </row>
    <row r="1890" spans="1:7" ht="12.75">
      <c r="A1890" s="103" t="s">
        <v>400</v>
      </c>
      <c r="B1890" s="90">
        <v>25.7</v>
      </c>
      <c r="C1890" s="90"/>
      <c r="D1890" s="90">
        <f t="shared" si="59"/>
        <v>26.853929999999998</v>
      </c>
      <c r="E1890" s="88">
        <f t="shared" si="60"/>
        <v>4.489999999999994E-2</v>
      </c>
      <c r="G1890" s="119" t="str">
        <f>IF(C1890&lt;&gt;"",COUNT($C$89:C1890),"")</f>
        <v/>
      </c>
    </row>
    <row r="1891" spans="1:7" ht="12.75">
      <c r="A1891" s="103" t="s">
        <v>401</v>
      </c>
      <c r="B1891" s="90">
        <v>10.94</v>
      </c>
      <c r="C1891" s="90"/>
      <c r="D1891" s="90">
        <f t="shared" si="59"/>
        <v>11.431206</v>
      </c>
      <c r="E1891" s="88">
        <f t="shared" si="60"/>
        <v>4.489999999999994E-2</v>
      </c>
      <c r="G1891" s="119" t="str">
        <f>IF(C1891&lt;&gt;"",COUNT($C$89:C1891),"")</f>
        <v/>
      </c>
    </row>
    <row r="1892" spans="1:7" ht="12.75">
      <c r="A1892" s="105" t="s">
        <v>403</v>
      </c>
      <c r="B1892" s="90">
        <v>14.39</v>
      </c>
      <c r="C1892" s="90"/>
      <c r="D1892" s="90">
        <f t="shared" si="59"/>
        <v>15.036111</v>
      </c>
      <c r="E1892" s="88">
        <f t="shared" si="60"/>
        <v>4.489999999999994E-2</v>
      </c>
      <c r="G1892" s="119" t="str">
        <f>IF(C1892&lt;&gt;"",COUNT($C$89:C1892),"")</f>
        <v/>
      </c>
    </row>
    <row r="1893" spans="1:7" ht="12.75">
      <c r="A1893" s="103" t="s">
        <v>405</v>
      </c>
      <c r="B1893" s="90">
        <v>41.09</v>
      </c>
      <c r="C1893" s="90">
        <v>22.62</v>
      </c>
      <c r="D1893" s="90">
        <f t="shared" si="59"/>
        <v>23.635638</v>
      </c>
      <c r="E1893" s="88">
        <f t="shared" si="60"/>
        <v>-0.42478369432952057</v>
      </c>
      <c r="G1893" s="119">
        <f>IF(C1893&lt;&gt;"",COUNT($C$89:C1893),"")</f>
        <v>44</v>
      </c>
    </row>
    <row r="1894" spans="1:7" ht="12.75">
      <c r="A1894" s="103" t="s">
        <v>407</v>
      </c>
      <c r="B1894" s="90">
        <v>7.81</v>
      </c>
      <c r="C1894" s="90"/>
      <c r="D1894" s="90">
        <f t="shared" si="59"/>
        <v>8.1606689999999986</v>
      </c>
      <c r="E1894" s="88">
        <f t="shared" si="60"/>
        <v>4.489999999999994E-2</v>
      </c>
      <c r="G1894" s="119" t="str">
        <f>IF(C1894&lt;&gt;"",COUNT($C$89:C1894),"")</f>
        <v/>
      </c>
    </row>
    <row r="1895" spans="1:7" ht="12.75">
      <c r="A1895" s="103" t="s">
        <v>409</v>
      </c>
      <c r="B1895" s="90">
        <v>24.66</v>
      </c>
      <c r="C1895" s="90"/>
      <c r="D1895" s="90">
        <f t="shared" si="59"/>
        <v>25.767233999999998</v>
      </c>
      <c r="E1895" s="88">
        <f t="shared" si="60"/>
        <v>4.489999999999994E-2</v>
      </c>
      <c r="G1895" s="119" t="str">
        <f>IF(C1895&lt;&gt;"",COUNT($C$89:C1895),"")</f>
        <v/>
      </c>
    </row>
    <row r="1896" spans="1:7" ht="12.75">
      <c r="A1896" s="103" t="s">
        <v>411</v>
      </c>
      <c r="B1896" s="90">
        <v>41.09</v>
      </c>
      <c r="C1896" s="90">
        <v>12.5</v>
      </c>
      <c r="D1896" s="90">
        <f t="shared" si="59"/>
        <v>13.061249999999999</v>
      </c>
      <c r="E1896" s="88">
        <f t="shared" si="60"/>
        <v>-0.68213068873205163</v>
      </c>
      <c r="G1896" s="119">
        <f>IF(C1896&lt;&gt;"",COUNT($C$89:C1896),"")</f>
        <v>45</v>
      </c>
    </row>
    <row r="1897" spans="1:7" ht="12.75">
      <c r="A1897" s="103" t="s">
        <v>413</v>
      </c>
      <c r="B1897" s="90">
        <v>41.09</v>
      </c>
      <c r="C1897" s="90">
        <v>20.55</v>
      </c>
      <c r="D1897" s="90">
        <f t="shared" si="59"/>
        <v>21.472694999999998</v>
      </c>
      <c r="E1897" s="88">
        <f t="shared" si="60"/>
        <v>-0.47742285227549286</v>
      </c>
      <c r="G1897" s="119">
        <f>IF(C1897&lt;&gt;"",COUNT($C$89:C1897),"")</f>
        <v>46</v>
      </c>
    </row>
    <row r="1898" spans="1:7" ht="12.75">
      <c r="A1898" s="103" t="s">
        <v>415</v>
      </c>
      <c r="B1898" s="90">
        <v>5.49</v>
      </c>
      <c r="C1898" s="90">
        <v>7.53</v>
      </c>
      <c r="D1898" s="90">
        <f t="shared" si="59"/>
        <v>7.8680969999999997</v>
      </c>
      <c r="E1898" s="88">
        <f t="shared" si="60"/>
        <v>0.43316885245901626</v>
      </c>
      <c r="G1898" s="119">
        <f>IF(C1898&lt;&gt;"",COUNT($C$89:C1898),"")</f>
        <v>47</v>
      </c>
    </row>
    <row r="1899" spans="1:7" ht="12.75">
      <c r="A1899" s="103" t="s">
        <v>416</v>
      </c>
      <c r="B1899" s="90">
        <v>16.43</v>
      </c>
      <c r="C1899" s="90"/>
      <c r="D1899" s="90">
        <f t="shared" si="59"/>
        <v>17.167707</v>
      </c>
      <c r="E1899" s="88">
        <f t="shared" si="60"/>
        <v>4.489999999999994E-2</v>
      </c>
      <c r="G1899" s="119" t="str">
        <f>IF(C1899&lt;&gt;"",COUNT($C$89:C1899),"")</f>
        <v/>
      </c>
    </row>
    <row r="1900" spans="1:7" ht="12.75">
      <c r="A1900" s="103" t="s">
        <v>418</v>
      </c>
      <c r="B1900" s="90">
        <v>5.22</v>
      </c>
      <c r="C1900" s="90"/>
      <c r="D1900" s="90">
        <f t="shared" si="59"/>
        <v>5.4543779999999993</v>
      </c>
      <c r="E1900" s="88">
        <f t="shared" si="60"/>
        <v>4.489999999999994E-2</v>
      </c>
      <c r="G1900" s="119" t="str">
        <f>IF(C1900&lt;&gt;"",COUNT($C$89:C1900),"")</f>
        <v/>
      </c>
    </row>
    <row r="1901" spans="1:7" ht="12.75">
      <c r="A1901" s="103" t="s">
        <v>419</v>
      </c>
      <c r="B1901" s="90">
        <v>5.74</v>
      </c>
      <c r="C1901" s="90">
        <v>36.54</v>
      </c>
      <c r="D1901" s="90">
        <f t="shared" si="59"/>
        <v>38.180645999999996</v>
      </c>
      <c r="E1901" s="88">
        <f t="shared" si="60"/>
        <v>5.6516804878048772</v>
      </c>
      <c r="G1901" s="119">
        <f>IF(C1901&lt;&gt;"",COUNT($C$89:C1901),"")</f>
        <v>48</v>
      </c>
    </row>
    <row r="1902" spans="1:7" ht="12.75">
      <c r="A1902" s="103" t="s">
        <v>421</v>
      </c>
      <c r="B1902" s="90">
        <v>30.82</v>
      </c>
      <c r="C1902" s="90"/>
      <c r="D1902" s="90">
        <f t="shared" si="59"/>
        <v>32.203817999999998</v>
      </c>
      <c r="E1902" s="88">
        <f t="shared" si="60"/>
        <v>4.489999999999994E-2</v>
      </c>
      <c r="G1902" s="119" t="str">
        <f>IF(C1902&lt;&gt;"",COUNT($C$89:C1902),"")</f>
        <v/>
      </c>
    </row>
    <row r="1903" spans="1:7" ht="12.75">
      <c r="A1903" s="103" t="s">
        <v>422</v>
      </c>
      <c r="B1903" s="90">
        <v>13.43</v>
      </c>
      <c r="C1903" s="90">
        <v>36.54</v>
      </c>
      <c r="D1903" s="90">
        <f t="shared" si="59"/>
        <v>38.180645999999996</v>
      </c>
      <c r="E1903" s="88">
        <f t="shared" si="60"/>
        <v>1.8429371556217422</v>
      </c>
      <c r="G1903" s="119">
        <f>IF(C1903&lt;&gt;"",COUNT($C$89:C1903),"")</f>
        <v>49</v>
      </c>
    </row>
    <row r="1904" spans="1:7" ht="12.75">
      <c r="A1904" s="103" t="s">
        <v>424</v>
      </c>
      <c r="B1904" s="90">
        <v>20.55</v>
      </c>
      <c r="C1904" s="90"/>
      <c r="D1904" s="90">
        <f t="shared" si="59"/>
        <v>21.472694999999998</v>
      </c>
      <c r="E1904" s="88">
        <f t="shared" si="60"/>
        <v>4.489999999999994E-2</v>
      </c>
      <c r="G1904" s="119" t="str">
        <f>IF(C1904&lt;&gt;"",COUNT($C$89:C1904),"")</f>
        <v/>
      </c>
    </row>
    <row r="1905" spans="1:28" ht="12.75">
      <c r="A1905" s="103" t="s">
        <v>426</v>
      </c>
      <c r="B1905" s="90">
        <v>5.74</v>
      </c>
      <c r="C1905" s="90">
        <v>36.54</v>
      </c>
      <c r="D1905" s="90">
        <f t="shared" si="59"/>
        <v>38.180645999999996</v>
      </c>
      <c r="E1905" s="88">
        <f t="shared" si="60"/>
        <v>5.6516804878048772</v>
      </c>
      <c r="G1905" s="119">
        <f>IF(C1905&lt;&gt;"",COUNT($C$89:C1905),"")</f>
        <v>50</v>
      </c>
    </row>
    <row r="1906" spans="1:28" ht="12.75">
      <c r="A1906" s="103" t="s">
        <v>428</v>
      </c>
      <c r="B1906" s="90">
        <v>41.09</v>
      </c>
      <c r="C1906" s="90">
        <v>20.55</v>
      </c>
      <c r="D1906" s="90">
        <f t="shared" si="59"/>
        <v>21.472694999999998</v>
      </c>
      <c r="E1906" s="88">
        <f t="shared" si="60"/>
        <v>-0.47742285227549286</v>
      </c>
      <c r="G1906" s="119">
        <f>IF(C1906&lt;&gt;"",COUNT($C$89:C1906),"")</f>
        <v>51</v>
      </c>
    </row>
    <row r="1907" spans="1:28" ht="12.75">
      <c r="A1907" s="103" t="s">
        <v>429</v>
      </c>
      <c r="B1907" s="90">
        <v>20.55</v>
      </c>
      <c r="C1907" s="90"/>
      <c r="D1907" s="90">
        <f t="shared" si="59"/>
        <v>21.472694999999998</v>
      </c>
      <c r="E1907" s="88">
        <f t="shared" si="60"/>
        <v>4.489999999999994E-2</v>
      </c>
      <c r="G1907" s="119" t="str">
        <f>IF(C1907&lt;&gt;"",COUNT($C$89:C1907),"")</f>
        <v/>
      </c>
    </row>
    <row r="1908" spans="1:28" ht="12.75">
      <c r="A1908" s="103"/>
      <c r="B1908" s="90"/>
      <c r="C1908" s="90"/>
      <c r="D1908" s="90" t="str">
        <f t="shared" si="59"/>
        <v/>
      </c>
      <c r="E1908" s="88" t="str">
        <f t="shared" si="60"/>
        <v/>
      </c>
      <c r="G1908" s="119" t="str">
        <f>IF(C1908&lt;&gt;"",COUNT($C$89:C1908),"")</f>
        <v/>
      </c>
    </row>
    <row r="1909" spans="1:28" ht="12.75">
      <c r="A1909" s="102" t="s">
        <v>464</v>
      </c>
      <c r="C1909" s="90"/>
      <c r="D1909" s="90" t="str">
        <f t="shared" si="59"/>
        <v/>
      </c>
      <c r="E1909" s="88" t="str">
        <f t="shared" si="60"/>
        <v/>
      </c>
      <c r="G1909" s="119" t="str">
        <f>IF(C1909&lt;&gt;"",COUNT($C$89:C1909),"")</f>
        <v/>
      </c>
    </row>
    <row r="1910" spans="1:28" ht="12.75">
      <c r="A1910" s="77" t="s">
        <v>366</v>
      </c>
      <c r="B1910" s="90">
        <v>21.93</v>
      </c>
      <c r="C1910" s="90"/>
      <c r="D1910" s="90">
        <f t="shared" si="59"/>
        <v>22.914656999999998</v>
      </c>
      <c r="E1910" s="88">
        <f t="shared" si="60"/>
        <v>4.489999999999994E-2</v>
      </c>
      <c r="G1910" s="119" t="str">
        <f>IF(C1910&lt;&gt;"",COUNT($C$89:C1910),"")</f>
        <v/>
      </c>
    </row>
    <row r="1911" spans="1:28" ht="12.75">
      <c r="A1911" s="77" t="s">
        <v>435</v>
      </c>
      <c r="B1911" s="90">
        <v>21.93</v>
      </c>
      <c r="C1911" s="90"/>
      <c r="D1911" s="90">
        <f t="shared" si="59"/>
        <v>22.914656999999998</v>
      </c>
      <c r="E1911" s="88">
        <f t="shared" si="60"/>
        <v>4.489999999999994E-2</v>
      </c>
      <c r="G1911" s="119" t="str">
        <f>IF(C1911&lt;&gt;"",COUNT($C$89:C1911),"")</f>
        <v/>
      </c>
    </row>
    <row r="1912" spans="1:28" ht="12.75">
      <c r="A1912" s="103" t="s">
        <v>368</v>
      </c>
      <c r="B1912" s="90">
        <v>47.93</v>
      </c>
      <c r="C1912" s="90"/>
      <c r="D1912" s="90">
        <f t="shared" si="59"/>
        <v>50.082056999999999</v>
      </c>
      <c r="E1912" s="88">
        <f t="shared" si="60"/>
        <v>4.489999999999994E-2</v>
      </c>
      <c r="G1912" s="119" t="str">
        <f>IF(C1912&lt;&gt;"",COUNT($C$89:C1912),"")</f>
        <v/>
      </c>
    </row>
    <row r="1913" spans="1:28" ht="12.75">
      <c r="A1913" s="77" t="s">
        <v>437</v>
      </c>
      <c r="B1913" s="90">
        <v>39.049999999999997</v>
      </c>
      <c r="C1913" s="90"/>
      <c r="D1913" s="90">
        <f t="shared" si="59"/>
        <v>40.803344999999993</v>
      </c>
      <c r="E1913" s="88">
        <f t="shared" si="60"/>
        <v>4.489999999999994E-2</v>
      </c>
      <c r="G1913" s="119" t="str">
        <f>IF(C1913&lt;&gt;"",COUNT($C$89:C1913),"")</f>
        <v/>
      </c>
    </row>
    <row r="1914" spans="1:28" ht="12.75">
      <c r="A1914" s="77" t="s">
        <v>439</v>
      </c>
      <c r="B1914" s="90">
        <v>24.66</v>
      </c>
      <c r="C1914" s="90"/>
      <c r="D1914" s="90">
        <f t="shared" si="59"/>
        <v>25.767233999999998</v>
      </c>
      <c r="E1914" s="88">
        <f t="shared" si="60"/>
        <v>4.489999999999994E-2</v>
      </c>
      <c r="G1914" s="119" t="str">
        <f>IF(C1914&lt;&gt;"",COUNT($C$89:C1914),"")</f>
        <v/>
      </c>
    </row>
    <row r="1915" spans="1:28" ht="12.75">
      <c r="A1915" s="77" t="s">
        <v>440</v>
      </c>
      <c r="B1915" s="90">
        <v>5.37</v>
      </c>
      <c r="C1915" s="90">
        <v>24.66</v>
      </c>
      <c r="D1915" s="90">
        <f t="shared" si="59"/>
        <v>25.767233999999998</v>
      </c>
      <c r="E1915" s="88">
        <f t="shared" si="60"/>
        <v>3.7983675977653624</v>
      </c>
      <c r="G1915" s="119">
        <f>IF(C1915&lt;&gt;"",COUNT($C$89:C1915),"")</f>
        <v>52</v>
      </c>
    </row>
    <row r="1916" spans="1:28" ht="12.75">
      <c r="A1916" s="77" t="s">
        <v>441</v>
      </c>
      <c r="B1916" s="90">
        <v>54.81</v>
      </c>
      <c r="C1916" s="90"/>
      <c r="D1916" s="90">
        <f t="shared" si="59"/>
        <v>57.270969000000001</v>
      </c>
      <c r="E1916" s="88">
        <f t="shared" si="60"/>
        <v>4.489999999999994E-2</v>
      </c>
      <c r="G1916" s="119" t="str">
        <f>IF(C1916&lt;&gt;"",COUNT($C$89:C1916),"")</f>
        <v/>
      </c>
    </row>
    <row r="1917" spans="1:28" ht="12.75">
      <c r="A1917" s="77" t="s">
        <v>436</v>
      </c>
      <c r="B1917" s="90">
        <v>11.51</v>
      </c>
      <c r="C1917" s="90"/>
      <c r="D1917" s="90">
        <f t="shared" si="59"/>
        <v>12.026798999999999</v>
      </c>
      <c r="E1917" s="88">
        <f t="shared" si="60"/>
        <v>4.489999999999994E-2</v>
      </c>
      <c r="G1917" s="119" t="str">
        <f>IF(C1917&lt;&gt;"",COUNT($C$89:C1917),"")</f>
        <v/>
      </c>
      <c r="AB1917" s="1">
        <v>1</v>
      </c>
    </row>
    <row r="1918" spans="1:28" ht="12.75">
      <c r="A1918" s="77" t="s">
        <v>443</v>
      </c>
      <c r="B1918" s="90">
        <v>47.93</v>
      </c>
      <c r="C1918" s="90"/>
      <c r="D1918" s="90">
        <f t="shared" si="59"/>
        <v>50.082056999999999</v>
      </c>
      <c r="E1918" s="88">
        <f t="shared" si="60"/>
        <v>4.489999999999994E-2</v>
      </c>
      <c r="G1918" s="119" t="str">
        <f>IF(C1918&lt;&gt;"",COUNT($C$89:C1918),"")</f>
        <v/>
      </c>
      <c r="AB1918" s="1">
        <v>1</v>
      </c>
    </row>
    <row r="1919" spans="1:28" ht="12.75">
      <c r="A1919" s="103"/>
      <c r="B1919" s="90"/>
      <c r="C1919" s="90"/>
      <c r="D1919" s="90" t="str">
        <f t="shared" si="59"/>
        <v/>
      </c>
      <c r="E1919" s="88" t="str">
        <f t="shared" si="60"/>
        <v/>
      </c>
      <c r="G1919" s="119" t="str">
        <f>IF(C1919&lt;&gt;"",COUNT($C$89:C1919),"")</f>
        <v/>
      </c>
      <c r="AB1919" s="1">
        <v>1</v>
      </c>
    </row>
    <row r="1920" spans="1:28" ht="12.75">
      <c r="A1920" s="102" t="s">
        <v>465</v>
      </c>
      <c r="B1920" s="90"/>
      <c r="C1920" s="90"/>
      <c r="D1920" s="90" t="str">
        <f t="shared" si="59"/>
        <v/>
      </c>
      <c r="E1920" s="88" t="str">
        <f t="shared" si="60"/>
        <v/>
      </c>
      <c r="G1920" s="119" t="str">
        <f>IF(C1920&lt;&gt;"",COUNT($C$89:C1920),"")</f>
        <v/>
      </c>
      <c r="AB1920" s="1">
        <v>1</v>
      </c>
    </row>
    <row r="1921" spans="1:28" ht="12.75">
      <c r="A1921" s="77" t="s">
        <v>366</v>
      </c>
      <c r="B1921" s="90">
        <v>21.93</v>
      </c>
      <c r="C1921" s="90"/>
      <c r="D1921" s="90">
        <f t="shared" si="59"/>
        <v>22.914656999999998</v>
      </c>
      <c r="E1921" s="88">
        <f t="shared" si="60"/>
        <v>4.489999999999994E-2</v>
      </c>
      <c r="G1921" s="119" t="str">
        <f>IF(C1921&lt;&gt;"",COUNT($C$89:C1921),"")</f>
        <v/>
      </c>
      <c r="AB1921" s="1">
        <v>1</v>
      </c>
    </row>
    <row r="1922" spans="1:28" ht="12.75">
      <c r="A1922" s="77" t="s">
        <v>435</v>
      </c>
      <c r="B1922" s="90">
        <v>21.93</v>
      </c>
      <c r="C1922" s="90"/>
      <c r="D1922" s="90">
        <f t="shared" si="59"/>
        <v>22.914656999999998</v>
      </c>
      <c r="E1922" s="88">
        <f t="shared" si="60"/>
        <v>4.489999999999994E-2</v>
      </c>
      <c r="G1922" s="119" t="str">
        <f>IF(C1922&lt;&gt;"",COUNT($C$89:C1922),"")</f>
        <v/>
      </c>
      <c r="AB1922" s="1">
        <v>1</v>
      </c>
    </row>
    <row r="1923" spans="1:28" ht="12.75">
      <c r="A1923" s="103" t="s">
        <v>368</v>
      </c>
      <c r="B1923" s="90">
        <v>41.09</v>
      </c>
      <c r="C1923" s="90"/>
      <c r="D1923" s="90">
        <f t="shared" si="59"/>
        <v>42.934941000000002</v>
      </c>
      <c r="E1923" s="88">
        <f t="shared" si="60"/>
        <v>4.489999999999994E-2</v>
      </c>
      <c r="G1923" s="119" t="str">
        <f>IF(C1923&lt;&gt;"",COUNT($C$89:C1923),"")</f>
        <v/>
      </c>
      <c r="AB1923" s="1">
        <v>1</v>
      </c>
    </row>
    <row r="1924" spans="1:28" ht="12.75">
      <c r="A1924" s="77" t="s">
        <v>437</v>
      </c>
      <c r="B1924" s="90">
        <v>41.09</v>
      </c>
      <c r="C1924" s="90">
        <v>39.049999999999997</v>
      </c>
      <c r="D1924" s="90">
        <f t="shared" si="59"/>
        <v>40.803344999999993</v>
      </c>
      <c r="E1924" s="88">
        <f t="shared" si="60"/>
        <v>-6.9762715989294399E-3</v>
      </c>
      <c r="G1924" s="119">
        <f>IF(C1924&lt;&gt;"",COUNT($C$89:C1924),"")</f>
        <v>53</v>
      </c>
      <c r="AB1924" s="1">
        <v>1</v>
      </c>
    </row>
    <row r="1925" spans="1:28" ht="12.75">
      <c r="A1925" s="103" t="s">
        <v>439</v>
      </c>
      <c r="B1925" s="90">
        <v>23.62</v>
      </c>
      <c r="C1925" s="90"/>
      <c r="D1925" s="90">
        <f t="shared" si="59"/>
        <v>24.680537999999999</v>
      </c>
      <c r="E1925" s="88">
        <f t="shared" si="60"/>
        <v>4.489999999999994E-2</v>
      </c>
      <c r="G1925" s="119" t="str">
        <f>IF(C1925&lt;&gt;"",COUNT($C$89:C1925),"")</f>
        <v/>
      </c>
      <c r="AB1925" s="1">
        <v>1</v>
      </c>
    </row>
    <row r="1926" spans="1:28" ht="12.75">
      <c r="A1926" s="77" t="s">
        <v>440</v>
      </c>
      <c r="B1926" s="90">
        <v>2.74</v>
      </c>
      <c r="C1926" s="90">
        <v>23.62</v>
      </c>
      <c r="D1926" s="90">
        <f t="shared" si="59"/>
        <v>24.680537999999999</v>
      </c>
      <c r="E1926" s="88">
        <f t="shared" si="60"/>
        <v>8.0074956204379557</v>
      </c>
      <c r="G1926" s="119">
        <f>IF(C1926&lt;&gt;"",COUNT($C$89:C1926),"")</f>
        <v>54</v>
      </c>
      <c r="AB1926" s="1">
        <v>1</v>
      </c>
    </row>
    <row r="1927" spans="1:28" ht="12.75">
      <c r="A1927" s="77" t="s">
        <v>441</v>
      </c>
      <c r="B1927" s="90">
        <v>34.950000000000003</v>
      </c>
      <c r="C1927" s="90"/>
      <c r="D1927" s="90">
        <f t="shared" si="59"/>
        <v>36.519255000000001</v>
      </c>
      <c r="E1927" s="88">
        <f t="shared" si="60"/>
        <v>4.489999999999994E-2</v>
      </c>
      <c r="G1927" s="119" t="str">
        <f>IF(C1927&lt;&gt;"",COUNT($C$89:C1927),"")</f>
        <v/>
      </c>
      <c r="AB1927" s="1">
        <v>1</v>
      </c>
    </row>
    <row r="1928" spans="1:28" ht="12.75">
      <c r="A1928" s="103" t="s">
        <v>436</v>
      </c>
      <c r="B1928" s="90">
        <v>41.09</v>
      </c>
      <c r="C1928" s="90">
        <v>11.51</v>
      </c>
      <c r="D1928" s="90">
        <f t="shared" si="59"/>
        <v>12.026798999999999</v>
      </c>
      <c r="E1928" s="88">
        <f t="shared" si="60"/>
        <v>-0.70730593818447318</v>
      </c>
      <c r="G1928" s="119">
        <f>IF(C1928&lt;&gt;"",COUNT($C$89:C1928),"")</f>
        <v>55</v>
      </c>
    </row>
    <row r="1929" spans="1:28" ht="12.75">
      <c r="A1929" s="77" t="s">
        <v>443</v>
      </c>
      <c r="B1929" s="90">
        <v>41.09</v>
      </c>
      <c r="C1929" s="90"/>
      <c r="D1929" s="90">
        <f t="shared" si="59"/>
        <v>42.934941000000002</v>
      </c>
      <c r="E1929" s="88">
        <f t="shared" si="60"/>
        <v>4.489999999999994E-2</v>
      </c>
      <c r="G1929" s="119" t="str">
        <f>IF(C1929&lt;&gt;"",COUNT($C$89:C1929),"")</f>
        <v/>
      </c>
    </row>
    <row r="1930" spans="1:28" ht="13.5" thickBot="1">
      <c r="A1930" s="14"/>
      <c r="B1930" s="71"/>
      <c r="C1930" s="71"/>
      <c r="D1930" s="71" t="s">
        <v>144</v>
      </c>
      <c r="E1930" s="114" t="s">
        <v>144</v>
      </c>
      <c r="G1930" s="119" t="str">
        <f>IF(C1930&lt;&gt;"",COUNT($C$89:C1930),"")</f>
        <v/>
      </c>
    </row>
    <row r="1931" spans="1:28" ht="12.75">
      <c r="A1931" s="2"/>
      <c r="B1931" s="72"/>
      <c r="C1931" s="72"/>
      <c r="D1931" s="72" t="s">
        <v>144</v>
      </c>
      <c r="E1931" s="73" t="s">
        <v>144</v>
      </c>
    </row>
    <row r="1932" spans="1:28" ht="13.5" thickBot="1">
      <c r="A1932" s="2"/>
      <c r="B1932" s="72"/>
      <c r="C1932" s="72"/>
      <c r="D1932" s="72" t="s">
        <v>144</v>
      </c>
      <c r="E1932" s="73" t="s">
        <v>144</v>
      </c>
    </row>
    <row r="1933" spans="1:28" ht="14.25">
      <c r="A1933" s="437" t="s">
        <v>290</v>
      </c>
      <c r="B1933" s="438"/>
      <c r="C1933" s="438"/>
      <c r="D1933" s="438"/>
      <c r="E1933" s="439"/>
    </row>
    <row r="1934" spans="1:28" ht="13.5" thickBot="1">
      <c r="A1934" s="14"/>
      <c r="B1934" s="15"/>
      <c r="C1934" s="15"/>
      <c r="D1934" s="15"/>
      <c r="E1934" s="16"/>
    </row>
    <row r="1935" spans="1:28" ht="12.75">
      <c r="A1935" s="78"/>
      <c r="B1935" s="79" t="s">
        <v>289</v>
      </c>
      <c r="C1935" s="79" t="s">
        <v>261</v>
      </c>
      <c r="D1935" s="79" t="s">
        <v>286</v>
      </c>
      <c r="E1935" s="80" t="s">
        <v>459</v>
      </c>
    </row>
    <row r="1936" spans="1:28" ht="12.75">
      <c r="A1936" s="77"/>
      <c r="B1936" s="81" t="s">
        <v>42</v>
      </c>
      <c r="C1936" s="81" t="s">
        <v>42</v>
      </c>
      <c r="D1936" s="81" t="s">
        <v>42</v>
      </c>
      <c r="E1936" s="82"/>
      <c r="AB1936" s="1">
        <v>1</v>
      </c>
    </row>
    <row r="1937" spans="1:28" ht="12.75">
      <c r="A1937" s="77"/>
      <c r="B1937" s="81" t="s">
        <v>285</v>
      </c>
      <c r="C1937" s="81" t="s">
        <v>262</v>
      </c>
      <c r="D1937" s="81" t="s">
        <v>287</v>
      </c>
      <c r="E1937" s="82"/>
    </row>
    <row r="1938" spans="1:28" ht="13.5" thickBot="1">
      <c r="A1938" s="83"/>
      <c r="B1938" s="84" t="s">
        <v>288</v>
      </c>
      <c r="C1938" s="85" t="s">
        <v>288</v>
      </c>
      <c r="D1938" s="85" t="s">
        <v>288</v>
      </c>
      <c r="E1938" s="86"/>
      <c r="AB1938" s="1">
        <v>1</v>
      </c>
    </row>
    <row r="1939" spans="1:28" ht="12.75">
      <c r="A1939" s="122"/>
      <c r="B1939" s="123"/>
      <c r="C1939" s="124"/>
      <c r="D1939" s="124"/>
      <c r="E1939" s="124"/>
    </row>
    <row r="1940" spans="1:28" ht="12.75">
      <c r="A1940" s="125" t="s">
        <v>302</v>
      </c>
      <c r="B1940" s="123"/>
      <c r="C1940" s="124"/>
      <c r="D1940" s="124"/>
      <c r="E1940" s="124"/>
    </row>
    <row r="1941" spans="1:28" ht="12.75">
      <c r="A1941" s="2" t="str">
        <f t="array" aca="1" ref="A1941:E1941" ca="1">OFFSET($A$42,MATCH(G1941,$G$43:$G$1930,0),0,1,5)</f>
        <v>Motor Vehicles Imported (Per Ton)</v>
      </c>
      <c r="B1941" s="72">
        <f ca="1"/>
        <v>191.8</v>
      </c>
      <c r="C1941" s="72">
        <f ca="1"/>
        <v>183.55823523782183</v>
      </c>
      <c r="D1941" s="72">
        <f ca="1"/>
        <v>191.8</v>
      </c>
      <c r="E1941" s="73">
        <f ca="1"/>
        <v>0</v>
      </c>
      <c r="G1941" s="119">
        <v>1</v>
      </c>
      <c r="I1941" s="2">
        <v>1</v>
      </c>
      <c r="K1941" s="2"/>
      <c r="AB1941" s="1">
        <v>1</v>
      </c>
    </row>
    <row r="1942" spans="1:28" ht="12.75">
      <c r="A1942" s="2" t="str">
        <f t="array" aca="1" ref="A1942:E1942" ca="1">OFFSET($A$42,MATCH(G1942,$G$43:$G$1930,0),0,1,5)</f>
        <v>Motor Vehicles Exported  (Per Ton)</v>
      </c>
      <c r="B1942" s="72">
        <f ca="1"/>
        <v>95.9</v>
      </c>
      <c r="C1942" s="72">
        <f ca="1"/>
        <v>91.779117618910917</v>
      </c>
      <c r="D1942" s="72">
        <f ca="1"/>
        <v>95.9</v>
      </c>
      <c r="E1942" s="73">
        <f ca="1"/>
        <v>0</v>
      </c>
      <c r="G1942" s="119">
        <v>2</v>
      </c>
      <c r="I1942" s="1">
        <v>2</v>
      </c>
    </row>
    <row r="1943" spans="1:28" ht="12.75">
      <c r="A1943" s="2"/>
      <c r="B1943" s="72"/>
      <c r="C1943" s="72"/>
      <c r="D1943" s="72"/>
      <c r="E1943" s="73"/>
      <c r="G1943" s="119"/>
    </row>
    <row r="1944" spans="1:28" ht="12.75">
      <c r="A1944" s="126" t="s">
        <v>460</v>
      </c>
      <c r="B1944" s="72"/>
      <c r="C1944" s="72"/>
      <c r="D1944" s="72"/>
      <c r="E1944" s="73"/>
      <c r="G1944" s="119"/>
    </row>
    <row r="1945" spans="1:28" ht="12.75">
      <c r="A1945" s="2" t="str">
        <f t="array" aca="1" ref="A1945:E1945" ca="1">OFFSET($A$42,MATCH(G1945,$G$43:$G$1930,0),0,1,5)</f>
        <v>Acids</v>
      </c>
      <c r="B1945" s="72">
        <f ca="1"/>
        <v>71.92</v>
      </c>
      <c r="C1945" s="72">
        <f ca="1"/>
        <v>46.23</v>
      </c>
      <c r="D1945" s="72">
        <f ca="1"/>
        <v>48.305726999999997</v>
      </c>
      <c r="E1945" s="73">
        <f ca="1"/>
        <v>-0.32834083704115691</v>
      </c>
      <c r="G1945" s="119">
        <v>3</v>
      </c>
      <c r="I1945" s="1">
        <v>3</v>
      </c>
    </row>
    <row r="1946" spans="1:28" ht="12.75">
      <c r="A1946" s="2" t="str">
        <f t="array" aca="1" ref="A1946:E1946" ca="1">OFFSET($A$42,MATCH(G1946,$G$43:$G$1930,0),0,1,5)</f>
        <v>Bricks</v>
      </c>
      <c r="B1946" s="72">
        <f ca="1"/>
        <v>47.93</v>
      </c>
      <c r="C1946" s="72">
        <f ca="1"/>
        <v>30.83</v>
      </c>
      <c r="D1946" s="72">
        <f ca="1"/>
        <v>32.214267</v>
      </c>
      <c r="E1946" s="73">
        <f ca="1"/>
        <v>-0.32788927602754014</v>
      </c>
      <c r="G1946" s="119">
        <v>4</v>
      </c>
      <c r="I1946" s="1">
        <v>4</v>
      </c>
    </row>
    <row r="1947" spans="1:28" ht="12.75">
      <c r="A1947" s="2" t="str">
        <f t="array" aca="1" ref="A1947:E1947" ca="1">OFFSET($A$42,MATCH(G1947,$G$43:$G$1930,0),0,1,5)</f>
        <v>Coal</v>
      </c>
      <c r="B1947" s="72">
        <f ca="1"/>
        <v>19.68</v>
      </c>
      <c r="C1947" s="72">
        <f ca="1"/>
        <v>18.834338214183177</v>
      </c>
      <c r="D1947" s="72">
        <f ca="1"/>
        <v>19.68</v>
      </c>
      <c r="E1947" s="73">
        <f ca="1"/>
        <v>0</v>
      </c>
      <c r="G1947" s="119">
        <v>5</v>
      </c>
      <c r="I1947" s="1">
        <v>5</v>
      </c>
    </row>
    <row r="1948" spans="1:28" ht="12.75">
      <c r="A1948" s="2" t="str">
        <f t="array" aca="1" ref="A1948:E1948" ca="1">OFFSET($A$42,MATCH(G1948,$G$43:$G$1930,0),0,1,5)</f>
        <v>Copper &amp; products thereof</v>
      </c>
      <c r="B1948" s="72">
        <f ca="1"/>
        <v>116.44</v>
      </c>
      <c r="C1948" s="72">
        <f ca="1"/>
        <v>71.900000000000006</v>
      </c>
      <c r="D1948" s="72">
        <f ca="1"/>
        <v>75.128309999999999</v>
      </c>
      <c r="E1948" s="73">
        <f ca="1"/>
        <v>-0.35478950532463072</v>
      </c>
      <c r="G1948" s="119">
        <v>6</v>
      </c>
      <c r="I1948" s="1">
        <v>6</v>
      </c>
    </row>
    <row r="1949" spans="1:28" ht="12.75">
      <c r="A1949" s="2" t="str">
        <f t="array" aca="1" ref="A1949:E1949" ca="1">OFFSET($A$42,MATCH(G1949,$G$43:$G$1930,0),0,1,5)</f>
        <v xml:space="preserve">Cotton  </v>
      </c>
      <c r="B1949" s="72">
        <f ca="1"/>
        <v>116.44</v>
      </c>
      <c r="C1949" s="72">
        <f ca="1"/>
        <v>76.02</v>
      </c>
      <c r="D1949" s="72">
        <f ca="1"/>
        <v>79.433297999999994</v>
      </c>
      <c r="E1949" s="73">
        <f ca="1"/>
        <v>-0.31781777739608386</v>
      </c>
      <c r="G1949" s="119">
        <v>7</v>
      </c>
      <c r="I1949" s="1">
        <v>7</v>
      </c>
    </row>
    <row r="1950" spans="1:28" ht="12.75">
      <c r="A1950" s="2" t="str">
        <f t="array" aca="1" ref="A1950:E1950" ca="1">OFFSET($A$42,MATCH(G1950,$G$43:$G$1930,0),0,1,5)</f>
        <v>Fish loose and in cartons</v>
      </c>
      <c r="B1950" s="72">
        <f ca="1"/>
        <v>116.44</v>
      </c>
      <c r="C1950" s="72">
        <f ca="1"/>
        <v>61.64</v>
      </c>
      <c r="D1950" s="72">
        <f ca="1"/>
        <v>64.407635999999997</v>
      </c>
      <c r="E1950" s="73">
        <f ca="1"/>
        <v>-0.44685987633115765</v>
      </c>
      <c r="G1950" s="119">
        <v>8</v>
      </c>
      <c r="I1950" s="1">
        <v>8</v>
      </c>
    </row>
    <row r="1951" spans="1:28" ht="12.75">
      <c r="A1951" s="2" t="str">
        <f t="array" aca="1" ref="A1951:E1951" ca="1">OFFSET($A$42,MATCH(G1951,$G$43:$G$1930,0),0,1,5)</f>
        <v>Fish prepared</v>
      </c>
      <c r="B1951" s="72">
        <f ca="1"/>
        <v>71.92</v>
      </c>
      <c r="C1951" s="72">
        <f ca="1"/>
        <v>46.23</v>
      </c>
      <c r="D1951" s="72">
        <f ca="1"/>
        <v>48.305726999999997</v>
      </c>
      <c r="E1951" s="73">
        <f ca="1"/>
        <v>-0.32834083704115691</v>
      </c>
      <c r="G1951" s="119">
        <v>9</v>
      </c>
      <c r="I1951" s="1">
        <v>9</v>
      </c>
    </row>
    <row r="1952" spans="1:28" ht="12.75">
      <c r="A1952" s="2" t="str">
        <f t="array" aca="1" ref="A1952:E1952" ca="1">OFFSET($A$42,MATCH(G1952,$G$43:$G$1930,0),0,1,5)</f>
        <v>Foodstuff prepared</v>
      </c>
      <c r="B1952" s="72">
        <f ca="1"/>
        <v>71.92</v>
      </c>
      <c r="C1952" s="72">
        <f ca="1"/>
        <v>46.23</v>
      </c>
      <c r="D1952" s="72">
        <f ca="1"/>
        <v>48.305726999999997</v>
      </c>
      <c r="E1952" s="73">
        <f ca="1"/>
        <v>-0.32834083704115691</v>
      </c>
      <c r="G1952" s="119">
        <v>10</v>
      </c>
      <c r="I1952" s="1">
        <v>10</v>
      </c>
    </row>
    <row r="1953" spans="1:9" ht="12.75">
      <c r="A1953" s="2" t="str">
        <f t="array" aca="1" ref="A1953:E1953" ca="1">OFFSET($A$42,MATCH(G1953,$G$43:$G$1930,0),0,1,5)</f>
        <v>Ores &amp; minerals: Silico Manganese</v>
      </c>
      <c r="B1953" s="72">
        <f ca="1"/>
        <v>116.44</v>
      </c>
      <c r="C1953" s="72">
        <f ca="1"/>
        <v>36.99</v>
      </c>
      <c r="D1953" s="72">
        <f ca="1"/>
        <v>38.650851000000003</v>
      </c>
      <c r="E1953" s="73">
        <f ca="1"/>
        <v>-0.66806208347646856</v>
      </c>
      <c r="G1953" s="119">
        <v>11</v>
      </c>
      <c r="I1953" s="1">
        <v>11</v>
      </c>
    </row>
    <row r="1954" spans="1:9" ht="12.75">
      <c r="A1954" s="2" t="str">
        <f t="array" aca="1" ref="A1954:E1954" ca="1">OFFSET($A$42,MATCH(G1954,$G$43:$G$1930,0),0,1,5)</f>
        <v>Ores &amp; minerals: Silicon metal</v>
      </c>
      <c r="B1954" s="72">
        <f ca="1"/>
        <v>116.44</v>
      </c>
      <c r="C1954" s="72">
        <f ca="1"/>
        <v>71.900000000000006</v>
      </c>
      <c r="D1954" s="72">
        <f ca="1"/>
        <v>75.128309999999999</v>
      </c>
      <c r="E1954" s="73">
        <f ca="1"/>
        <v>-0.35478950532463072</v>
      </c>
      <c r="G1954" s="119">
        <v>12</v>
      </c>
      <c r="I1954" s="1">
        <v>12</v>
      </c>
    </row>
    <row r="1955" spans="1:9" ht="12.75">
      <c r="A1955" s="2" t="str">
        <f t="array" aca="1" ref="A1955:E1955" ca="1">OFFSET($A$42,MATCH(G1955,$G$43:$G$1930,0),0,1,5)</f>
        <v>Rutile</v>
      </c>
      <c r="B1955" s="72">
        <f ca="1"/>
        <v>116.44</v>
      </c>
      <c r="C1955" s="72">
        <f ca="1"/>
        <v>54.81</v>
      </c>
      <c r="D1955" s="72">
        <f ca="1"/>
        <v>57.270969000000001</v>
      </c>
      <c r="E1955" s="73">
        <f ca="1"/>
        <v>-0.50815038646513222</v>
      </c>
      <c r="G1955" s="119">
        <v>13</v>
      </c>
      <c r="I1955" s="1">
        <v>13</v>
      </c>
    </row>
    <row r="1956" spans="1:9" ht="12.75">
      <c r="A1956" s="2" t="str">
        <f t="array" aca="1" ref="A1956:E1956" ca="1">OFFSET($A$42,MATCH(G1956,$G$43:$G$1930,0),0,1,5)</f>
        <v>Stainless steel (excluding pipes &amp; tubes)</v>
      </c>
      <c r="B1956" s="72">
        <f ca="1"/>
        <v>89.06</v>
      </c>
      <c r="C1956" s="72">
        <f ca="1"/>
        <v>85.233036654225288</v>
      </c>
      <c r="D1956" s="72">
        <f ca="1"/>
        <v>89.06</v>
      </c>
      <c r="E1956" s="73">
        <f ca="1"/>
        <v>0</v>
      </c>
      <c r="G1956" s="119">
        <v>14</v>
      </c>
      <c r="I1956" s="1">
        <v>14</v>
      </c>
    </row>
    <row r="1957" spans="1:9" ht="12.75">
      <c r="A1957" s="2" t="str">
        <f t="array" aca="1" ref="A1957:E1957" ca="1">OFFSET($A$42,MATCH(G1957,$G$43:$G$1930,0),0,1,5)</f>
        <v>Steel pipes / tubes</v>
      </c>
      <c r="B1957" s="72">
        <f ca="1"/>
        <v>75.34</v>
      </c>
      <c r="C1957" s="72">
        <f ca="1"/>
        <v>55.49</v>
      </c>
      <c r="D1957" s="72">
        <f ca="1"/>
        <v>57.981501000000002</v>
      </c>
      <c r="E1957" s="73">
        <f ca="1"/>
        <v>-0.2304021635253517</v>
      </c>
      <c r="G1957" s="119">
        <v>15</v>
      </c>
      <c r="I1957" s="1">
        <v>15</v>
      </c>
    </row>
    <row r="1958" spans="1:9" ht="12.75">
      <c r="A1958" s="2" t="str">
        <f t="array" aca="1" ref="A1958:E1958" ca="1">OFFSET($A$42,MATCH(G1958,$G$43:$G$1930,0),0,1,5)</f>
        <v>Textiles &amp; products thereof</v>
      </c>
      <c r="B1958" s="72">
        <f ca="1"/>
        <v>95.9</v>
      </c>
      <c r="C1958" s="72">
        <f ca="1"/>
        <v>61.63</v>
      </c>
      <c r="D1958" s="72">
        <f ca="1"/>
        <v>64.397187000000002</v>
      </c>
      <c r="E1958" s="73">
        <f ca="1"/>
        <v>-0.32849648592283631</v>
      </c>
      <c r="G1958" s="119">
        <v>16</v>
      </c>
      <c r="I1958" s="1">
        <v>16</v>
      </c>
    </row>
    <row r="1959" spans="1:9" ht="12.75">
      <c r="A1959" s="2" t="str">
        <f t="array" aca="1" ref="A1959:E1959" ca="1">OFFSET($A$42,MATCH(G1959,$G$43:$G$1930,0),0,1,5)</f>
        <v>Zircon</v>
      </c>
      <c r="B1959" s="72">
        <f ca="1"/>
        <v>116.44</v>
      </c>
      <c r="C1959" s="72">
        <f ca="1"/>
        <v>54.81</v>
      </c>
      <c r="D1959" s="72">
        <f ca="1"/>
        <v>57.270969000000001</v>
      </c>
      <c r="E1959" s="73">
        <f ca="1"/>
        <v>-0.50815038646513222</v>
      </c>
      <c r="G1959" s="119">
        <v>17</v>
      </c>
      <c r="I1959" s="1">
        <v>17</v>
      </c>
    </row>
    <row r="1960" spans="1:9" ht="12.75">
      <c r="A1960" s="2"/>
      <c r="B1960" s="72"/>
      <c r="C1960" s="72"/>
      <c r="D1960" s="72"/>
      <c r="E1960" s="73"/>
      <c r="G1960" s="119"/>
    </row>
    <row r="1961" spans="1:9" ht="12.75">
      <c r="A1961" s="126" t="s">
        <v>461</v>
      </c>
      <c r="B1961" s="72"/>
      <c r="C1961" s="72"/>
      <c r="D1961" s="72"/>
      <c r="E1961" s="73"/>
      <c r="G1961" s="119"/>
    </row>
    <row r="1962" spans="1:9" ht="12.75">
      <c r="A1962" s="2" t="str">
        <f t="array" aca="1" ref="A1962:E1962" ca="1">OFFSET($A$42,MATCH(G1962,$G$43:$G$1930,0),0,1,5)</f>
        <v>Aluminium fluoride</v>
      </c>
      <c r="B1962" s="72">
        <f ca="1"/>
        <v>95.9</v>
      </c>
      <c r="C1962" s="72">
        <f ca="1"/>
        <v>47.93</v>
      </c>
      <c r="D1962" s="72">
        <f ca="1"/>
        <v>50.082056999999999</v>
      </c>
      <c r="E1962" s="73">
        <f ca="1"/>
        <v>-0.47776791449426492</v>
      </c>
      <c r="G1962" s="119">
        <v>18</v>
      </c>
      <c r="I1962" s="1">
        <v>18</v>
      </c>
    </row>
    <row r="1963" spans="1:9" ht="12.75">
      <c r="A1963" s="2" t="str">
        <f t="array" aca="1" ref="A1963:E1963" ca="1">OFFSET($A$42,MATCH(G1963,$G$43:$G$1930,0),0,1,5)</f>
        <v>Cement &amp; clinker</v>
      </c>
      <c r="B1963" s="72">
        <f ca="1"/>
        <v>4.1100000000000003</v>
      </c>
      <c r="C1963" s="72">
        <f ca="1"/>
        <v>13.7</v>
      </c>
      <c r="D1963" s="72">
        <f ca="1"/>
        <v>14.315129999999998</v>
      </c>
      <c r="E1963" s="73">
        <f ca="1"/>
        <v>2.4829999999999992</v>
      </c>
      <c r="G1963" s="119">
        <v>19</v>
      </c>
      <c r="I1963" s="1">
        <v>19</v>
      </c>
    </row>
    <row r="1964" spans="1:9" ht="12.75">
      <c r="A1964" s="2" t="str">
        <f t="array" aca="1" ref="A1964:E1964" ca="1">OFFSET($A$42,MATCH(G1964,$G$43:$G$1930,0),0,1,5)</f>
        <v>Chemicals &amp; products thereof</v>
      </c>
      <c r="B1964" s="72">
        <f ca="1"/>
        <v>95.9</v>
      </c>
      <c r="C1964" s="72">
        <f ca="1"/>
        <v>47.95</v>
      </c>
      <c r="D1964" s="72">
        <f ca="1"/>
        <v>50.102955000000001</v>
      </c>
      <c r="E1964" s="73">
        <f ca="1"/>
        <v>-0.47755000000000003</v>
      </c>
      <c r="G1964" s="119">
        <v>20</v>
      </c>
      <c r="I1964" s="1">
        <v>20</v>
      </c>
    </row>
    <row r="1965" spans="1:9" ht="12.75">
      <c r="A1965" s="2" t="str">
        <f t="array" aca="1" ref="A1965:E1965" ca="1">OFFSET($A$42,MATCH(G1965,$G$43:$G$1930,0),0,1,5)</f>
        <v>Coal</v>
      </c>
      <c r="B1965" s="72">
        <f ca="1"/>
        <v>19.68</v>
      </c>
      <c r="C1965" s="72">
        <f ca="1"/>
        <v>18.834338214183177</v>
      </c>
      <c r="D1965" s="72">
        <f ca="1"/>
        <v>19.68</v>
      </c>
      <c r="E1965" s="73">
        <f ca="1"/>
        <v>0</v>
      </c>
      <c r="G1965" s="119">
        <v>21</v>
      </c>
      <c r="I1965" s="1">
        <v>21</v>
      </c>
    </row>
    <row r="1966" spans="1:9" ht="12.75">
      <c r="A1966" s="2" t="str">
        <f t="array" aca="1" ref="A1966:E1966" ca="1">OFFSET($A$42,MATCH(G1966,$G$43:$G$1930,0),0,1,5)</f>
        <v>Ferric Sulphate</v>
      </c>
      <c r="B1966" s="72">
        <f ca="1"/>
        <v>95.9</v>
      </c>
      <c r="C1966" s="72">
        <f ca="1"/>
        <v>47.93</v>
      </c>
      <c r="D1966" s="72">
        <f ca="1"/>
        <v>50.082056999999999</v>
      </c>
      <c r="E1966" s="73">
        <f ca="1"/>
        <v>-0.47776791449426492</v>
      </c>
      <c r="G1966" s="119">
        <v>22</v>
      </c>
      <c r="I1966" s="1">
        <v>22</v>
      </c>
    </row>
    <row r="1967" spans="1:9" ht="12.75">
      <c r="A1967" s="2" t="str">
        <f t="array" aca="1" ref="A1967:E1967" ca="1">OFFSET($A$42,MATCH(G1967,$G$43:$G$1930,0),0,1,5)</f>
        <v>Granite &amp; products thereof</v>
      </c>
      <c r="B1967" s="72">
        <f ca="1"/>
        <v>7.94</v>
      </c>
      <c r="C1967" s="72">
        <f ca="1"/>
        <v>31.95</v>
      </c>
      <c r="D1967" s="72">
        <f ca="1"/>
        <v>33.384554999999999</v>
      </c>
      <c r="E1967" s="73">
        <f ca="1"/>
        <v>3.2046039042821155</v>
      </c>
      <c r="G1967" s="119">
        <v>23</v>
      </c>
      <c r="I1967" s="1">
        <v>23</v>
      </c>
    </row>
    <row r="1968" spans="1:9" ht="12.75">
      <c r="A1968" s="2" t="str">
        <f t="array" aca="1" ref="A1968:E1968" ca="1">OFFSET($A$42,MATCH(G1968,$G$43:$G$1930,0),0,1,5)</f>
        <v>Logs</v>
      </c>
      <c r="B1968" s="72">
        <f ca="1"/>
        <v>5.49</v>
      </c>
      <c r="C1968" s="72">
        <f ca="1"/>
        <v>36.54</v>
      </c>
      <c r="D1968" s="72">
        <f ca="1"/>
        <v>38.180645999999996</v>
      </c>
      <c r="E1968" s="73">
        <f ca="1"/>
        <v>5.9545803278688512</v>
      </c>
      <c r="G1968" s="119">
        <v>24</v>
      </c>
      <c r="I1968" s="1">
        <v>24</v>
      </c>
    </row>
    <row r="1969" spans="1:9" ht="12.75">
      <c r="A1969" s="2" t="str">
        <f t="array" aca="1" ref="A1969:E1969" ca="1">OFFSET($A$42,MATCH(G1969,$G$43:$G$1930,0),0,1,5)</f>
        <v>Magnesium</v>
      </c>
      <c r="B1969" s="72">
        <f ca="1"/>
        <v>95.9</v>
      </c>
      <c r="C1969" s="72">
        <f ca="1"/>
        <v>71.92</v>
      </c>
      <c r="D1969" s="72">
        <f ca="1"/>
        <v>75.149208000000002</v>
      </c>
      <c r="E1969" s="73">
        <f ca="1"/>
        <v>-0.21637947862356621</v>
      </c>
      <c r="G1969" s="119">
        <v>25</v>
      </c>
      <c r="I1969" s="1">
        <v>25</v>
      </c>
    </row>
    <row r="1970" spans="1:9" ht="12.75">
      <c r="A1970" s="2" t="str">
        <f t="array" aca="1" ref="A1970:E1970" ca="1">OFFSET($A$42,MATCH(G1970,$G$43:$G$1930,0),0,1,5)</f>
        <v>Ores &amp; minerals: Olivine</v>
      </c>
      <c r="B1970" s="72">
        <f ca="1"/>
        <v>95.9</v>
      </c>
      <c r="C1970" s="72">
        <f ca="1"/>
        <v>20.55</v>
      </c>
      <c r="D1970" s="72">
        <f ca="1"/>
        <v>21.472694999999998</v>
      </c>
      <c r="E1970" s="73">
        <f ca="1"/>
        <v>-0.77609285714285714</v>
      </c>
      <c r="G1970" s="119">
        <v>26</v>
      </c>
      <c r="I1970" s="1">
        <v>26</v>
      </c>
    </row>
    <row r="1971" spans="1:9" ht="12.75">
      <c r="A1971" s="2" t="str">
        <f t="array" aca="1" ref="A1971:E1971" ca="1">OFFSET($A$42,MATCH(G1971,$G$43:$G$1930,0),0,1,5)</f>
        <v>Sodium sulphate / sulphite</v>
      </c>
      <c r="B1971" s="72">
        <f ca="1"/>
        <v>95.9</v>
      </c>
      <c r="C1971" s="72">
        <f ca="1"/>
        <v>47.93</v>
      </c>
      <c r="D1971" s="72">
        <f ca="1"/>
        <v>50.082056999999999</v>
      </c>
      <c r="E1971" s="73">
        <f ca="1"/>
        <v>-0.47776791449426492</v>
      </c>
      <c r="G1971" s="119">
        <v>27</v>
      </c>
      <c r="I1971" s="1">
        <v>27</v>
      </c>
    </row>
    <row r="1972" spans="1:9" ht="12.75">
      <c r="A1972" s="2" t="str">
        <f t="array" aca="1" ref="A1972:E1972" ca="1">OFFSET($A$42,MATCH(G1972,$G$43:$G$1930,0),0,1,5)</f>
        <v>Stainless steel (excluding pipes &amp; tubes)</v>
      </c>
      <c r="B1972" s="72">
        <f ca="1"/>
        <v>89.06</v>
      </c>
      <c r="C1972" s="72">
        <f ca="1"/>
        <v>85.233036654225288</v>
      </c>
      <c r="D1972" s="72">
        <f ca="1"/>
        <v>89.06</v>
      </c>
      <c r="E1972" s="73">
        <f ca="1"/>
        <v>0</v>
      </c>
      <c r="G1972" s="119">
        <v>28</v>
      </c>
      <c r="I1972" s="1">
        <v>28</v>
      </c>
    </row>
    <row r="1973" spans="1:9" ht="12.75">
      <c r="A1973" s="2" t="str">
        <f t="array" aca="1" ref="A1973:E1973" ca="1">OFFSET($A$42,MATCH(G1973,$G$43:$G$1930,0),0,1,5)</f>
        <v>Timber &amp; products thereof (excluding furniture)</v>
      </c>
      <c r="B1973" s="72">
        <f ca="1"/>
        <v>15.05</v>
      </c>
      <c r="C1973" s="72">
        <f ca="1"/>
        <v>46.59</v>
      </c>
      <c r="D1973" s="72">
        <f ca="1"/>
        <v>48.681891</v>
      </c>
      <c r="E1973" s="73">
        <f ca="1"/>
        <v>2.2346771428571426</v>
      </c>
      <c r="G1973" s="119">
        <v>29</v>
      </c>
      <c r="I1973" s="1">
        <v>29</v>
      </c>
    </row>
    <row r="1974" spans="1:9" ht="12.75">
      <c r="A1974" s="2"/>
      <c r="B1974" s="72"/>
      <c r="C1974" s="72"/>
      <c r="D1974" s="72"/>
      <c r="E1974" s="73"/>
      <c r="G1974" s="119"/>
    </row>
    <row r="1975" spans="1:9" ht="12.75">
      <c r="A1975" s="126" t="s">
        <v>303</v>
      </c>
      <c r="B1975" s="72"/>
      <c r="C1975" s="72"/>
      <c r="D1975" s="72"/>
      <c r="E1975" s="73"/>
      <c r="G1975" s="119"/>
    </row>
    <row r="1976" spans="1:9" ht="12.75">
      <c r="A1976" s="2" t="str">
        <f t="array" aca="1" ref="A1976:E1976" ca="1">OFFSET($A$42,MATCH(G1976,$G$43:$G$1930,0),0,1,5)</f>
        <v>Coal</v>
      </c>
      <c r="B1976" s="72">
        <f ca="1"/>
        <v>7.94</v>
      </c>
      <c r="C1976" s="72">
        <f ca="1"/>
        <v>7.5988132835678064</v>
      </c>
      <c r="D1976" s="72">
        <f ca="1"/>
        <v>7.94</v>
      </c>
      <c r="E1976" s="73">
        <f ca="1"/>
        <v>0</v>
      </c>
      <c r="G1976" s="119">
        <v>30</v>
      </c>
    </row>
    <row r="1977" spans="1:9" ht="12.75">
      <c r="A1977" s="2" t="str">
        <f t="array" aca="1" ref="A1977:E1977" ca="1">OFFSET($A$42,MATCH(G1977,$G$43:$G$1930,0),0,1,5)</f>
        <v>Ores &amp; minerals: Magnetite</v>
      </c>
      <c r="B1977" s="72">
        <f ca="1"/>
        <v>54.81</v>
      </c>
      <c r="C1977" s="72">
        <f ca="1"/>
        <v>15.72</v>
      </c>
      <c r="D1977" s="72">
        <f ca="1"/>
        <v>16.425827999999999</v>
      </c>
      <c r="E1977" s="73">
        <f ca="1"/>
        <v>-0.70031330049261087</v>
      </c>
      <c r="G1977" s="119">
        <v>31</v>
      </c>
    </row>
    <row r="1978" spans="1:9" ht="12.75">
      <c r="A1978" s="2" t="str">
        <f t="array" aca="1" ref="A1978:E1978" ca="1">OFFSET($A$42,MATCH(G1978,$G$43:$G$1930,0),0,1,5)</f>
        <v>Pig iron</v>
      </c>
      <c r="B1978" s="72">
        <f ca="1"/>
        <v>54.81</v>
      </c>
      <c r="C1978" s="72">
        <f ca="1"/>
        <v>16.41</v>
      </c>
      <c r="D1978" s="72">
        <f ca="1"/>
        <v>17.146808999999998</v>
      </c>
      <c r="E1978" s="73">
        <f ca="1"/>
        <v>-0.68715911330049262</v>
      </c>
      <c r="G1978" s="119">
        <v>32</v>
      </c>
    </row>
    <row r="1979" spans="1:9" ht="12.75">
      <c r="A1979" s="2" t="str">
        <f t="array" aca="1" ref="A1979:E1979" ca="1">OFFSET($A$42,MATCH(G1979,$G$43:$G$1930,0),0,1,5)</f>
        <v xml:space="preserve">Salt </v>
      </c>
      <c r="B1979" s="72">
        <f ca="1"/>
        <v>4.8</v>
      </c>
      <c r="C1979" s="72">
        <f ca="1"/>
        <v>12.5</v>
      </c>
      <c r="D1979" s="72">
        <f ca="1"/>
        <v>13.061249999999999</v>
      </c>
      <c r="E1979" s="73">
        <f ca="1"/>
        <v>1.7210937500000001</v>
      </c>
      <c r="G1979" s="119">
        <v>33</v>
      </c>
    </row>
    <row r="1980" spans="1:9" ht="12.75">
      <c r="A1980" s="2"/>
      <c r="B1980" s="72"/>
      <c r="C1980" s="72"/>
      <c r="D1980" s="72"/>
      <c r="E1980" s="73"/>
      <c r="G1980" s="119"/>
    </row>
    <row r="1981" spans="1:9" ht="12.75">
      <c r="A1981" s="126" t="s">
        <v>304</v>
      </c>
      <c r="B1981" s="72"/>
      <c r="C1981" s="72"/>
      <c r="D1981" s="72"/>
      <c r="E1981" s="73"/>
      <c r="G1981" s="119"/>
    </row>
    <row r="1982" spans="1:9" ht="12.75">
      <c r="A1982" s="2" t="str">
        <f t="array" aca="1" ref="A1982:E1982" ca="1">OFFSET($A$42,MATCH(G1982,$G$43:$G$1930,0),0,1,5)</f>
        <v>Alumina</v>
      </c>
      <c r="B1982" s="72">
        <f ca="1"/>
        <v>41.09</v>
      </c>
      <c r="C1982" s="72">
        <f ca="1"/>
        <v>24.66</v>
      </c>
      <c r="D1982" s="72">
        <f ca="1"/>
        <v>25.767233999999998</v>
      </c>
      <c r="E1982" s="73">
        <f ca="1"/>
        <v>-0.37290742273059152</v>
      </c>
      <c r="G1982" s="119">
        <v>34</v>
      </c>
    </row>
    <row r="1983" spans="1:9" ht="12.75">
      <c r="A1983" s="2" t="str">
        <f t="array" aca="1" ref="A1983:E1983" ca="1">OFFSET($A$42,MATCH(G1983,$G$43:$G$1930,0),0,1,5)</f>
        <v>Andalusite</v>
      </c>
      <c r="B1983" s="72">
        <f ca="1"/>
        <v>9.59</v>
      </c>
      <c r="C1983" s="72">
        <f ca="1"/>
        <v>36.54</v>
      </c>
      <c r="D1983" s="72">
        <f ca="1"/>
        <v>38.180645999999996</v>
      </c>
      <c r="E1983" s="73">
        <f ca="1"/>
        <v>2.9812978102189778</v>
      </c>
      <c r="G1983" s="119">
        <v>35</v>
      </c>
    </row>
    <row r="1984" spans="1:9" ht="12.75">
      <c r="A1984" s="2" t="str">
        <f t="array" aca="1" ref="A1984:E1984" ca="1">OFFSET($A$42,MATCH(G1984,$G$43:$G$1930,0),0,1,5)</f>
        <v>Barley &amp; products thereof</v>
      </c>
      <c r="B1984" s="72">
        <f ca="1"/>
        <v>41.09</v>
      </c>
      <c r="C1984" s="72">
        <f ca="1"/>
        <v>26.72</v>
      </c>
      <c r="D1984" s="72">
        <f ca="1"/>
        <v>27.919727999999996</v>
      </c>
      <c r="E1984" s="73">
        <f ca="1"/>
        <v>-0.32052256023363368</v>
      </c>
      <c r="G1984" s="119">
        <v>36</v>
      </c>
    </row>
    <row r="1985" spans="1:9" ht="12.75">
      <c r="A1985" s="2" t="str">
        <f t="array" aca="1" ref="A1985:E1985" ca="1">OFFSET($A$42,MATCH(G1985,$G$43:$G$1930,0),0,1,5)</f>
        <v>Cement &amp; clinker</v>
      </c>
      <c r="B1985" s="72">
        <f ca="1"/>
        <v>4.1100000000000003</v>
      </c>
      <c r="C1985" s="72">
        <f ca="1"/>
        <v>13.7</v>
      </c>
      <c r="D1985" s="72">
        <f ca="1"/>
        <v>14.315129999999998</v>
      </c>
      <c r="E1985" s="73">
        <f ca="1"/>
        <v>2.4829999999999992</v>
      </c>
      <c r="G1985" s="119">
        <v>37</v>
      </c>
    </row>
    <row r="1986" spans="1:9" ht="12.75">
      <c r="A1986" s="2" t="str">
        <f t="array" aca="1" ref="A1986:E1986" ca="1">OFFSET($A$42,MATCH(G1986,$G$43:$G$1930,0),0,1,5)</f>
        <v>Chrome ore</v>
      </c>
      <c r="B1986" s="72">
        <f ca="1"/>
        <v>4.9400000000000004</v>
      </c>
      <c r="C1986" s="72">
        <f ca="1"/>
        <v>9.59</v>
      </c>
      <c r="D1986" s="72">
        <f ca="1"/>
        <v>10.020591</v>
      </c>
      <c r="E1986" s="73">
        <f ca="1"/>
        <v>1.02845971659919</v>
      </c>
      <c r="G1986" s="119">
        <v>38</v>
      </c>
      <c r="I1986" s="1" t="s">
        <v>301</v>
      </c>
    </row>
    <row r="1987" spans="1:9" ht="12.75">
      <c r="A1987" s="2" t="str">
        <f t="array" aca="1" ref="A1987:E1987" ca="1">OFFSET($A$42,MATCH(G1987,$G$43:$G$1930,0),0,1,5)</f>
        <v>Coal</v>
      </c>
      <c r="B1987" s="72">
        <f ca="1"/>
        <v>6.54</v>
      </c>
      <c r="C1987" s="72">
        <f ca="1"/>
        <v>6.2589721504450191</v>
      </c>
      <c r="D1987" s="72">
        <f ca="1"/>
        <v>6.54</v>
      </c>
      <c r="E1987" s="73">
        <f ca="1"/>
        <v>0</v>
      </c>
      <c r="G1987" s="119">
        <v>39</v>
      </c>
      <c r="I1987" s="1">
        <v>31</v>
      </c>
    </row>
    <row r="1988" spans="1:9" ht="12.75">
      <c r="A1988" s="2" t="str">
        <f t="array" aca="1" ref="A1988:E1988" ca="1">OFFSET($A$42,MATCH(G1988,$G$43:$G$1930,0),0,1,5)</f>
        <v>Cotton seed &amp; products thereof</v>
      </c>
      <c r="B1988" s="72">
        <f ca="1"/>
        <v>41.09</v>
      </c>
      <c r="C1988" s="72">
        <f ca="1"/>
        <v>32.869999999999997</v>
      </c>
      <c r="D1988" s="72">
        <f ca="1"/>
        <v>34.345862999999994</v>
      </c>
      <c r="E1988" s="73">
        <f ca="1"/>
        <v>-0.16413085908980307</v>
      </c>
      <c r="G1988" s="119">
        <v>40</v>
      </c>
      <c r="I1988" s="1">
        <v>32</v>
      </c>
    </row>
    <row r="1989" spans="1:9" ht="12.75">
      <c r="A1989" s="2" t="str">
        <f t="array" aca="1" ref="A1989:E1989" ca="1">OFFSET($A$42,MATCH(G1989,$G$43:$G$1930,0),0,1,5)</f>
        <v>Lead &amp; products thereof</v>
      </c>
      <c r="B1989" s="72">
        <f ca="1"/>
        <v>16.43</v>
      </c>
      <c r="C1989" s="72">
        <f ca="1"/>
        <v>36.54</v>
      </c>
      <c r="D1989" s="72">
        <f ca="1"/>
        <v>38.180645999999996</v>
      </c>
      <c r="E1989" s="73">
        <f ca="1"/>
        <v>1.3238372489348751</v>
      </c>
      <c r="G1989" s="119">
        <v>41</v>
      </c>
      <c r="I1989" s="1">
        <v>33</v>
      </c>
    </row>
    <row r="1990" spans="1:9" ht="12.75">
      <c r="A1990" s="2" t="str">
        <f t="array" aca="1" ref="A1990:E1990" ca="1">OFFSET($A$42,MATCH(G1990,$G$43:$G$1930,0),0,1,5)</f>
        <v>Malt &amp; products thereof</v>
      </c>
      <c r="B1990" s="72">
        <f ca="1"/>
        <v>41.09</v>
      </c>
      <c r="C1990" s="72">
        <f ca="1"/>
        <v>36.99</v>
      </c>
      <c r="D1990" s="72">
        <f ca="1"/>
        <v>38.650851000000003</v>
      </c>
      <c r="E1990" s="73">
        <f ca="1"/>
        <v>-5.9361134095887058E-2</v>
      </c>
      <c r="G1990" s="119">
        <v>42</v>
      </c>
      <c r="I1990" s="1">
        <v>34</v>
      </c>
    </row>
    <row r="1991" spans="1:9" ht="12.75">
      <c r="A1991" s="2" t="str">
        <f t="array" aca="1" ref="A1991:E1991" ca="1">OFFSET($A$42,MATCH(G1991,$G$43:$G$1930,0),0,1,5)</f>
        <v>Ores &amp; minerals EOHP</v>
      </c>
      <c r="B1991" s="72">
        <f ca="1"/>
        <v>41.09</v>
      </c>
      <c r="C1991" s="72">
        <f ca="1"/>
        <v>20.55</v>
      </c>
      <c r="D1991" s="72">
        <f ca="1"/>
        <v>21.472694999999998</v>
      </c>
      <c r="E1991" s="73">
        <f ca="1"/>
        <v>-0.47742285227549286</v>
      </c>
      <c r="G1991" s="119">
        <v>43</v>
      </c>
      <c r="I1991" s="1" t="s">
        <v>301</v>
      </c>
    </row>
    <row r="1992" spans="1:9" ht="12.75">
      <c r="A1992" s="2" t="str">
        <f t="array" aca="1" ref="A1992:E1992" ca="1">OFFSET($A$42,MATCH(G1992,$G$43:$G$1930,0),0,1,5)</f>
        <v>Rice &amp; products thereof</v>
      </c>
      <c r="B1992" s="72">
        <f ca="1"/>
        <v>41.09</v>
      </c>
      <c r="C1992" s="72">
        <f ca="1"/>
        <v>22.62</v>
      </c>
      <c r="D1992" s="72">
        <f ca="1"/>
        <v>23.635638</v>
      </c>
      <c r="E1992" s="73">
        <f ca="1"/>
        <v>-0.42478369432952057</v>
      </c>
      <c r="G1992" s="119">
        <v>44</v>
      </c>
      <c r="I1992" s="1">
        <v>36</v>
      </c>
    </row>
    <row r="1993" spans="1:9" ht="12.75">
      <c r="A1993" s="2" t="str">
        <f t="array" aca="1" ref="A1993:E1993" ca="1">OFFSET($A$42,MATCH(G1993,$G$43:$G$1930,0),0,1,5)</f>
        <v xml:space="preserve">Salt </v>
      </c>
      <c r="B1993" s="72">
        <f ca="1"/>
        <v>41.09</v>
      </c>
      <c r="C1993" s="72">
        <f ca="1"/>
        <v>12.5</v>
      </c>
      <c r="D1993" s="72">
        <f ca="1"/>
        <v>13.061249999999999</v>
      </c>
      <c r="E1993" s="73">
        <f ca="1"/>
        <v>-0.68213068873205163</v>
      </c>
      <c r="G1993" s="119">
        <v>45</v>
      </c>
      <c r="I1993" s="1">
        <v>37</v>
      </c>
    </row>
    <row r="1994" spans="1:9" ht="12.75">
      <c r="A1994" s="2" t="str">
        <f t="array" aca="1" ref="A1994:E1994" ca="1">OFFSET($A$42,MATCH(G1994,$G$43:$G$1930,0),0,1,5)</f>
        <v>Soda ash</v>
      </c>
      <c r="B1994" s="72">
        <f ca="1"/>
        <v>41.09</v>
      </c>
      <c r="C1994" s="72">
        <f ca="1"/>
        <v>20.55</v>
      </c>
      <c r="D1994" s="72">
        <f ca="1"/>
        <v>21.472694999999998</v>
      </c>
      <c r="E1994" s="73">
        <f ca="1"/>
        <v>-0.47742285227549286</v>
      </c>
      <c r="G1994" s="119">
        <v>46</v>
      </c>
      <c r="I1994" s="1">
        <v>38</v>
      </c>
    </row>
    <row r="1995" spans="1:9" ht="12.75">
      <c r="A1995" s="2" t="str">
        <f t="array" aca="1" ref="A1995:E1995" ca="1">OFFSET($A$42,MATCH(G1995,$G$43:$G$1930,0),0,1,5)</f>
        <v>Steel: Steel pellets</v>
      </c>
      <c r="B1995" s="72">
        <f ca="1"/>
        <v>5.49</v>
      </c>
      <c r="C1995" s="72">
        <f ca="1"/>
        <v>7.53</v>
      </c>
      <c r="D1995" s="72">
        <f ca="1"/>
        <v>7.8680969999999997</v>
      </c>
      <c r="E1995" s="73">
        <f ca="1"/>
        <v>0.43316885245901626</v>
      </c>
      <c r="G1995" s="119">
        <v>47</v>
      </c>
      <c r="I1995" s="1">
        <v>39</v>
      </c>
    </row>
    <row r="1996" spans="1:9" ht="12.75">
      <c r="A1996" s="2" t="str">
        <f t="array" aca="1" ref="A1996:E1996" ca="1">OFFSET($A$42,MATCH(G1996,$G$43:$G$1930,0),0,1,5)</f>
        <v>Timber products: Wood shavings, sawdust</v>
      </c>
      <c r="B1996" s="72">
        <f ca="1"/>
        <v>5.74</v>
      </c>
      <c r="C1996" s="72">
        <f ca="1"/>
        <v>36.54</v>
      </c>
      <c r="D1996" s="72">
        <f ca="1"/>
        <v>38.180645999999996</v>
      </c>
      <c r="E1996" s="73">
        <f ca="1"/>
        <v>5.6516804878048772</v>
      </c>
      <c r="G1996" s="119">
        <v>48</v>
      </c>
      <c r="I1996" s="1">
        <v>40</v>
      </c>
    </row>
    <row r="1997" spans="1:9" ht="12.75">
      <c r="A1997" s="2" t="str">
        <f t="array" aca="1" ref="A1997:E1997" ca="1">OFFSET($A$42,MATCH(G1997,$G$43:$G$1930,0),0,1,5)</f>
        <v>Vermiculite</v>
      </c>
      <c r="B1997" s="72">
        <f ca="1"/>
        <v>13.43</v>
      </c>
      <c r="C1997" s="72">
        <f ca="1"/>
        <v>36.54</v>
      </c>
      <c r="D1997" s="72">
        <f ca="1"/>
        <v>38.180645999999996</v>
      </c>
      <c r="E1997" s="73">
        <f ca="1"/>
        <v>1.8429371556217422</v>
      </c>
      <c r="G1997" s="119">
        <v>49</v>
      </c>
      <c r="I1997" s="1">
        <v>41</v>
      </c>
    </row>
    <row r="1998" spans="1:9" ht="12.75">
      <c r="A1998" s="2" t="str">
        <f t="array" aca="1" ref="A1998:E1998" ca="1">OFFSET($A$42,MATCH(G1998,$G$43:$G$1930,0),0,1,5)</f>
        <v>Woodchips</v>
      </c>
      <c r="B1998" s="72">
        <f ca="1"/>
        <v>5.74</v>
      </c>
      <c r="C1998" s="72">
        <f ca="1"/>
        <v>36.54</v>
      </c>
      <c r="D1998" s="72">
        <f ca="1"/>
        <v>38.180645999999996</v>
      </c>
      <c r="E1998" s="73">
        <f ca="1"/>
        <v>5.6516804878048772</v>
      </c>
      <c r="G1998" s="119">
        <v>50</v>
      </c>
      <c r="I1998" s="1">
        <v>42</v>
      </c>
    </row>
    <row r="1999" spans="1:9" ht="12.75">
      <c r="A1999" s="2" t="str">
        <f t="array" aca="1" ref="A1999:E1999" ca="1">OFFSET($A$42,MATCH(G1999,$G$43:$G$1930,0),0,1,5)</f>
        <v>Zinc &amp; products thereof</v>
      </c>
      <c r="B1999" s="72">
        <f ca="1"/>
        <v>41.09</v>
      </c>
      <c r="C1999" s="72">
        <f ca="1"/>
        <v>20.55</v>
      </c>
      <c r="D1999" s="72">
        <f ca="1"/>
        <v>21.472694999999998</v>
      </c>
      <c r="E1999" s="73">
        <f ca="1"/>
        <v>-0.47742285227549286</v>
      </c>
      <c r="G1999" s="119">
        <v>51</v>
      </c>
      <c r="I1999" s="1">
        <v>43</v>
      </c>
    </row>
    <row r="2000" spans="1:9" ht="12.75">
      <c r="A2000" s="2"/>
      <c r="B2000" s="72"/>
      <c r="C2000" s="72"/>
      <c r="D2000" s="72"/>
      <c r="E2000" s="73"/>
      <c r="G2000" s="119"/>
    </row>
    <row r="2001" spans="1:9" ht="12.75">
      <c r="A2001" s="126" t="s">
        <v>464</v>
      </c>
      <c r="B2001" s="72"/>
      <c r="C2001" s="72"/>
      <c r="D2001" s="72"/>
      <c r="E2001" s="73"/>
      <c r="G2001" s="119"/>
    </row>
    <row r="2002" spans="1:9" ht="12.75">
      <c r="A2002" s="2" t="str">
        <f t="array" aca="1" ref="A2002:E2002" ca="1">OFFSET($A$42,MATCH(G2002,$G$43:$G$1930,0),0,1,5)</f>
        <v>Molasses &amp; products thereof</v>
      </c>
      <c r="B2002" s="72">
        <f ca="1"/>
        <v>5.37</v>
      </c>
      <c r="C2002" s="72">
        <f ca="1"/>
        <v>24.66</v>
      </c>
      <c r="D2002" s="72">
        <f ca="1"/>
        <v>25.767233999999998</v>
      </c>
      <c r="E2002" s="73">
        <f ca="1"/>
        <v>3.7983675977653624</v>
      </c>
      <c r="G2002" s="119">
        <v>52</v>
      </c>
      <c r="I2002" s="1">
        <v>45</v>
      </c>
    </row>
    <row r="2003" spans="1:9" ht="12.75">
      <c r="A2003" s="2"/>
      <c r="B2003" s="72"/>
      <c r="C2003" s="72"/>
      <c r="D2003" s="72"/>
      <c r="E2003" s="73"/>
      <c r="G2003" s="119"/>
    </row>
    <row r="2004" spans="1:9" ht="12.75">
      <c r="A2004" s="126" t="s">
        <v>465</v>
      </c>
      <c r="B2004" s="72"/>
      <c r="C2004" s="72"/>
      <c r="D2004" s="72"/>
      <c r="E2004" s="73"/>
      <c r="G2004" s="119"/>
    </row>
    <row r="2005" spans="1:9" ht="12.75">
      <c r="A2005" s="2" t="str">
        <f t="array" aca="1" ref="A2005:E2005" ca="1">OFFSET($A$42,MATCH(G2005,$G$43:$G$1930,0),0,1,5)</f>
        <v>Caustic soda</v>
      </c>
      <c r="B2005" s="72">
        <f ca="1"/>
        <v>41.09</v>
      </c>
      <c r="C2005" s="72">
        <f ca="1"/>
        <v>39.049999999999997</v>
      </c>
      <c r="D2005" s="72">
        <f ca="1"/>
        <v>40.803344999999993</v>
      </c>
      <c r="E2005" s="73">
        <f ca="1"/>
        <v>-6.9762715989294399E-3</v>
      </c>
      <c r="G2005" s="119">
        <v>53</v>
      </c>
    </row>
    <row r="2006" spans="1:9" ht="12.75">
      <c r="A2006" s="2" t="str">
        <f t="array" aca="1" ref="A2006:E2006" ca="1">OFFSET($A$42,MATCH(G2006,$G$43:$G$1930,0),0,1,5)</f>
        <v>Molasses &amp; products thereof</v>
      </c>
      <c r="B2006" s="72">
        <f ca="1"/>
        <v>2.74</v>
      </c>
      <c r="C2006" s="72">
        <f ca="1"/>
        <v>23.62</v>
      </c>
      <c r="D2006" s="72">
        <f ca="1"/>
        <v>24.680537999999999</v>
      </c>
      <c r="E2006" s="73">
        <f ca="1"/>
        <v>8.0074956204379557</v>
      </c>
      <c r="G2006" s="119">
        <v>54</v>
      </c>
      <c r="I2006" s="1">
        <v>47</v>
      </c>
    </row>
    <row r="2007" spans="1:9" ht="12.75">
      <c r="A2007" s="2" t="str">
        <f t="array" aca="1" ref="A2007:E2007" ca="1">OFFSET($A$42,MATCH(G2007,$G$43:$G$1930,0),0,1,5)</f>
        <v>Pitch pencil</v>
      </c>
      <c r="B2007" s="72">
        <f ca="1"/>
        <v>41.09</v>
      </c>
      <c r="C2007" s="72">
        <f ca="1"/>
        <v>11.51</v>
      </c>
      <c r="D2007" s="72">
        <f ca="1"/>
        <v>12.026798999999999</v>
      </c>
      <c r="E2007" s="73">
        <f ca="1"/>
        <v>-0.70730593818447318</v>
      </c>
      <c r="G2007" s="119">
        <v>55</v>
      </c>
      <c r="I2007" s="1">
        <v>48</v>
      </c>
    </row>
    <row r="2008" spans="1:9" ht="12.75">
      <c r="A2008" s="2"/>
      <c r="B2008" s="72"/>
      <c r="C2008" s="72"/>
      <c r="D2008" s="72"/>
      <c r="E2008" s="73"/>
      <c r="G2008" s="119"/>
    </row>
    <row r="2009" spans="1:9" ht="12.75">
      <c r="A2009" s="2"/>
      <c r="B2009" s="72"/>
      <c r="C2009" s="72"/>
      <c r="D2009" s="72"/>
      <c r="E2009" s="73"/>
    </row>
    <row r="2010" spans="1:9" ht="12.75">
      <c r="A2010" s="2"/>
      <c r="B2010" s="72"/>
      <c r="C2010" s="72"/>
      <c r="D2010" s="72" t="s">
        <v>144</v>
      </c>
      <c r="E2010" s="73" t="s">
        <v>144</v>
      </c>
    </row>
    <row r="2011" spans="1:9" ht="12.75">
      <c r="A2011" s="2"/>
      <c r="B2011" s="72"/>
      <c r="C2011" s="72"/>
      <c r="D2011" s="72" t="s">
        <v>144</v>
      </c>
      <c r="E2011" s="73" t="s">
        <v>144</v>
      </c>
    </row>
    <row r="2012" spans="1:9" ht="12.75">
      <c r="A2012" s="2"/>
      <c r="B2012" s="72"/>
      <c r="C2012" s="72"/>
      <c r="D2012" s="72" t="s">
        <v>144</v>
      </c>
      <c r="E2012" s="73" t="s">
        <v>144</v>
      </c>
    </row>
    <row r="2013" spans="1:9" ht="12.75">
      <c r="A2013" s="2"/>
      <c r="B2013" s="72"/>
      <c r="C2013" s="72"/>
      <c r="D2013" s="72" t="s">
        <v>144</v>
      </c>
      <c r="E2013" s="73" t="s">
        <v>144</v>
      </c>
    </row>
    <row r="2014" spans="1:9" ht="12.75">
      <c r="A2014" s="2"/>
      <c r="B2014" s="72"/>
      <c r="C2014" s="72"/>
      <c r="D2014" s="72" t="s">
        <v>144</v>
      </c>
      <c r="E2014" s="73" t="s">
        <v>144</v>
      </c>
    </row>
    <row r="2015" spans="1:9" ht="12.75">
      <c r="A2015" s="2"/>
      <c r="B2015" s="72"/>
      <c r="C2015" s="72"/>
      <c r="D2015" s="72" t="s">
        <v>144</v>
      </c>
      <c r="E2015" s="73" t="s">
        <v>144</v>
      </c>
    </row>
    <row r="2016" spans="1:9" ht="12.75">
      <c r="A2016" s="2"/>
      <c r="B2016" s="72"/>
      <c r="C2016" s="72"/>
      <c r="D2016" s="72" t="s">
        <v>144</v>
      </c>
      <c r="E2016" s="73" t="s">
        <v>144</v>
      </c>
    </row>
    <row r="2017" spans="1:5" ht="12.75">
      <c r="A2017" s="2"/>
      <c r="B2017" s="72"/>
      <c r="C2017" s="72"/>
      <c r="D2017" s="72" t="s">
        <v>144</v>
      </c>
      <c r="E2017" s="73" t="s">
        <v>144</v>
      </c>
    </row>
    <row r="2018" spans="1:5" ht="12.75">
      <c r="A2018" s="2"/>
      <c r="B2018" s="72"/>
      <c r="C2018" s="72"/>
      <c r="D2018" s="72" t="s">
        <v>144</v>
      </c>
      <c r="E2018" s="73" t="s">
        <v>144</v>
      </c>
    </row>
    <row r="2019" spans="1:5" ht="12.75">
      <c r="A2019" s="2"/>
      <c r="B2019" s="72"/>
      <c r="C2019" s="72"/>
      <c r="D2019" s="72" t="s">
        <v>144</v>
      </c>
      <c r="E2019" s="73" t="s">
        <v>144</v>
      </c>
    </row>
    <row r="2020" spans="1:5" ht="12.75">
      <c r="A2020" s="2"/>
      <c r="B2020" s="72"/>
      <c r="C2020" s="72"/>
      <c r="D2020" s="72" t="s">
        <v>144</v>
      </c>
      <c r="E2020" s="73" t="s">
        <v>144</v>
      </c>
    </row>
    <row r="2021" spans="1:5" ht="12.75">
      <c r="A2021" s="2"/>
      <c r="B2021" s="72"/>
      <c r="C2021" s="72"/>
      <c r="D2021" s="72" t="s">
        <v>144</v>
      </c>
      <c r="E2021" s="73" t="s">
        <v>144</v>
      </c>
    </row>
    <row r="2022" spans="1:5" ht="12.75">
      <c r="A2022" s="2"/>
      <c r="B2022" s="72"/>
      <c r="C2022" s="72"/>
      <c r="D2022" s="72" t="s">
        <v>144</v>
      </c>
      <c r="E2022" s="73" t="s">
        <v>144</v>
      </c>
    </row>
    <row r="2023" spans="1:5" ht="12.75">
      <c r="A2023" s="2"/>
      <c r="B2023" s="72"/>
      <c r="C2023" s="72"/>
      <c r="D2023" s="72" t="s">
        <v>144</v>
      </c>
      <c r="E2023" s="73" t="s">
        <v>144</v>
      </c>
    </row>
    <row r="2024" spans="1:5" ht="12.75">
      <c r="A2024" s="2"/>
      <c r="B2024" s="72"/>
      <c r="C2024" s="72"/>
      <c r="D2024" s="72" t="s">
        <v>144</v>
      </c>
      <c r="E2024" s="73" t="s">
        <v>144</v>
      </c>
    </row>
    <row r="2025" spans="1:5" ht="12.75">
      <c r="A2025" s="2"/>
      <c r="B2025" s="72"/>
      <c r="C2025" s="72"/>
      <c r="D2025" s="72" t="s">
        <v>144</v>
      </c>
      <c r="E2025" s="73" t="s">
        <v>144</v>
      </c>
    </row>
    <row r="2026" spans="1:5" ht="12.75">
      <c r="A2026" s="2"/>
      <c r="B2026" s="72"/>
      <c r="C2026" s="72"/>
      <c r="D2026" s="72" t="s">
        <v>144</v>
      </c>
      <c r="E2026" s="73" t="s">
        <v>144</v>
      </c>
    </row>
    <row r="2027" spans="1:5" ht="12.75">
      <c r="A2027" s="2"/>
      <c r="B2027" s="72"/>
      <c r="C2027" s="72"/>
      <c r="D2027" s="72" t="s">
        <v>144</v>
      </c>
      <c r="E2027" s="73" t="s">
        <v>144</v>
      </c>
    </row>
    <row r="2028" spans="1:5" ht="12.75">
      <c r="A2028" s="2"/>
      <c r="B2028" s="72"/>
      <c r="C2028" s="72"/>
      <c r="D2028" s="72" t="s">
        <v>144</v>
      </c>
      <c r="E2028" s="73" t="s">
        <v>144</v>
      </c>
    </row>
    <row r="2029" spans="1:5" ht="12.75">
      <c r="A2029" s="2"/>
      <c r="B2029" s="72"/>
      <c r="C2029" s="72"/>
      <c r="D2029" s="72" t="s">
        <v>144</v>
      </c>
      <c r="E2029" s="73" t="s">
        <v>144</v>
      </c>
    </row>
    <row r="2030" spans="1:5" ht="12.75">
      <c r="A2030" s="2"/>
      <c r="B2030" s="72"/>
      <c r="C2030" s="72"/>
      <c r="D2030" s="72" t="s">
        <v>144</v>
      </c>
      <c r="E2030" s="73" t="s">
        <v>144</v>
      </c>
    </row>
    <row r="2031" spans="1:5" ht="12.75">
      <c r="A2031" s="2"/>
      <c r="B2031" s="72"/>
      <c r="C2031" s="72"/>
      <c r="D2031" s="72" t="s">
        <v>144</v>
      </c>
      <c r="E2031" s="73" t="s">
        <v>144</v>
      </c>
    </row>
    <row r="2032" spans="1:5" ht="12.75">
      <c r="A2032" s="2"/>
      <c r="B2032" s="72"/>
      <c r="C2032" s="72"/>
      <c r="D2032" s="72" t="s">
        <v>144</v>
      </c>
      <c r="E2032" s="73" t="s">
        <v>144</v>
      </c>
    </row>
    <row r="2033" spans="1:28" ht="12.75">
      <c r="A2033" s="2"/>
      <c r="B2033" s="72"/>
      <c r="C2033" s="72"/>
      <c r="D2033" s="72" t="s">
        <v>144</v>
      </c>
      <c r="E2033" s="73" t="s">
        <v>144</v>
      </c>
    </row>
    <row r="2034" spans="1:28" ht="12.75">
      <c r="A2034" s="2"/>
      <c r="B2034" s="72"/>
      <c r="C2034" s="72"/>
      <c r="D2034" s="72" t="s">
        <v>144</v>
      </c>
      <c r="E2034" s="73" t="s">
        <v>144</v>
      </c>
    </row>
    <row r="2035" spans="1:28" ht="12.75">
      <c r="A2035" s="2"/>
      <c r="B2035" s="72"/>
      <c r="C2035" s="72"/>
      <c r="D2035" s="72" t="s">
        <v>144</v>
      </c>
      <c r="E2035" s="73" t="s">
        <v>144</v>
      </c>
    </row>
    <row r="2036" spans="1:28" ht="12.75">
      <c r="A2036" s="2"/>
      <c r="B2036" s="72"/>
      <c r="C2036" s="72"/>
      <c r="D2036" s="72" t="s">
        <v>144</v>
      </c>
      <c r="E2036" s="73" t="s">
        <v>144</v>
      </c>
    </row>
    <row r="2037" spans="1:28" ht="12.75">
      <c r="A2037" s="2"/>
      <c r="B2037" s="72"/>
      <c r="C2037" s="72"/>
      <c r="D2037" s="72" t="s">
        <v>144</v>
      </c>
      <c r="E2037" s="73" t="s">
        <v>144</v>
      </c>
      <c r="AB2037" s="1">
        <v>1</v>
      </c>
    </row>
    <row r="2038" spans="1:28" ht="12.75">
      <c r="A2038" s="2"/>
      <c r="B2038" s="72"/>
      <c r="C2038" s="72"/>
      <c r="D2038" s="72" t="s">
        <v>144</v>
      </c>
      <c r="E2038" s="73" t="s">
        <v>144</v>
      </c>
      <c r="AB2038" s="1">
        <v>1</v>
      </c>
    </row>
    <row r="2039" spans="1:28" ht="12.75">
      <c r="A2039" s="8"/>
      <c r="B2039" s="72"/>
      <c r="C2039" s="72"/>
      <c r="D2039" s="72" t="s">
        <v>144</v>
      </c>
      <c r="E2039" s="73" t="s">
        <v>144</v>
      </c>
      <c r="AB2039" s="1">
        <v>1</v>
      </c>
    </row>
    <row r="2040" spans="1:28" ht="12.75">
      <c r="A2040" s="8"/>
      <c r="B2040" s="72"/>
      <c r="C2040" s="72"/>
      <c r="D2040" s="72" t="s">
        <v>144</v>
      </c>
      <c r="E2040" s="73" t="s">
        <v>144</v>
      </c>
      <c r="AB2040" s="1">
        <v>1</v>
      </c>
    </row>
    <row r="2041" spans="1:28" ht="12.75">
      <c r="A2041" s="8"/>
      <c r="B2041" s="72"/>
      <c r="C2041" s="72"/>
      <c r="D2041" s="72" t="s">
        <v>144</v>
      </c>
      <c r="E2041" s="73" t="s">
        <v>144</v>
      </c>
      <c r="AB2041" s="1">
        <v>1</v>
      </c>
    </row>
    <row r="2042" spans="1:28" ht="12.75">
      <c r="A2042" s="8"/>
      <c r="B2042" s="72"/>
      <c r="C2042" s="72"/>
      <c r="D2042" s="72" t="s">
        <v>144</v>
      </c>
      <c r="E2042" s="73" t="s">
        <v>144</v>
      </c>
      <c r="AB2042" s="1">
        <v>1</v>
      </c>
    </row>
    <row r="2043" spans="1:28" ht="12.75">
      <c r="A2043" s="8"/>
      <c r="B2043" s="72"/>
      <c r="C2043" s="72"/>
      <c r="D2043" s="72" t="s">
        <v>144</v>
      </c>
      <c r="E2043" s="73" t="s">
        <v>144</v>
      </c>
      <c r="AB2043" s="1">
        <v>1</v>
      </c>
    </row>
    <row r="2044" spans="1:28" ht="12.75">
      <c r="A2044" s="8"/>
      <c r="B2044" s="72"/>
      <c r="C2044" s="72"/>
      <c r="D2044" s="72" t="s">
        <v>144</v>
      </c>
      <c r="E2044" s="73" t="s">
        <v>144</v>
      </c>
      <c r="AB2044" s="1">
        <v>1</v>
      </c>
    </row>
    <row r="2045" spans="1:28" ht="12.75">
      <c r="A2045" s="8"/>
      <c r="B2045" s="72"/>
      <c r="C2045" s="72"/>
      <c r="D2045" s="72" t="s">
        <v>144</v>
      </c>
      <c r="E2045" s="73" t="s">
        <v>144</v>
      </c>
      <c r="AB2045" s="1">
        <v>1</v>
      </c>
    </row>
    <row r="2046" spans="1:28" ht="12.75">
      <c r="A2046" s="8"/>
      <c r="B2046" s="72"/>
      <c r="C2046" s="72"/>
      <c r="D2046" s="72" t="s">
        <v>144</v>
      </c>
      <c r="E2046" s="73" t="s">
        <v>144</v>
      </c>
      <c r="AB2046" s="1">
        <v>1</v>
      </c>
    </row>
    <row r="2047" spans="1:28" ht="12.75">
      <c r="A2047" s="8"/>
      <c r="B2047" s="72"/>
      <c r="C2047" s="72"/>
      <c r="D2047" s="72" t="s">
        <v>144</v>
      </c>
      <c r="E2047" s="73" t="s">
        <v>144</v>
      </c>
      <c r="AB2047" s="1">
        <v>1</v>
      </c>
    </row>
    <row r="2048" spans="1:28" ht="12.75">
      <c r="A2048" s="8"/>
      <c r="B2048" s="72"/>
      <c r="C2048" s="72"/>
      <c r="D2048" s="72" t="s">
        <v>144</v>
      </c>
      <c r="E2048" s="73" t="s">
        <v>144</v>
      </c>
      <c r="AB2048" s="1">
        <v>1</v>
      </c>
    </row>
    <row r="2049" spans="1:28" ht="12.75">
      <c r="A2049" s="8"/>
      <c r="B2049" s="72"/>
      <c r="C2049" s="72"/>
      <c r="D2049" s="72" t="s">
        <v>144</v>
      </c>
      <c r="E2049" s="73" t="s">
        <v>144</v>
      </c>
      <c r="AB2049" s="1">
        <v>1</v>
      </c>
    </row>
    <row r="2050" spans="1:28" ht="12.75">
      <c r="A2050" s="8"/>
      <c r="B2050" s="72"/>
      <c r="C2050" s="72"/>
      <c r="D2050" s="72" t="s">
        <v>144</v>
      </c>
      <c r="E2050" s="73" t="s">
        <v>144</v>
      </c>
      <c r="AB2050" s="1">
        <v>1</v>
      </c>
    </row>
    <row r="2051" spans="1:28" ht="12.75">
      <c r="A2051" s="8"/>
      <c r="B2051" s="72"/>
      <c r="C2051" s="72"/>
      <c r="D2051" s="72" t="s">
        <v>144</v>
      </c>
      <c r="E2051" s="73" t="s">
        <v>144</v>
      </c>
      <c r="AB2051" s="1">
        <v>1</v>
      </c>
    </row>
    <row r="2052" spans="1:28" ht="12.75">
      <c r="A2052" s="8"/>
      <c r="B2052" s="72"/>
      <c r="C2052" s="72"/>
      <c r="D2052" s="72" t="s">
        <v>144</v>
      </c>
      <c r="E2052" s="73" t="s">
        <v>144</v>
      </c>
      <c r="AB2052" s="1">
        <v>1</v>
      </c>
    </row>
    <row r="2053" spans="1:28" ht="12.75">
      <c r="A2053" s="8"/>
      <c r="B2053" s="72"/>
      <c r="C2053" s="72"/>
      <c r="D2053" s="72" t="s">
        <v>144</v>
      </c>
      <c r="E2053" s="73" t="s">
        <v>144</v>
      </c>
      <c r="AB2053" s="1">
        <v>1</v>
      </c>
    </row>
    <row r="2054" spans="1:28" ht="12.75">
      <c r="A2054" s="8"/>
      <c r="B2054" s="72"/>
      <c r="C2054" s="72"/>
      <c r="D2054" s="72" t="s">
        <v>144</v>
      </c>
      <c r="E2054" s="73" t="s">
        <v>144</v>
      </c>
      <c r="AB2054" s="1">
        <v>1</v>
      </c>
    </row>
    <row r="2055" spans="1:28" ht="12.75">
      <c r="A2055" s="8"/>
      <c r="B2055" s="72"/>
      <c r="C2055" s="72"/>
      <c r="D2055" s="72" t="s">
        <v>144</v>
      </c>
      <c r="E2055" s="73" t="s">
        <v>144</v>
      </c>
      <c r="AB2055" s="1">
        <v>1</v>
      </c>
    </row>
    <row r="2056" spans="1:28" ht="12.75">
      <c r="A2056" s="8"/>
      <c r="B2056" s="72"/>
      <c r="C2056" s="72"/>
      <c r="D2056" s="72" t="s">
        <v>144</v>
      </c>
      <c r="E2056" s="73" t="s">
        <v>144</v>
      </c>
      <c r="AB2056" s="1">
        <v>1</v>
      </c>
    </row>
    <row r="2057" spans="1:28" ht="12.75">
      <c r="A2057" s="8"/>
      <c r="B2057" s="72"/>
      <c r="C2057" s="72"/>
      <c r="D2057" s="72" t="s">
        <v>144</v>
      </c>
      <c r="E2057" s="73" t="s">
        <v>144</v>
      </c>
      <c r="AB2057" s="1">
        <v>1</v>
      </c>
    </row>
    <row r="2058" spans="1:28" ht="12.75">
      <c r="A2058" s="8"/>
      <c r="B2058" s="72"/>
      <c r="C2058" s="72"/>
      <c r="D2058" s="72" t="s">
        <v>144</v>
      </c>
      <c r="E2058" s="73" t="s">
        <v>144</v>
      </c>
      <c r="AB2058" s="1">
        <v>1</v>
      </c>
    </row>
    <row r="2059" spans="1:28" ht="12.75">
      <c r="A2059" s="8"/>
      <c r="B2059" s="72"/>
      <c r="C2059" s="72"/>
      <c r="D2059" s="72" t="s">
        <v>144</v>
      </c>
      <c r="E2059" s="73" t="s">
        <v>144</v>
      </c>
      <c r="AB2059" s="1">
        <v>1</v>
      </c>
    </row>
    <row r="2060" spans="1:28" ht="12.75">
      <c r="A2060" s="8"/>
      <c r="B2060" s="72"/>
      <c r="C2060" s="72"/>
      <c r="D2060" s="72" t="s">
        <v>144</v>
      </c>
      <c r="E2060" s="73" t="s">
        <v>144</v>
      </c>
      <c r="AB2060" s="1">
        <v>1</v>
      </c>
    </row>
    <row r="2061" spans="1:28" ht="12.75">
      <c r="A2061" s="8"/>
      <c r="B2061" s="72"/>
      <c r="C2061" s="72"/>
      <c r="D2061" s="72" t="s">
        <v>144</v>
      </c>
      <c r="E2061" s="73" t="s">
        <v>144</v>
      </c>
      <c r="AB2061" s="1">
        <v>1</v>
      </c>
    </row>
    <row r="2062" spans="1:28" ht="12.75">
      <c r="A2062" s="8"/>
      <c r="B2062" s="72"/>
      <c r="C2062" s="72"/>
      <c r="D2062" s="72" t="s">
        <v>144</v>
      </c>
      <c r="E2062" s="73" t="s">
        <v>144</v>
      </c>
      <c r="AB2062" s="1">
        <v>1</v>
      </c>
    </row>
    <row r="2063" spans="1:28" ht="12.75">
      <c r="A2063" s="8"/>
      <c r="B2063" s="72"/>
      <c r="C2063" s="72"/>
      <c r="D2063" s="72" t="s">
        <v>144</v>
      </c>
      <c r="E2063" s="73" t="s">
        <v>144</v>
      </c>
      <c r="AB2063" s="1">
        <v>1</v>
      </c>
    </row>
    <row r="2064" spans="1:28" ht="12.75">
      <c r="A2064" s="8"/>
      <c r="B2064" s="72"/>
      <c r="C2064" s="72"/>
      <c r="D2064" s="72" t="s">
        <v>144</v>
      </c>
      <c r="E2064" s="73" t="s">
        <v>144</v>
      </c>
      <c r="AB2064" s="1">
        <v>1</v>
      </c>
    </row>
    <row r="2065" spans="1:28" ht="12.75">
      <c r="A2065" s="8"/>
      <c r="B2065" s="72"/>
      <c r="C2065" s="72"/>
      <c r="D2065" s="72" t="s">
        <v>144</v>
      </c>
      <c r="E2065" s="73" t="s">
        <v>144</v>
      </c>
      <c r="AB2065" s="1">
        <v>1</v>
      </c>
    </row>
    <row r="2066" spans="1:28" s="2" customFormat="1" ht="12.75">
      <c r="A2066" s="8"/>
      <c r="B2066" s="72"/>
      <c r="C2066" s="72"/>
      <c r="D2066" s="72" t="s">
        <v>144</v>
      </c>
      <c r="E2066" s="73" t="s">
        <v>144</v>
      </c>
      <c r="AB2066" s="2">
        <v>1</v>
      </c>
    </row>
    <row r="2067" spans="1:28" s="2" customFormat="1" ht="12.75">
      <c r="A2067" s="8"/>
      <c r="B2067" s="72"/>
      <c r="C2067" s="72"/>
      <c r="D2067" s="72" t="s">
        <v>144</v>
      </c>
      <c r="E2067" s="73" t="s">
        <v>144</v>
      </c>
      <c r="AB2067" s="2">
        <v>1</v>
      </c>
    </row>
    <row r="2068" spans="1:28" s="2" customFormat="1" ht="12.75">
      <c r="A2068" s="8"/>
      <c r="B2068" s="72"/>
      <c r="C2068" s="72"/>
      <c r="D2068" s="72" t="s">
        <v>144</v>
      </c>
      <c r="E2068" s="73" t="s">
        <v>144</v>
      </c>
      <c r="AB2068" s="2">
        <v>1</v>
      </c>
    </row>
    <row r="2069" spans="1:28" s="2" customFormat="1" ht="12.75">
      <c r="A2069" s="8"/>
      <c r="B2069" s="72"/>
      <c r="C2069" s="72"/>
      <c r="D2069" s="72" t="s">
        <v>144</v>
      </c>
      <c r="E2069" s="73" t="s">
        <v>144</v>
      </c>
      <c r="AB2069" s="2">
        <v>1</v>
      </c>
    </row>
    <row r="2070" spans="1:28" s="2" customFormat="1" ht="12.75">
      <c r="A2070" s="8"/>
      <c r="B2070" s="72"/>
      <c r="C2070" s="72"/>
      <c r="D2070" s="72" t="s">
        <v>144</v>
      </c>
      <c r="E2070" s="73" t="s">
        <v>144</v>
      </c>
      <c r="AB2070" s="2">
        <v>1</v>
      </c>
    </row>
    <row r="2071" spans="1:28" s="2" customFormat="1" ht="12.75">
      <c r="A2071" s="8"/>
      <c r="B2071" s="72"/>
      <c r="C2071" s="72"/>
      <c r="D2071" s="72" t="s">
        <v>144</v>
      </c>
      <c r="E2071" s="73" t="s">
        <v>144</v>
      </c>
      <c r="AB2071" s="2">
        <v>1</v>
      </c>
    </row>
    <row r="2072" spans="1:28" s="2" customFormat="1" ht="12.75">
      <c r="A2072" s="8"/>
      <c r="B2072" s="72"/>
      <c r="C2072" s="72"/>
      <c r="D2072" s="72" t="s">
        <v>144</v>
      </c>
      <c r="E2072" s="73" t="s">
        <v>144</v>
      </c>
      <c r="AB2072" s="2">
        <v>1</v>
      </c>
    </row>
    <row r="2073" spans="1:28" s="2" customFormat="1" ht="12.75">
      <c r="A2073" s="8"/>
      <c r="B2073" s="72"/>
      <c r="C2073" s="72"/>
      <c r="D2073" s="72" t="s">
        <v>144</v>
      </c>
      <c r="E2073" s="73" t="s">
        <v>144</v>
      </c>
      <c r="AB2073" s="2">
        <v>1</v>
      </c>
    </row>
    <row r="2074" spans="1:28" s="2" customFormat="1" ht="12.75">
      <c r="A2074" s="8"/>
      <c r="B2074" s="72"/>
      <c r="C2074" s="72"/>
      <c r="D2074" s="72" t="s">
        <v>144</v>
      </c>
      <c r="E2074" s="73" t="s">
        <v>144</v>
      </c>
      <c r="AB2074" s="2">
        <v>1</v>
      </c>
    </row>
    <row r="2075" spans="1:28" s="2" customFormat="1" ht="12.75">
      <c r="A2075" s="8"/>
      <c r="B2075" s="72"/>
      <c r="C2075" s="72"/>
      <c r="D2075" s="72" t="s">
        <v>144</v>
      </c>
      <c r="E2075" s="73" t="s">
        <v>144</v>
      </c>
      <c r="AB2075" s="2">
        <v>1</v>
      </c>
    </row>
    <row r="2076" spans="1:28" s="2" customFormat="1" ht="12.75">
      <c r="A2076" s="8"/>
      <c r="B2076" s="72"/>
      <c r="C2076" s="72"/>
      <c r="D2076" s="72" t="s">
        <v>144</v>
      </c>
      <c r="E2076" s="73" t="s">
        <v>144</v>
      </c>
      <c r="AB2076" s="2">
        <v>1</v>
      </c>
    </row>
    <row r="2077" spans="1:28" s="2" customFormat="1" ht="12.75">
      <c r="A2077" s="8"/>
      <c r="B2077" s="72"/>
      <c r="C2077" s="72"/>
      <c r="D2077" s="72" t="s">
        <v>144</v>
      </c>
      <c r="E2077" s="73" t="s">
        <v>144</v>
      </c>
      <c r="AB2077" s="2">
        <v>1</v>
      </c>
    </row>
    <row r="2078" spans="1:28" s="2" customFormat="1" ht="12.75">
      <c r="A2078" s="8"/>
      <c r="B2078" s="72"/>
      <c r="C2078" s="72"/>
      <c r="D2078" s="72" t="s">
        <v>144</v>
      </c>
      <c r="E2078" s="73" t="s">
        <v>144</v>
      </c>
      <c r="AB2078" s="2">
        <v>1</v>
      </c>
    </row>
    <row r="2079" spans="1:28" s="2" customFormat="1" ht="12.75">
      <c r="A2079" s="8"/>
      <c r="B2079" s="72"/>
      <c r="C2079" s="72"/>
      <c r="D2079" s="72" t="s">
        <v>144</v>
      </c>
      <c r="E2079" s="73" t="s">
        <v>144</v>
      </c>
      <c r="AB2079" s="2">
        <v>1</v>
      </c>
    </row>
    <row r="2080" spans="1:28" s="2" customFormat="1" ht="12.75">
      <c r="A2080" s="8"/>
      <c r="B2080" s="72"/>
      <c r="C2080" s="72"/>
      <c r="D2080" s="72" t="s">
        <v>144</v>
      </c>
      <c r="E2080" s="73" t="s">
        <v>144</v>
      </c>
      <c r="AB2080" s="2">
        <v>1</v>
      </c>
    </row>
    <row r="2081" spans="1:28" s="2" customFormat="1" ht="12.75">
      <c r="A2081" s="8"/>
      <c r="B2081" s="72"/>
      <c r="C2081" s="72"/>
      <c r="D2081" s="72" t="s">
        <v>144</v>
      </c>
      <c r="E2081" s="73" t="s">
        <v>144</v>
      </c>
      <c r="AB2081" s="2">
        <v>1</v>
      </c>
    </row>
    <row r="2082" spans="1:28" s="2" customFormat="1" ht="12.75">
      <c r="A2082" s="8"/>
      <c r="B2082" s="72"/>
      <c r="C2082" s="72"/>
      <c r="D2082" s="72" t="s">
        <v>144</v>
      </c>
      <c r="E2082" s="73" t="s">
        <v>144</v>
      </c>
      <c r="AB2082" s="2">
        <v>1</v>
      </c>
    </row>
    <row r="2083" spans="1:28" s="2" customFormat="1" ht="12.75">
      <c r="A2083" s="8"/>
      <c r="B2083" s="72"/>
      <c r="C2083" s="72"/>
      <c r="D2083" s="72" t="s">
        <v>144</v>
      </c>
      <c r="E2083" s="73" t="s">
        <v>144</v>
      </c>
      <c r="AB2083" s="2">
        <v>1</v>
      </c>
    </row>
    <row r="2084" spans="1:28" s="2" customFormat="1" ht="12.75">
      <c r="A2084" s="8"/>
      <c r="B2084" s="72"/>
      <c r="C2084" s="72"/>
      <c r="D2084" s="72" t="s">
        <v>144</v>
      </c>
      <c r="E2084" s="73" t="s">
        <v>144</v>
      </c>
      <c r="AB2084" s="2">
        <v>1</v>
      </c>
    </row>
    <row r="2085" spans="1:28" s="2" customFormat="1" ht="12.75">
      <c r="A2085" s="8"/>
      <c r="B2085" s="72"/>
      <c r="C2085" s="72"/>
      <c r="D2085" s="72" t="s">
        <v>144</v>
      </c>
      <c r="E2085" s="73" t="s">
        <v>144</v>
      </c>
      <c r="AB2085" s="2">
        <v>1</v>
      </c>
    </row>
    <row r="2086" spans="1:28" s="2" customFormat="1" ht="12.75">
      <c r="A2086" s="8"/>
      <c r="B2086" s="72"/>
      <c r="C2086" s="72"/>
      <c r="D2086" s="72" t="s">
        <v>144</v>
      </c>
      <c r="E2086" s="73" t="s">
        <v>144</v>
      </c>
      <c r="AB2086" s="2">
        <v>1</v>
      </c>
    </row>
    <row r="2087" spans="1:28" s="2" customFormat="1" ht="12.75">
      <c r="A2087" s="8"/>
      <c r="B2087" s="72"/>
      <c r="C2087" s="72"/>
      <c r="D2087" s="72" t="s">
        <v>144</v>
      </c>
      <c r="E2087" s="73" t="s">
        <v>144</v>
      </c>
      <c r="AB2087" s="2">
        <v>1</v>
      </c>
    </row>
    <row r="2088" spans="1:28" s="2" customFormat="1" ht="12.75">
      <c r="A2088" s="8"/>
      <c r="B2088" s="72"/>
      <c r="C2088" s="72"/>
      <c r="D2088" s="72" t="s">
        <v>144</v>
      </c>
      <c r="E2088" s="73" t="s">
        <v>144</v>
      </c>
      <c r="AB2088" s="2">
        <v>1</v>
      </c>
    </row>
    <row r="2089" spans="1:28" s="2" customFormat="1" ht="12.75">
      <c r="A2089" s="8"/>
      <c r="B2089" s="72"/>
      <c r="C2089" s="72"/>
      <c r="D2089" s="72" t="s">
        <v>144</v>
      </c>
      <c r="E2089" s="73" t="s">
        <v>144</v>
      </c>
      <c r="AB2089" s="2">
        <v>1</v>
      </c>
    </row>
    <row r="2090" spans="1:28" s="2" customFormat="1" ht="12.75">
      <c r="A2090" s="8"/>
      <c r="B2090" s="72"/>
      <c r="C2090" s="72"/>
      <c r="D2090" s="72" t="s">
        <v>144</v>
      </c>
      <c r="E2090" s="73" t="s">
        <v>144</v>
      </c>
      <c r="AB2090" s="2">
        <v>1</v>
      </c>
    </row>
    <row r="2091" spans="1:28" s="2" customFormat="1" ht="12.75">
      <c r="A2091" s="8"/>
      <c r="B2091" s="72"/>
      <c r="C2091" s="72"/>
      <c r="D2091" s="72" t="s">
        <v>144</v>
      </c>
      <c r="E2091" s="73" t="s">
        <v>144</v>
      </c>
      <c r="AB2091" s="2">
        <v>1</v>
      </c>
    </row>
    <row r="2092" spans="1:28" s="2" customFormat="1" ht="12.75">
      <c r="A2092" s="8"/>
      <c r="B2092" s="72"/>
      <c r="C2092" s="72"/>
      <c r="D2092" s="72" t="s">
        <v>144</v>
      </c>
      <c r="E2092" s="73" t="s">
        <v>144</v>
      </c>
      <c r="AB2092" s="2">
        <v>1</v>
      </c>
    </row>
    <row r="2093" spans="1:28" s="2" customFormat="1" ht="12.75">
      <c r="A2093" s="8"/>
      <c r="B2093" s="72"/>
      <c r="C2093" s="72"/>
      <c r="D2093" s="72" t="s">
        <v>144</v>
      </c>
      <c r="E2093" s="73" t="s">
        <v>144</v>
      </c>
      <c r="AB2093" s="2">
        <v>1</v>
      </c>
    </row>
    <row r="2094" spans="1:28" s="2" customFormat="1" ht="12.75">
      <c r="A2094" s="8"/>
      <c r="B2094" s="72"/>
      <c r="C2094" s="72"/>
      <c r="D2094" s="72" t="s">
        <v>144</v>
      </c>
      <c r="E2094" s="73" t="s">
        <v>144</v>
      </c>
      <c r="AB2094" s="2">
        <v>1</v>
      </c>
    </row>
    <row r="2095" spans="1:28" s="2" customFormat="1" ht="12.75">
      <c r="A2095" s="8"/>
      <c r="B2095" s="72"/>
      <c r="C2095" s="72"/>
      <c r="D2095" s="72" t="s">
        <v>144</v>
      </c>
      <c r="E2095" s="73" t="s">
        <v>144</v>
      </c>
      <c r="AB2095" s="2">
        <v>1</v>
      </c>
    </row>
    <row r="2096" spans="1:28" s="2" customFormat="1" ht="12.75">
      <c r="A2096" s="8"/>
      <c r="B2096" s="72"/>
      <c r="C2096" s="72"/>
      <c r="D2096" s="72" t="s">
        <v>144</v>
      </c>
      <c r="E2096" s="73" t="s">
        <v>144</v>
      </c>
      <c r="AB2096" s="2">
        <v>1</v>
      </c>
    </row>
    <row r="2097" spans="1:28" s="2" customFormat="1" ht="12.75">
      <c r="A2097" s="8"/>
      <c r="B2097" s="72"/>
      <c r="C2097" s="72"/>
      <c r="D2097" s="72" t="s">
        <v>144</v>
      </c>
      <c r="E2097" s="73" t="s">
        <v>144</v>
      </c>
      <c r="AB2097" s="2">
        <v>1</v>
      </c>
    </row>
    <row r="2098" spans="1:28" s="2" customFormat="1" ht="12.75">
      <c r="A2098" s="8"/>
      <c r="B2098" s="72"/>
      <c r="C2098" s="72"/>
      <c r="D2098" s="72" t="s">
        <v>144</v>
      </c>
      <c r="E2098" s="73" t="s">
        <v>144</v>
      </c>
      <c r="AB2098" s="2">
        <v>1</v>
      </c>
    </row>
    <row r="2099" spans="1:28" s="2" customFormat="1" ht="12.75">
      <c r="A2099" s="8"/>
      <c r="B2099" s="72"/>
      <c r="C2099" s="72"/>
      <c r="D2099" s="72" t="s">
        <v>144</v>
      </c>
      <c r="E2099" s="73" t="s">
        <v>144</v>
      </c>
      <c r="AB2099" s="2">
        <v>1</v>
      </c>
    </row>
    <row r="2100" spans="1:28" s="2" customFormat="1" ht="12.75">
      <c r="A2100" s="8"/>
      <c r="B2100" s="72"/>
      <c r="C2100" s="72"/>
      <c r="D2100" s="72" t="s">
        <v>144</v>
      </c>
      <c r="E2100" s="73" t="s">
        <v>144</v>
      </c>
      <c r="AB2100" s="2">
        <v>1</v>
      </c>
    </row>
    <row r="2101" spans="1:28" s="2" customFormat="1" ht="12.75">
      <c r="A2101" s="8"/>
      <c r="B2101" s="72"/>
      <c r="C2101" s="72"/>
      <c r="D2101" s="72" t="s">
        <v>144</v>
      </c>
      <c r="E2101" s="73" t="s">
        <v>144</v>
      </c>
      <c r="AB2101" s="2">
        <v>1</v>
      </c>
    </row>
    <row r="2102" spans="1:28" s="2" customFormat="1" ht="12.75">
      <c r="A2102" s="8"/>
      <c r="B2102" s="72"/>
      <c r="C2102" s="72"/>
      <c r="D2102" s="72" t="s">
        <v>144</v>
      </c>
      <c r="E2102" s="73" t="s">
        <v>144</v>
      </c>
      <c r="AB2102" s="2">
        <v>1</v>
      </c>
    </row>
    <row r="2103" spans="1:28" s="2" customFormat="1" ht="12.75">
      <c r="A2103" s="8"/>
      <c r="B2103" s="72"/>
      <c r="C2103" s="72"/>
      <c r="D2103" s="72" t="s">
        <v>144</v>
      </c>
      <c r="E2103" s="73" t="s">
        <v>144</v>
      </c>
      <c r="AB2103" s="2">
        <v>1</v>
      </c>
    </row>
    <row r="2104" spans="1:28" s="2" customFormat="1" ht="12.75">
      <c r="A2104" s="8"/>
      <c r="B2104" s="72"/>
      <c r="C2104" s="72"/>
      <c r="D2104" s="72" t="s">
        <v>144</v>
      </c>
      <c r="E2104" s="73" t="s">
        <v>144</v>
      </c>
      <c r="AB2104" s="2">
        <v>1</v>
      </c>
    </row>
    <row r="2105" spans="1:28" s="2" customFormat="1" ht="12.75">
      <c r="A2105" s="8"/>
      <c r="B2105" s="72"/>
      <c r="C2105" s="72"/>
      <c r="D2105" s="72" t="s">
        <v>144</v>
      </c>
      <c r="E2105" s="73" t="s">
        <v>144</v>
      </c>
      <c r="AB2105" s="2">
        <v>1</v>
      </c>
    </row>
    <row r="2106" spans="1:28" s="2" customFormat="1" ht="12.75">
      <c r="A2106" s="8"/>
      <c r="B2106" s="72"/>
      <c r="C2106" s="72"/>
      <c r="D2106" s="72" t="s">
        <v>144</v>
      </c>
      <c r="E2106" s="73" t="s">
        <v>144</v>
      </c>
      <c r="AB2106" s="2">
        <v>1</v>
      </c>
    </row>
    <row r="2107" spans="1:28" s="2" customFormat="1" ht="12.75">
      <c r="A2107" s="8"/>
      <c r="B2107" s="72"/>
      <c r="C2107" s="72"/>
      <c r="D2107" s="72" t="s">
        <v>144</v>
      </c>
      <c r="E2107" s="73" t="s">
        <v>144</v>
      </c>
      <c r="AB2107" s="2">
        <v>1</v>
      </c>
    </row>
    <row r="2108" spans="1:28" s="2" customFormat="1" ht="12.75">
      <c r="A2108" s="8"/>
      <c r="B2108" s="72"/>
      <c r="C2108" s="72"/>
      <c r="D2108" s="72" t="s">
        <v>144</v>
      </c>
      <c r="E2108" s="73" t="s">
        <v>144</v>
      </c>
      <c r="AB2108" s="2">
        <v>1</v>
      </c>
    </row>
    <row r="2109" spans="1:28" s="2" customFormat="1" ht="12.75">
      <c r="A2109" s="8"/>
      <c r="B2109" s="72"/>
      <c r="C2109" s="72"/>
      <c r="D2109" s="72" t="s">
        <v>144</v>
      </c>
      <c r="E2109" s="73" t="s">
        <v>144</v>
      </c>
      <c r="AB2109" s="2">
        <v>1</v>
      </c>
    </row>
    <row r="2110" spans="1:28" s="2" customFormat="1" ht="12.75">
      <c r="A2110" s="8"/>
      <c r="B2110" s="72"/>
      <c r="C2110" s="72"/>
      <c r="D2110" s="72" t="s">
        <v>144</v>
      </c>
      <c r="E2110" s="73" t="s">
        <v>144</v>
      </c>
      <c r="AB2110" s="2">
        <v>1</v>
      </c>
    </row>
    <row r="2111" spans="1:28" s="2" customFormat="1" ht="12.75">
      <c r="A2111" s="8"/>
      <c r="B2111" s="72"/>
      <c r="C2111" s="72"/>
      <c r="D2111" s="72" t="s">
        <v>144</v>
      </c>
      <c r="E2111" s="73" t="s">
        <v>144</v>
      </c>
      <c r="AB2111" s="2">
        <v>1</v>
      </c>
    </row>
    <row r="2112" spans="1:28" s="2" customFormat="1" ht="12.75">
      <c r="A2112" s="8"/>
      <c r="B2112" s="72"/>
      <c r="C2112" s="72"/>
      <c r="D2112" s="72" t="s">
        <v>144</v>
      </c>
      <c r="E2112" s="73" t="s">
        <v>144</v>
      </c>
      <c r="AB2112" s="2">
        <v>1</v>
      </c>
    </row>
    <row r="2113" spans="1:28" s="2" customFormat="1" ht="12.75">
      <c r="A2113" s="8"/>
      <c r="B2113" s="72"/>
      <c r="C2113" s="72"/>
      <c r="D2113" s="72" t="s">
        <v>144</v>
      </c>
      <c r="E2113" s="73" t="s">
        <v>144</v>
      </c>
      <c r="AB2113" s="2">
        <v>1</v>
      </c>
    </row>
    <row r="2114" spans="1:28" s="2" customFormat="1" ht="12.75">
      <c r="A2114" s="8"/>
      <c r="B2114" s="72"/>
      <c r="C2114" s="72"/>
      <c r="D2114" s="72" t="s">
        <v>144</v>
      </c>
      <c r="E2114" s="73" t="s">
        <v>144</v>
      </c>
      <c r="AB2114" s="2">
        <v>1</v>
      </c>
    </row>
    <row r="2115" spans="1:28" s="2" customFormat="1" ht="12.75">
      <c r="A2115" s="8"/>
      <c r="B2115" s="72"/>
      <c r="C2115" s="72"/>
      <c r="D2115" s="72" t="s">
        <v>144</v>
      </c>
      <c r="E2115" s="73" t="s">
        <v>144</v>
      </c>
      <c r="AB2115" s="2">
        <v>1</v>
      </c>
    </row>
    <row r="2116" spans="1:28" s="2" customFormat="1" ht="12.75">
      <c r="A2116" s="8"/>
      <c r="B2116" s="72"/>
      <c r="C2116" s="72"/>
      <c r="D2116" s="72" t="s">
        <v>144</v>
      </c>
      <c r="E2116" s="73" t="s">
        <v>144</v>
      </c>
      <c r="AB2116" s="2">
        <v>1</v>
      </c>
    </row>
    <row r="2117" spans="1:28" s="2" customFormat="1" ht="12.75">
      <c r="A2117" s="8"/>
      <c r="B2117" s="72"/>
      <c r="C2117" s="72"/>
      <c r="D2117" s="72" t="s">
        <v>144</v>
      </c>
      <c r="E2117" s="73" t="s">
        <v>144</v>
      </c>
      <c r="AB2117" s="2">
        <v>1</v>
      </c>
    </row>
    <row r="2118" spans="1:28" s="2" customFormat="1" ht="12.75">
      <c r="A2118" s="8"/>
      <c r="B2118" s="72"/>
      <c r="C2118" s="72"/>
      <c r="D2118" s="72" t="s">
        <v>144</v>
      </c>
      <c r="E2118" s="73" t="s">
        <v>144</v>
      </c>
      <c r="AB2118" s="2">
        <v>1</v>
      </c>
    </row>
    <row r="2119" spans="1:28" s="2" customFormat="1" ht="12.75">
      <c r="A2119" s="8"/>
      <c r="B2119" s="72"/>
      <c r="C2119" s="72"/>
      <c r="D2119" s="72" t="s">
        <v>144</v>
      </c>
      <c r="E2119" s="73" t="s">
        <v>144</v>
      </c>
      <c r="AB2119" s="2">
        <v>1</v>
      </c>
    </row>
    <row r="2120" spans="1:28" s="2" customFormat="1" ht="12.75">
      <c r="A2120" s="8"/>
      <c r="B2120" s="72"/>
      <c r="C2120" s="72"/>
      <c r="D2120" s="72" t="s">
        <v>144</v>
      </c>
      <c r="E2120" s="73" t="s">
        <v>144</v>
      </c>
      <c r="AB2120" s="2">
        <v>1</v>
      </c>
    </row>
    <row r="2121" spans="1:28" s="2" customFormat="1" ht="12.75">
      <c r="A2121" s="8"/>
      <c r="B2121" s="72"/>
      <c r="C2121" s="72"/>
      <c r="D2121" s="72" t="s">
        <v>144</v>
      </c>
      <c r="E2121" s="73" t="s">
        <v>144</v>
      </c>
      <c r="AB2121" s="2">
        <v>1</v>
      </c>
    </row>
    <row r="2122" spans="1:28" s="2" customFormat="1" ht="12.75">
      <c r="A2122" s="8"/>
      <c r="B2122" s="72"/>
      <c r="C2122" s="72"/>
      <c r="D2122" s="72" t="s">
        <v>144</v>
      </c>
      <c r="E2122" s="73" t="s">
        <v>144</v>
      </c>
      <c r="AB2122" s="2">
        <v>1</v>
      </c>
    </row>
    <row r="2123" spans="1:28" s="2" customFormat="1" ht="12.75">
      <c r="A2123" s="8"/>
      <c r="B2123" s="72"/>
      <c r="C2123" s="72"/>
      <c r="D2123" s="72" t="s">
        <v>144</v>
      </c>
      <c r="E2123" s="73" t="s">
        <v>144</v>
      </c>
      <c r="AB2123" s="2">
        <v>1</v>
      </c>
    </row>
    <row r="2124" spans="1:28" s="2" customFormat="1" ht="12.75">
      <c r="A2124" s="8"/>
      <c r="B2124" s="72"/>
      <c r="C2124" s="72"/>
      <c r="D2124" s="72" t="s">
        <v>144</v>
      </c>
      <c r="E2124" s="73" t="s">
        <v>144</v>
      </c>
      <c r="AB2124" s="2">
        <v>1</v>
      </c>
    </row>
    <row r="2125" spans="1:28" s="2" customFormat="1" ht="12.75">
      <c r="A2125" s="8"/>
      <c r="B2125" s="72"/>
      <c r="C2125" s="72"/>
      <c r="D2125" s="72" t="s">
        <v>144</v>
      </c>
      <c r="E2125" s="73" t="s">
        <v>144</v>
      </c>
      <c r="AB2125" s="2">
        <v>1</v>
      </c>
    </row>
    <row r="2126" spans="1:28" s="2" customFormat="1" ht="12.75">
      <c r="A2126" s="8"/>
      <c r="B2126" s="72"/>
      <c r="C2126" s="72"/>
      <c r="D2126" s="72" t="s">
        <v>144</v>
      </c>
      <c r="E2126" s="73" t="s">
        <v>144</v>
      </c>
      <c r="AB2126" s="2">
        <v>1</v>
      </c>
    </row>
    <row r="2127" spans="1:28" s="2" customFormat="1" ht="12.75">
      <c r="A2127" s="8"/>
      <c r="B2127" s="72"/>
      <c r="C2127" s="72"/>
      <c r="D2127" s="72" t="s">
        <v>144</v>
      </c>
      <c r="E2127" s="73" t="s">
        <v>144</v>
      </c>
      <c r="AB2127" s="2">
        <v>1</v>
      </c>
    </row>
    <row r="2128" spans="1:28" s="2" customFormat="1" ht="12.75">
      <c r="A2128" s="8"/>
      <c r="B2128" s="72"/>
      <c r="C2128" s="72"/>
      <c r="D2128" s="72" t="s">
        <v>144</v>
      </c>
      <c r="E2128" s="73" t="s">
        <v>144</v>
      </c>
      <c r="AB2128" s="2">
        <v>1</v>
      </c>
    </row>
    <row r="2129" spans="1:28" s="2" customFormat="1" ht="12.75">
      <c r="A2129" s="8"/>
      <c r="B2129" s="72"/>
      <c r="C2129" s="72"/>
      <c r="D2129" s="72" t="s">
        <v>144</v>
      </c>
      <c r="E2129" s="73" t="s">
        <v>144</v>
      </c>
      <c r="AB2129" s="2">
        <v>1</v>
      </c>
    </row>
    <row r="2130" spans="1:28" s="2" customFormat="1" ht="12.75">
      <c r="A2130" s="8"/>
      <c r="B2130" s="72"/>
      <c r="C2130" s="72"/>
      <c r="D2130" s="72" t="s">
        <v>144</v>
      </c>
      <c r="E2130" s="73" t="s">
        <v>144</v>
      </c>
      <c r="AB2130" s="2">
        <v>1</v>
      </c>
    </row>
    <row r="2131" spans="1:28" s="2" customFormat="1" ht="12.75">
      <c r="A2131" s="8"/>
      <c r="B2131" s="72"/>
      <c r="C2131" s="72"/>
      <c r="D2131" s="72" t="s">
        <v>144</v>
      </c>
      <c r="E2131" s="73" t="s">
        <v>144</v>
      </c>
      <c r="AB2131" s="2">
        <v>1</v>
      </c>
    </row>
    <row r="2132" spans="1:28" s="2" customFormat="1" ht="12.75">
      <c r="A2132" s="8"/>
      <c r="B2132" s="72"/>
      <c r="C2132" s="72"/>
      <c r="D2132" s="72" t="s">
        <v>144</v>
      </c>
      <c r="E2132" s="73" t="s">
        <v>144</v>
      </c>
      <c r="AB2132" s="2">
        <v>1</v>
      </c>
    </row>
    <row r="2133" spans="1:28" s="2" customFormat="1" ht="12.75">
      <c r="A2133" s="8"/>
      <c r="B2133" s="72"/>
      <c r="C2133" s="72"/>
      <c r="D2133" s="72" t="s">
        <v>144</v>
      </c>
      <c r="E2133" s="73" t="s">
        <v>144</v>
      </c>
      <c r="AB2133" s="2">
        <v>1</v>
      </c>
    </row>
    <row r="2134" spans="1:28" s="2" customFormat="1" ht="12.75">
      <c r="A2134" s="8"/>
      <c r="B2134" s="72"/>
      <c r="C2134" s="72"/>
      <c r="D2134" s="72" t="s">
        <v>144</v>
      </c>
      <c r="E2134" s="73" t="s">
        <v>144</v>
      </c>
      <c r="AB2134" s="2">
        <v>1</v>
      </c>
    </row>
    <row r="2135" spans="1:28" s="2" customFormat="1" ht="12.75">
      <c r="A2135" s="8"/>
      <c r="B2135" s="72"/>
      <c r="C2135" s="72"/>
      <c r="D2135" s="72" t="s">
        <v>144</v>
      </c>
      <c r="E2135" s="73" t="s">
        <v>144</v>
      </c>
      <c r="AB2135" s="2">
        <v>1</v>
      </c>
    </row>
    <row r="2136" spans="1:28" s="2" customFormat="1" ht="12.75">
      <c r="A2136" s="8"/>
      <c r="B2136" s="72"/>
      <c r="C2136" s="72"/>
      <c r="D2136" s="72" t="s">
        <v>144</v>
      </c>
      <c r="E2136" s="73" t="s">
        <v>144</v>
      </c>
      <c r="AB2136" s="2">
        <v>1</v>
      </c>
    </row>
    <row r="2137" spans="1:28" s="2" customFormat="1" ht="12.75">
      <c r="A2137" s="8"/>
      <c r="B2137" s="72"/>
      <c r="C2137" s="72"/>
      <c r="D2137" s="72" t="s">
        <v>144</v>
      </c>
      <c r="E2137" s="73" t="s">
        <v>144</v>
      </c>
      <c r="AB2137" s="2">
        <v>1</v>
      </c>
    </row>
    <row r="2138" spans="1:28" s="2" customFormat="1" ht="12.75">
      <c r="A2138" s="8"/>
      <c r="B2138" s="72"/>
      <c r="C2138" s="72"/>
      <c r="D2138" s="72" t="s">
        <v>144</v>
      </c>
      <c r="E2138" s="73" t="s">
        <v>144</v>
      </c>
      <c r="AB2138" s="2">
        <v>1</v>
      </c>
    </row>
    <row r="2139" spans="1:28" s="2" customFormat="1" ht="12.75">
      <c r="A2139" s="8"/>
      <c r="B2139" s="72"/>
      <c r="C2139" s="72"/>
      <c r="D2139" s="72" t="s">
        <v>144</v>
      </c>
      <c r="E2139" s="73" t="s">
        <v>144</v>
      </c>
      <c r="AB2139" s="2">
        <v>1</v>
      </c>
    </row>
    <row r="2140" spans="1:28" s="2" customFormat="1" ht="12.75">
      <c r="A2140" s="8"/>
      <c r="B2140" s="72"/>
      <c r="C2140" s="72"/>
      <c r="D2140" s="72" t="s">
        <v>144</v>
      </c>
      <c r="E2140" s="73" t="s">
        <v>144</v>
      </c>
      <c r="AB2140" s="2">
        <v>1</v>
      </c>
    </row>
    <row r="2141" spans="1:28" s="2" customFormat="1" ht="12.75">
      <c r="A2141" s="8"/>
      <c r="B2141" s="72"/>
      <c r="C2141" s="72"/>
      <c r="D2141" s="72" t="s">
        <v>144</v>
      </c>
      <c r="E2141" s="73" t="s">
        <v>144</v>
      </c>
      <c r="AB2141" s="2">
        <v>1</v>
      </c>
    </row>
    <row r="2142" spans="1:28" s="2" customFormat="1" ht="12.75">
      <c r="A2142" s="8"/>
      <c r="B2142" s="72"/>
      <c r="C2142" s="72"/>
      <c r="D2142" s="72" t="s">
        <v>144</v>
      </c>
      <c r="E2142" s="73" t="s">
        <v>144</v>
      </c>
      <c r="AB2142" s="2">
        <v>1</v>
      </c>
    </row>
    <row r="2143" spans="1:28" s="2" customFormat="1" ht="12.75">
      <c r="A2143" s="8"/>
      <c r="B2143" s="72"/>
      <c r="C2143" s="72"/>
      <c r="D2143" s="72" t="s">
        <v>144</v>
      </c>
      <c r="E2143" s="73" t="s">
        <v>144</v>
      </c>
      <c r="AB2143" s="2">
        <v>1</v>
      </c>
    </row>
    <row r="2144" spans="1:28" s="2" customFormat="1" ht="12.75">
      <c r="A2144" s="8"/>
      <c r="B2144" s="72"/>
      <c r="C2144" s="72"/>
      <c r="D2144" s="72" t="s">
        <v>144</v>
      </c>
      <c r="E2144" s="73" t="s">
        <v>144</v>
      </c>
      <c r="AB2144" s="2">
        <v>1</v>
      </c>
    </row>
    <row r="2145" spans="1:28" s="2" customFormat="1" ht="12.75">
      <c r="A2145" s="8"/>
      <c r="B2145" s="72"/>
      <c r="C2145" s="72"/>
      <c r="D2145" s="72" t="s">
        <v>144</v>
      </c>
      <c r="E2145" s="73" t="s">
        <v>144</v>
      </c>
      <c r="AB2145" s="2">
        <v>1</v>
      </c>
    </row>
    <row r="2146" spans="1:28" s="2" customFormat="1" ht="12.75">
      <c r="A2146" s="8"/>
      <c r="B2146" s="72"/>
      <c r="C2146" s="72"/>
      <c r="D2146" s="72" t="s">
        <v>144</v>
      </c>
      <c r="E2146" s="73" t="s">
        <v>144</v>
      </c>
      <c r="AB2146" s="2">
        <v>1</v>
      </c>
    </row>
    <row r="2147" spans="1:28" s="2" customFormat="1" ht="12.75">
      <c r="A2147" s="8"/>
      <c r="B2147" s="72"/>
      <c r="C2147" s="72"/>
      <c r="D2147" s="72" t="s">
        <v>144</v>
      </c>
      <c r="E2147" s="73" t="s">
        <v>144</v>
      </c>
      <c r="AB2147" s="2">
        <v>1</v>
      </c>
    </row>
    <row r="2148" spans="1:28" s="2" customFormat="1" ht="12.75">
      <c r="A2148" s="8"/>
      <c r="B2148" s="72"/>
      <c r="C2148" s="72"/>
      <c r="D2148" s="72" t="s">
        <v>144</v>
      </c>
      <c r="E2148" s="73" t="s">
        <v>144</v>
      </c>
      <c r="AB2148" s="2">
        <v>1</v>
      </c>
    </row>
    <row r="2149" spans="1:28" s="2" customFormat="1" ht="12.75">
      <c r="A2149" s="8"/>
      <c r="B2149" s="72"/>
      <c r="C2149" s="72"/>
      <c r="D2149" s="72" t="s">
        <v>144</v>
      </c>
      <c r="E2149" s="73" t="s">
        <v>144</v>
      </c>
      <c r="AB2149" s="2">
        <v>1</v>
      </c>
    </row>
    <row r="2150" spans="1:28" s="2" customFormat="1" ht="12.75">
      <c r="A2150" s="8"/>
      <c r="B2150" s="72"/>
      <c r="C2150" s="72"/>
      <c r="D2150" s="72" t="s">
        <v>144</v>
      </c>
      <c r="E2150" s="73" t="s">
        <v>144</v>
      </c>
      <c r="AB2150" s="2">
        <v>1</v>
      </c>
    </row>
    <row r="2151" spans="1:28" s="2" customFormat="1" ht="12.75">
      <c r="A2151" s="8"/>
      <c r="B2151" s="72"/>
      <c r="C2151" s="72"/>
      <c r="D2151" s="72" t="s">
        <v>144</v>
      </c>
      <c r="E2151" s="73" t="s">
        <v>144</v>
      </c>
      <c r="AB2151" s="2">
        <v>1</v>
      </c>
    </row>
    <row r="2152" spans="1:28" s="2" customFormat="1" ht="12.75">
      <c r="A2152" s="8"/>
      <c r="B2152" s="72"/>
      <c r="C2152" s="72"/>
      <c r="D2152" s="72" t="s">
        <v>144</v>
      </c>
      <c r="E2152" s="73" t="s">
        <v>144</v>
      </c>
      <c r="AB2152" s="2">
        <v>1</v>
      </c>
    </row>
    <row r="2153" spans="1:28" s="2" customFormat="1" ht="12.75">
      <c r="A2153" s="8"/>
      <c r="B2153" s="72"/>
      <c r="C2153" s="72"/>
      <c r="D2153" s="72" t="s">
        <v>144</v>
      </c>
      <c r="E2153" s="73" t="s">
        <v>144</v>
      </c>
      <c r="AB2153" s="2">
        <v>1</v>
      </c>
    </row>
    <row r="2154" spans="1:28" s="2" customFormat="1" ht="12.75">
      <c r="A2154" s="8"/>
      <c r="B2154" s="72"/>
      <c r="C2154" s="72"/>
      <c r="D2154" s="72" t="s">
        <v>144</v>
      </c>
      <c r="E2154" s="73" t="s">
        <v>144</v>
      </c>
      <c r="AB2154" s="2">
        <v>1</v>
      </c>
    </row>
    <row r="2155" spans="1:28" s="2" customFormat="1" ht="12.75">
      <c r="A2155" s="8"/>
      <c r="B2155" s="72"/>
      <c r="C2155" s="72"/>
      <c r="D2155" s="72" t="s">
        <v>144</v>
      </c>
      <c r="E2155" s="73" t="s">
        <v>144</v>
      </c>
      <c r="AB2155" s="2">
        <v>1</v>
      </c>
    </row>
    <row r="2156" spans="1:28" s="2" customFormat="1" ht="12.75">
      <c r="A2156" s="8"/>
      <c r="B2156" s="72"/>
      <c r="C2156" s="72"/>
      <c r="D2156" s="72" t="s">
        <v>144</v>
      </c>
      <c r="E2156" s="73" t="s">
        <v>144</v>
      </c>
      <c r="AB2156" s="2">
        <v>1</v>
      </c>
    </row>
    <row r="2157" spans="1:28" s="2" customFormat="1" ht="12.75">
      <c r="A2157" s="8"/>
      <c r="B2157" s="72"/>
      <c r="C2157" s="72"/>
      <c r="D2157" s="72" t="s">
        <v>144</v>
      </c>
      <c r="E2157" s="73" t="s">
        <v>144</v>
      </c>
      <c r="AB2157" s="2">
        <v>1</v>
      </c>
    </row>
    <row r="2158" spans="1:28" s="2" customFormat="1" ht="12.75">
      <c r="A2158" s="8"/>
      <c r="B2158" s="72"/>
      <c r="C2158" s="72"/>
      <c r="D2158" s="72" t="s">
        <v>144</v>
      </c>
      <c r="E2158" s="73" t="s">
        <v>144</v>
      </c>
      <c r="AB2158" s="2">
        <v>1</v>
      </c>
    </row>
    <row r="2159" spans="1:28" s="2" customFormat="1" ht="12.75">
      <c r="A2159" s="8"/>
      <c r="B2159" s="72"/>
      <c r="C2159" s="72"/>
      <c r="D2159" s="72" t="s">
        <v>144</v>
      </c>
      <c r="E2159" s="73" t="s">
        <v>144</v>
      </c>
      <c r="AB2159" s="2">
        <v>1</v>
      </c>
    </row>
    <row r="2160" spans="1:28" s="2" customFormat="1" ht="12.75">
      <c r="A2160" s="8"/>
      <c r="B2160" s="72"/>
      <c r="C2160" s="72"/>
      <c r="D2160" s="72" t="s">
        <v>144</v>
      </c>
      <c r="E2160" s="73" t="s">
        <v>144</v>
      </c>
      <c r="AB2160" s="2">
        <v>1</v>
      </c>
    </row>
    <row r="2161" spans="1:28" s="2" customFormat="1" ht="12.75">
      <c r="A2161" s="8"/>
      <c r="B2161" s="72"/>
      <c r="C2161" s="72"/>
      <c r="D2161" s="72" t="s">
        <v>144</v>
      </c>
      <c r="E2161" s="73" t="s">
        <v>144</v>
      </c>
      <c r="AB2161" s="2">
        <v>1</v>
      </c>
    </row>
    <row r="2162" spans="1:28" s="2" customFormat="1" ht="12.75">
      <c r="A2162" s="8"/>
      <c r="B2162" s="72"/>
      <c r="C2162" s="72"/>
      <c r="D2162" s="72" t="s">
        <v>144</v>
      </c>
      <c r="E2162" s="73" t="s">
        <v>144</v>
      </c>
      <c r="AB2162" s="2">
        <v>1</v>
      </c>
    </row>
    <row r="2163" spans="1:28" s="2" customFormat="1" ht="12.75">
      <c r="A2163" s="8"/>
      <c r="B2163" s="72"/>
      <c r="C2163" s="72"/>
      <c r="D2163" s="72" t="s">
        <v>144</v>
      </c>
      <c r="E2163" s="73" t="s">
        <v>144</v>
      </c>
      <c r="AB2163" s="2">
        <v>1</v>
      </c>
    </row>
    <row r="2164" spans="1:28" s="2" customFormat="1" ht="12.75">
      <c r="A2164" s="8"/>
      <c r="B2164" s="72"/>
      <c r="C2164" s="72"/>
      <c r="D2164" s="72" t="s">
        <v>144</v>
      </c>
      <c r="E2164" s="73" t="s">
        <v>144</v>
      </c>
      <c r="AB2164" s="2">
        <v>1</v>
      </c>
    </row>
    <row r="2165" spans="1:28" s="2" customFormat="1" ht="12.75">
      <c r="A2165" s="8"/>
      <c r="B2165" s="72"/>
      <c r="C2165" s="72"/>
      <c r="D2165" s="72" t="s">
        <v>144</v>
      </c>
      <c r="E2165" s="73" t="s">
        <v>144</v>
      </c>
      <c r="AB2165" s="2">
        <v>1</v>
      </c>
    </row>
    <row r="2166" spans="1:28" s="2" customFormat="1" ht="12.75">
      <c r="A2166" s="8"/>
      <c r="B2166" s="72"/>
      <c r="C2166" s="72"/>
      <c r="D2166" s="72" t="s">
        <v>144</v>
      </c>
      <c r="E2166" s="73" t="s">
        <v>144</v>
      </c>
      <c r="AB2166" s="2">
        <v>1</v>
      </c>
    </row>
    <row r="2167" spans="1:28" s="2" customFormat="1" ht="12.75">
      <c r="A2167" s="8"/>
      <c r="B2167" s="72"/>
      <c r="C2167" s="72"/>
      <c r="D2167" s="72" t="s">
        <v>144</v>
      </c>
      <c r="E2167" s="73" t="s">
        <v>144</v>
      </c>
      <c r="AB2167" s="2">
        <v>1</v>
      </c>
    </row>
    <row r="2168" spans="1:28" s="2" customFormat="1" ht="12.75">
      <c r="A2168" s="8"/>
      <c r="B2168" s="72"/>
      <c r="C2168" s="72"/>
      <c r="D2168" s="72" t="s">
        <v>144</v>
      </c>
      <c r="E2168" s="73" t="s">
        <v>144</v>
      </c>
      <c r="AB2168" s="2">
        <v>1</v>
      </c>
    </row>
    <row r="2169" spans="1:28" s="2" customFormat="1" ht="12.75">
      <c r="A2169" s="8"/>
      <c r="B2169" s="72"/>
      <c r="C2169" s="72"/>
      <c r="D2169" s="72" t="s">
        <v>144</v>
      </c>
      <c r="E2169" s="73" t="s">
        <v>144</v>
      </c>
      <c r="AB2169" s="2">
        <v>1</v>
      </c>
    </row>
    <row r="2170" spans="1:28" s="2" customFormat="1" ht="12.75">
      <c r="A2170" s="8"/>
      <c r="B2170" s="72"/>
      <c r="C2170" s="72"/>
      <c r="D2170" s="72" t="s">
        <v>144</v>
      </c>
      <c r="E2170" s="73" t="s">
        <v>144</v>
      </c>
      <c r="AB2170" s="2">
        <v>1</v>
      </c>
    </row>
    <row r="2171" spans="1:28" s="2" customFormat="1" ht="12.75">
      <c r="A2171" s="8"/>
      <c r="B2171" s="72"/>
      <c r="C2171" s="72"/>
      <c r="D2171" s="72" t="s">
        <v>144</v>
      </c>
      <c r="E2171" s="73" t="s">
        <v>144</v>
      </c>
      <c r="AB2171" s="2">
        <v>1</v>
      </c>
    </row>
    <row r="2172" spans="1:28" s="2" customFormat="1" ht="12.75">
      <c r="A2172" s="8"/>
      <c r="B2172" s="72"/>
      <c r="C2172" s="72"/>
      <c r="D2172" s="72" t="s">
        <v>144</v>
      </c>
      <c r="E2172" s="73" t="s">
        <v>144</v>
      </c>
      <c r="AB2172" s="2">
        <v>1</v>
      </c>
    </row>
    <row r="2173" spans="1:28" s="2" customFormat="1" ht="12.75">
      <c r="A2173" s="8"/>
      <c r="B2173" s="72"/>
      <c r="C2173" s="72"/>
      <c r="D2173" s="72" t="s">
        <v>144</v>
      </c>
      <c r="E2173" s="73" t="s">
        <v>144</v>
      </c>
      <c r="AB2173" s="2">
        <v>1</v>
      </c>
    </row>
    <row r="2174" spans="1:28" s="2" customFormat="1" ht="12.75">
      <c r="A2174" s="8"/>
      <c r="B2174" s="72"/>
      <c r="C2174" s="72"/>
      <c r="D2174" s="72" t="s">
        <v>144</v>
      </c>
      <c r="E2174" s="73" t="s">
        <v>144</v>
      </c>
      <c r="AB2174" s="2">
        <v>1</v>
      </c>
    </row>
    <row r="2175" spans="1:28" s="2" customFormat="1" ht="12.75">
      <c r="A2175" s="8"/>
      <c r="B2175" s="72"/>
      <c r="C2175" s="72"/>
      <c r="D2175" s="72" t="s">
        <v>144</v>
      </c>
      <c r="E2175" s="73" t="s">
        <v>144</v>
      </c>
      <c r="AB2175" s="2">
        <v>1</v>
      </c>
    </row>
    <row r="2176" spans="1:28" s="2" customFormat="1" ht="12.75">
      <c r="A2176" s="8"/>
      <c r="B2176" s="72"/>
      <c r="C2176" s="72"/>
      <c r="D2176" s="72" t="s">
        <v>144</v>
      </c>
      <c r="E2176" s="73" t="s">
        <v>144</v>
      </c>
      <c r="AB2176" s="2">
        <v>1</v>
      </c>
    </row>
    <row r="2177" spans="1:28" s="2" customFormat="1" ht="12.75">
      <c r="A2177" s="8"/>
      <c r="B2177" s="72"/>
      <c r="C2177" s="72"/>
      <c r="D2177" s="72" t="s">
        <v>144</v>
      </c>
      <c r="E2177" s="73" t="s">
        <v>144</v>
      </c>
      <c r="AB2177" s="2">
        <v>1</v>
      </c>
    </row>
    <row r="2178" spans="1:28" s="2" customFormat="1" ht="12.75">
      <c r="A2178" s="8"/>
      <c r="B2178" s="72"/>
      <c r="C2178" s="72"/>
      <c r="D2178" s="72" t="s">
        <v>144</v>
      </c>
      <c r="E2178" s="73" t="s">
        <v>144</v>
      </c>
      <c r="AB2178" s="2">
        <v>1</v>
      </c>
    </row>
    <row r="2179" spans="1:28" s="2" customFormat="1" ht="12.75">
      <c r="A2179" s="8"/>
      <c r="B2179" s="72"/>
      <c r="C2179" s="72"/>
      <c r="D2179" s="72" t="s">
        <v>144</v>
      </c>
      <c r="E2179" s="73" t="s">
        <v>144</v>
      </c>
      <c r="AB2179" s="2">
        <v>1</v>
      </c>
    </row>
    <row r="2180" spans="1:28" s="2" customFormat="1" ht="12.75">
      <c r="A2180" s="8"/>
      <c r="B2180" s="72"/>
      <c r="C2180" s="72"/>
      <c r="D2180" s="72" t="s">
        <v>144</v>
      </c>
      <c r="E2180" s="73" t="s">
        <v>144</v>
      </c>
      <c r="AB2180" s="2">
        <v>1</v>
      </c>
    </row>
    <row r="2181" spans="1:28" s="2" customFormat="1" ht="12.75">
      <c r="A2181" s="8"/>
      <c r="B2181" s="72"/>
      <c r="C2181" s="72"/>
      <c r="D2181" s="72" t="s">
        <v>144</v>
      </c>
      <c r="E2181" s="73" t="s">
        <v>144</v>
      </c>
      <c r="AB2181" s="2">
        <v>1</v>
      </c>
    </row>
    <row r="2182" spans="1:28" s="2" customFormat="1" ht="12.75">
      <c r="A2182" s="8"/>
      <c r="B2182" s="72"/>
      <c r="C2182" s="72"/>
      <c r="D2182" s="72" t="s">
        <v>144</v>
      </c>
      <c r="E2182" s="73" t="s">
        <v>144</v>
      </c>
      <c r="AB2182" s="2">
        <v>1</v>
      </c>
    </row>
    <row r="2183" spans="1:28" s="2" customFormat="1" ht="12.75">
      <c r="A2183" s="8"/>
      <c r="B2183" s="72"/>
      <c r="C2183" s="72"/>
      <c r="D2183" s="72" t="s">
        <v>144</v>
      </c>
      <c r="E2183" s="73" t="s">
        <v>144</v>
      </c>
      <c r="AB2183" s="2">
        <v>1</v>
      </c>
    </row>
    <row r="2184" spans="1:28" s="2" customFormat="1" ht="12.75">
      <c r="A2184" s="8"/>
      <c r="B2184" s="72"/>
      <c r="C2184" s="72"/>
      <c r="D2184" s="72" t="s">
        <v>144</v>
      </c>
      <c r="E2184" s="73" t="s">
        <v>144</v>
      </c>
      <c r="AB2184" s="2">
        <v>1</v>
      </c>
    </row>
    <row r="2185" spans="1:28" s="2" customFormat="1" ht="12.75">
      <c r="A2185" s="8"/>
      <c r="B2185" s="72"/>
      <c r="C2185" s="72"/>
      <c r="D2185" s="72" t="s">
        <v>144</v>
      </c>
      <c r="E2185" s="73" t="s">
        <v>144</v>
      </c>
      <c r="AB2185" s="2">
        <v>1</v>
      </c>
    </row>
    <row r="2186" spans="1:28" s="2" customFormat="1" ht="12.75">
      <c r="A2186" s="8"/>
      <c r="B2186" s="72"/>
      <c r="C2186" s="72"/>
      <c r="D2186" s="72" t="s">
        <v>144</v>
      </c>
      <c r="E2186" s="73" t="s">
        <v>144</v>
      </c>
      <c r="AB2186" s="2">
        <v>1</v>
      </c>
    </row>
    <row r="2187" spans="1:28" s="2" customFormat="1" ht="12.75">
      <c r="A2187" s="8"/>
      <c r="B2187" s="72"/>
      <c r="C2187" s="72"/>
      <c r="D2187" s="72" t="s">
        <v>144</v>
      </c>
      <c r="E2187" s="73" t="s">
        <v>144</v>
      </c>
      <c r="AB2187" s="2">
        <v>1</v>
      </c>
    </row>
    <row r="2188" spans="1:28" s="2" customFormat="1" ht="12.75">
      <c r="A2188" s="8"/>
      <c r="B2188" s="72"/>
      <c r="C2188" s="72"/>
      <c r="D2188" s="72" t="s">
        <v>144</v>
      </c>
      <c r="E2188" s="73" t="s">
        <v>144</v>
      </c>
      <c r="AB2188" s="2">
        <v>1</v>
      </c>
    </row>
    <row r="2189" spans="1:28" s="2" customFormat="1" ht="12.75">
      <c r="A2189" s="8"/>
      <c r="B2189" s="72"/>
      <c r="C2189" s="72"/>
      <c r="D2189" s="72" t="s">
        <v>144</v>
      </c>
      <c r="E2189" s="73" t="s">
        <v>144</v>
      </c>
      <c r="AB2189" s="2">
        <v>1</v>
      </c>
    </row>
    <row r="2190" spans="1:28" s="2" customFormat="1" ht="12.75">
      <c r="A2190" s="8"/>
      <c r="B2190" s="72"/>
      <c r="C2190" s="72"/>
      <c r="D2190" s="72" t="s">
        <v>144</v>
      </c>
      <c r="E2190" s="73" t="s">
        <v>144</v>
      </c>
      <c r="AB2190" s="2">
        <v>1</v>
      </c>
    </row>
    <row r="2191" spans="1:28" s="2" customFormat="1" ht="12.75">
      <c r="A2191" s="8"/>
      <c r="B2191" s="72"/>
      <c r="C2191" s="72"/>
      <c r="D2191" s="72" t="s">
        <v>144</v>
      </c>
      <c r="E2191" s="73" t="s">
        <v>144</v>
      </c>
      <c r="AB2191" s="2">
        <v>1</v>
      </c>
    </row>
    <row r="2192" spans="1:28" s="2" customFormat="1" ht="12.75">
      <c r="A2192" s="8"/>
      <c r="B2192" s="72"/>
      <c r="C2192" s="72"/>
      <c r="D2192" s="72" t="s">
        <v>144</v>
      </c>
      <c r="E2192" s="73" t="s">
        <v>144</v>
      </c>
      <c r="AB2192" s="2">
        <v>1</v>
      </c>
    </row>
    <row r="2193" spans="1:28" s="2" customFormat="1" ht="12.75">
      <c r="A2193" s="8"/>
      <c r="B2193" s="72"/>
      <c r="C2193" s="72"/>
      <c r="D2193" s="72" t="s">
        <v>144</v>
      </c>
      <c r="E2193" s="73" t="s">
        <v>144</v>
      </c>
      <c r="AB2193" s="2">
        <v>1</v>
      </c>
    </row>
    <row r="2194" spans="1:28" s="2" customFormat="1" ht="12.75">
      <c r="A2194" s="8"/>
      <c r="B2194" s="72"/>
      <c r="C2194" s="72"/>
      <c r="D2194" s="72" t="s">
        <v>144</v>
      </c>
      <c r="E2194" s="73" t="s">
        <v>144</v>
      </c>
      <c r="AB2194" s="2">
        <v>1</v>
      </c>
    </row>
    <row r="2195" spans="1:28" s="2" customFormat="1" ht="12.75">
      <c r="A2195" s="8"/>
      <c r="B2195" s="72"/>
      <c r="C2195" s="72"/>
      <c r="D2195" s="72" t="s">
        <v>144</v>
      </c>
      <c r="E2195" s="73" t="s">
        <v>144</v>
      </c>
      <c r="AB2195" s="2">
        <v>1</v>
      </c>
    </row>
    <row r="2196" spans="1:28" s="2" customFormat="1" ht="12.75">
      <c r="A2196" s="8"/>
      <c r="B2196" s="72"/>
      <c r="C2196" s="72"/>
      <c r="D2196" s="72" t="s">
        <v>144</v>
      </c>
      <c r="E2196" s="73" t="s">
        <v>144</v>
      </c>
      <c r="AB2196" s="2">
        <v>1</v>
      </c>
    </row>
    <row r="2197" spans="1:28" s="2" customFormat="1" ht="12.75">
      <c r="A2197" s="8"/>
      <c r="B2197" s="72"/>
      <c r="C2197" s="72"/>
      <c r="D2197" s="72" t="s">
        <v>144</v>
      </c>
      <c r="E2197" s="73" t="s">
        <v>144</v>
      </c>
      <c r="AB2197" s="2">
        <v>1</v>
      </c>
    </row>
    <row r="2198" spans="1:28" s="2" customFormat="1" ht="12.75">
      <c r="A2198" s="8"/>
      <c r="B2198" s="72"/>
      <c r="C2198" s="72"/>
      <c r="D2198" s="72" t="s">
        <v>144</v>
      </c>
      <c r="E2198" s="73" t="s">
        <v>144</v>
      </c>
      <c r="AB2198" s="2">
        <v>1</v>
      </c>
    </row>
    <row r="2199" spans="1:28" s="2" customFormat="1" ht="12.75">
      <c r="A2199" s="8"/>
      <c r="B2199" s="72"/>
      <c r="C2199" s="72"/>
      <c r="D2199" s="72" t="s">
        <v>144</v>
      </c>
      <c r="E2199" s="73" t="s">
        <v>144</v>
      </c>
      <c r="AB2199" s="2">
        <v>1</v>
      </c>
    </row>
    <row r="2200" spans="1:28" s="2" customFormat="1" ht="12.75">
      <c r="A2200" s="8"/>
      <c r="B2200" s="72"/>
      <c r="C2200" s="72"/>
      <c r="D2200" s="72" t="s">
        <v>144</v>
      </c>
      <c r="E2200" s="73" t="s">
        <v>144</v>
      </c>
      <c r="AB2200" s="2">
        <v>1</v>
      </c>
    </row>
    <row r="2201" spans="1:28" s="2" customFormat="1" ht="12.75">
      <c r="A2201" s="8"/>
      <c r="B2201" s="72"/>
      <c r="C2201" s="72"/>
      <c r="D2201" s="72" t="s">
        <v>144</v>
      </c>
      <c r="E2201" s="73" t="s">
        <v>144</v>
      </c>
      <c r="AB2201" s="2">
        <v>1</v>
      </c>
    </row>
    <row r="2202" spans="1:28" s="2" customFormat="1" ht="12.75">
      <c r="A2202" s="8"/>
      <c r="B2202" s="72"/>
      <c r="C2202" s="72"/>
      <c r="D2202" s="72" t="s">
        <v>144</v>
      </c>
      <c r="E2202" s="73" t="s">
        <v>144</v>
      </c>
      <c r="AB2202" s="2">
        <v>1</v>
      </c>
    </row>
    <row r="2203" spans="1:28" s="2" customFormat="1" ht="12.75">
      <c r="A2203" s="8"/>
      <c r="B2203" s="72"/>
      <c r="C2203" s="72"/>
      <c r="D2203" s="72" t="s">
        <v>144</v>
      </c>
      <c r="E2203" s="73" t="s">
        <v>144</v>
      </c>
      <c r="AB2203" s="2">
        <v>1</v>
      </c>
    </row>
    <row r="2204" spans="1:28" s="2" customFormat="1" ht="12.75">
      <c r="A2204" s="8"/>
      <c r="B2204" s="72"/>
      <c r="C2204" s="72"/>
      <c r="D2204" s="72" t="s">
        <v>144</v>
      </c>
      <c r="E2204" s="73" t="s">
        <v>144</v>
      </c>
      <c r="AB2204" s="2">
        <v>1</v>
      </c>
    </row>
    <row r="2205" spans="1:28" s="2" customFormat="1" ht="12.75">
      <c r="A2205" s="8"/>
      <c r="B2205" s="72"/>
      <c r="C2205" s="72"/>
      <c r="D2205" s="72" t="s">
        <v>144</v>
      </c>
      <c r="E2205" s="73" t="s">
        <v>144</v>
      </c>
      <c r="AB2205" s="2">
        <v>1</v>
      </c>
    </row>
    <row r="2206" spans="1:28" s="2" customFormat="1" ht="12.75">
      <c r="A2206" s="8"/>
      <c r="B2206" s="72"/>
      <c r="C2206" s="72"/>
      <c r="D2206" s="72" t="s">
        <v>144</v>
      </c>
      <c r="E2206" s="73" t="s">
        <v>144</v>
      </c>
      <c r="AB2206" s="2">
        <v>1</v>
      </c>
    </row>
    <row r="2207" spans="1:28" s="2" customFormat="1" ht="12.75">
      <c r="A2207" s="8"/>
      <c r="B2207" s="72"/>
      <c r="C2207" s="72"/>
      <c r="D2207" s="72" t="s">
        <v>144</v>
      </c>
      <c r="E2207" s="73" t="s">
        <v>144</v>
      </c>
      <c r="AB2207" s="2">
        <v>1</v>
      </c>
    </row>
    <row r="2208" spans="1:28" s="2" customFormat="1" ht="12.75">
      <c r="A2208" s="8"/>
      <c r="B2208" s="72"/>
      <c r="C2208" s="72"/>
      <c r="D2208" s="72" t="s">
        <v>144</v>
      </c>
      <c r="E2208" s="73" t="s">
        <v>144</v>
      </c>
      <c r="AB2208" s="2">
        <v>1</v>
      </c>
    </row>
    <row r="2209" spans="1:28" s="2" customFormat="1" ht="12.75">
      <c r="A2209" s="8"/>
      <c r="B2209" s="72"/>
      <c r="C2209" s="72"/>
      <c r="D2209" s="72" t="s">
        <v>144</v>
      </c>
      <c r="E2209" s="73" t="s">
        <v>144</v>
      </c>
      <c r="AB2209" s="2">
        <v>1</v>
      </c>
    </row>
    <row r="2210" spans="1:28" s="2" customFormat="1" ht="12.75">
      <c r="A2210" s="8"/>
      <c r="B2210" s="72"/>
      <c r="C2210" s="72"/>
      <c r="D2210" s="72" t="s">
        <v>144</v>
      </c>
      <c r="E2210" s="73" t="s">
        <v>144</v>
      </c>
      <c r="AB2210" s="2">
        <v>1</v>
      </c>
    </row>
    <row r="2211" spans="1:28" s="2" customFormat="1" ht="12.75">
      <c r="A2211" s="8"/>
      <c r="B2211" s="72"/>
      <c r="C2211" s="72"/>
      <c r="D2211" s="72" t="s">
        <v>144</v>
      </c>
      <c r="E2211" s="73" t="s">
        <v>144</v>
      </c>
      <c r="AB2211" s="2">
        <v>1</v>
      </c>
    </row>
    <row r="2212" spans="1:28" s="2" customFormat="1" ht="12.75">
      <c r="A2212" s="8"/>
      <c r="B2212" s="72"/>
      <c r="C2212" s="72"/>
      <c r="D2212" s="72" t="s">
        <v>144</v>
      </c>
      <c r="E2212" s="73" t="s">
        <v>144</v>
      </c>
      <c r="AB2212" s="2">
        <v>1</v>
      </c>
    </row>
    <row r="2213" spans="1:28" s="2" customFormat="1" ht="12.75">
      <c r="A2213" s="8"/>
      <c r="B2213" s="72"/>
      <c r="C2213" s="72"/>
      <c r="D2213" s="72" t="s">
        <v>144</v>
      </c>
      <c r="E2213" s="73" t="s">
        <v>144</v>
      </c>
      <c r="AB2213" s="2">
        <v>1</v>
      </c>
    </row>
    <row r="2214" spans="1:28" s="2" customFormat="1" ht="12.75">
      <c r="A2214" s="8"/>
      <c r="B2214" s="72"/>
      <c r="C2214" s="72"/>
      <c r="D2214" s="72" t="s">
        <v>144</v>
      </c>
      <c r="E2214" s="73" t="s">
        <v>144</v>
      </c>
      <c r="AB2214" s="2">
        <v>1</v>
      </c>
    </row>
    <row r="2215" spans="1:28" s="2" customFormat="1" ht="12.75">
      <c r="A2215" s="8"/>
      <c r="B2215" s="72"/>
      <c r="C2215" s="72"/>
      <c r="D2215" s="72" t="s">
        <v>144</v>
      </c>
      <c r="E2215" s="73" t="s">
        <v>144</v>
      </c>
      <c r="AB2215" s="2">
        <v>1</v>
      </c>
    </row>
    <row r="2216" spans="1:28" s="2" customFormat="1" ht="12.75">
      <c r="A2216" s="8"/>
      <c r="B2216" s="72"/>
      <c r="C2216" s="72"/>
      <c r="D2216" s="72" t="s">
        <v>144</v>
      </c>
      <c r="E2216" s="73" t="s">
        <v>144</v>
      </c>
      <c r="AB2216" s="2">
        <v>1</v>
      </c>
    </row>
    <row r="2217" spans="1:28" s="2" customFormat="1" ht="12.75">
      <c r="A2217" s="8"/>
      <c r="B2217" s="72"/>
      <c r="C2217" s="72"/>
      <c r="D2217" s="72" t="s">
        <v>144</v>
      </c>
      <c r="E2217" s="73" t="s">
        <v>144</v>
      </c>
      <c r="AB2217" s="2">
        <v>1</v>
      </c>
    </row>
    <row r="2218" spans="1:28" s="2" customFormat="1" ht="12.75">
      <c r="A2218" s="8"/>
      <c r="B2218" s="72"/>
      <c r="C2218" s="72"/>
      <c r="D2218" s="72" t="s">
        <v>144</v>
      </c>
      <c r="E2218" s="73" t="s">
        <v>144</v>
      </c>
      <c r="AB2218" s="2">
        <v>1</v>
      </c>
    </row>
    <row r="2219" spans="1:28" s="2" customFormat="1" ht="12.75">
      <c r="A2219" s="8"/>
      <c r="B2219" s="72"/>
      <c r="C2219" s="72"/>
      <c r="D2219" s="72" t="s">
        <v>144</v>
      </c>
      <c r="E2219" s="73" t="s">
        <v>144</v>
      </c>
      <c r="AB2219" s="2">
        <v>1</v>
      </c>
    </row>
    <row r="2220" spans="1:28" s="2" customFormat="1" ht="12.75">
      <c r="A2220" s="8"/>
      <c r="B2220" s="72"/>
      <c r="C2220" s="72"/>
      <c r="D2220" s="72" t="s">
        <v>144</v>
      </c>
      <c r="E2220" s="73" t="s">
        <v>144</v>
      </c>
      <c r="AB2220" s="2">
        <v>1</v>
      </c>
    </row>
    <row r="2221" spans="1:28" s="2" customFormat="1" ht="12.75">
      <c r="A2221" s="8"/>
      <c r="B2221" s="72"/>
      <c r="C2221" s="72"/>
      <c r="D2221" s="72" t="s">
        <v>144</v>
      </c>
      <c r="E2221" s="73" t="s">
        <v>144</v>
      </c>
      <c r="AB2221" s="2">
        <v>1</v>
      </c>
    </row>
    <row r="2222" spans="1:28" s="2" customFormat="1" ht="12.75">
      <c r="A2222" s="8"/>
      <c r="B2222" s="72"/>
      <c r="C2222" s="72"/>
      <c r="D2222" s="72" t="s">
        <v>144</v>
      </c>
      <c r="E2222" s="73" t="s">
        <v>144</v>
      </c>
      <c r="AB2222" s="2">
        <v>1</v>
      </c>
    </row>
    <row r="2223" spans="1:28" s="2" customFormat="1" ht="12.75">
      <c r="A2223" s="8"/>
      <c r="B2223" s="72"/>
      <c r="C2223" s="72"/>
      <c r="D2223" s="72" t="s">
        <v>144</v>
      </c>
      <c r="E2223" s="73" t="s">
        <v>144</v>
      </c>
      <c r="AB2223" s="2">
        <v>1</v>
      </c>
    </row>
    <row r="2224" spans="1:28" s="2" customFormat="1" ht="12.75">
      <c r="A2224" s="8"/>
      <c r="B2224" s="72"/>
      <c r="C2224" s="72"/>
      <c r="D2224" s="72" t="s">
        <v>144</v>
      </c>
      <c r="E2224" s="73" t="s">
        <v>144</v>
      </c>
      <c r="AB2224" s="2">
        <v>1</v>
      </c>
    </row>
    <row r="2225" spans="1:28" s="2" customFormat="1" ht="12.75">
      <c r="A2225" s="8"/>
      <c r="B2225" s="72"/>
      <c r="C2225" s="72"/>
      <c r="D2225" s="72" t="s">
        <v>144</v>
      </c>
      <c r="E2225" s="73" t="s">
        <v>144</v>
      </c>
      <c r="AB2225" s="2">
        <v>1</v>
      </c>
    </row>
    <row r="2226" spans="1:28" s="2" customFormat="1" ht="12.75">
      <c r="A2226" s="8"/>
      <c r="B2226" s="72"/>
      <c r="C2226" s="72"/>
      <c r="D2226" s="72" t="s">
        <v>144</v>
      </c>
      <c r="E2226" s="73" t="s">
        <v>144</v>
      </c>
      <c r="AB2226" s="2">
        <v>1</v>
      </c>
    </row>
    <row r="2227" spans="1:28" s="2" customFormat="1" ht="12.75">
      <c r="A2227" s="8"/>
      <c r="B2227" s="72"/>
      <c r="C2227" s="72"/>
      <c r="D2227" s="72" t="s">
        <v>144</v>
      </c>
      <c r="E2227" s="73" t="s">
        <v>144</v>
      </c>
      <c r="AB2227" s="2">
        <v>1</v>
      </c>
    </row>
    <row r="2228" spans="1:28" s="2" customFormat="1" ht="12.75">
      <c r="A2228" s="8"/>
      <c r="B2228" s="72"/>
      <c r="C2228" s="72"/>
      <c r="D2228" s="72" t="s">
        <v>144</v>
      </c>
      <c r="E2228" s="73" t="s">
        <v>144</v>
      </c>
      <c r="AB2228" s="2">
        <v>1</v>
      </c>
    </row>
    <row r="2229" spans="1:28" s="2" customFormat="1" ht="12.75">
      <c r="A2229" s="8"/>
      <c r="B2229" s="72"/>
      <c r="C2229" s="72"/>
      <c r="D2229" s="72" t="s">
        <v>144</v>
      </c>
      <c r="E2229" s="73" t="s">
        <v>144</v>
      </c>
      <c r="AB2229" s="2">
        <v>1</v>
      </c>
    </row>
    <row r="2230" spans="1:28" s="2" customFormat="1" ht="12.75">
      <c r="A2230" s="8"/>
      <c r="B2230" s="72"/>
      <c r="C2230" s="72"/>
      <c r="D2230" s="72" t="s">
        <v>144</v>
      </c>
      <c r="E2230" s="73" t="s">
        <v>144</v>
      </c>
      <c r="AB2230" s="2">
        <v>1</v>
      </c>
    </row>
    <row r="2231" spans="1:28" s="2" customFormat="1" ht="12.75">
      <c r="A2231" s="8"/>
      <c r="B2231" s="72"/>
      <c r="C2231" s="72"/>
      <c r="D2231" s="72" t="s">
        <v>144</v>
      </c>
      <c r="E2231" s="73" t="s">
        <v>144</v>
      </c>
      <c r="AB2231" s="2">
        <v>1</v>
      </c>
    </row>
    <row r="2232" spans="1:28" s="2" customFormat="1" ht="12.75">
      <c r="A2232" s="8"/>
      <c r="B2232" s="72"/>
      <c r="C2232" s="72"/>
      <c r="D2232" s="72" t="s">
        <v>144</v>
      </c>
      <c r="E2232" s="73" t="s">
        <v>144</v>
      </c>
      <c r="AB2232" s="2">
        <v>1</v>
      </c>
    </row>
    <row r="2233" spans="1:28" s="2" customFormat="1" ht="12.75">
      <c r="A2233" s="8"/>
      <c r="B2233" s="72"/>
      <c r="C2233" s="72"/>
      <c r="D2233" s="72" t="s">
        <v>144</v>
      </c>
      <c r="E2233" s="73" t="s">
        <v>144</v>
      </c>
      <c r="AB2233" s="2">
        <v>1</v>
      </c>
    </row>
    <row r="2234" spans="1:28" s="2" customFormat="1" ht="12.75">
      <c r="A2234" s="8"/>
      <c r="B2234" s="72"/>
      <c r="C2234" s="72"/>
      <c r="D2234" s="72" t="s">
        <v>144</v>
      </c>
      <c r="E2234" s="73" t="s">
        <v>144</v>
      </c>
      <c r="AB2234" s="2">
        <v>1</v>
      </c>
    </row>
    <row r="2235" spans="1:28" s="2" customFormat="1" ht="12.75">
      <c r="A2235" s="8"/>
      <c r="B2235" s="72"/>
      <c r="C2235" s="72"/>
      <c r="D2235" s="72" t="s">
        <v>144</v>
      </c>
      <c r="E2235" s="73" t="s">
        <v>144</v>
      </c>
      <c r="AB2235" s="2">
        <v>1</v>
      </c>
    </row>
    <row r="2236" spans="1:28" s="2" customFormat="1" ht="12.75">
      <c r="A2236" s="8"/>
      <c r="B2236" s="72"/>
      <c r="C2236" s="72"/>
      <c r="D2236" s="72" t="s">
        <v>144</v>
      </c>
      <c r="E2236" s="73" t="s">
        <v>144</v>
      </c>
      <c r="AB2236" s="2">
        <v>1</v>
      </c>
    </row>
    <row r="2237" spans="1:28" s="2" customFormat="1" ht="12.75">
      <c r="A2237" s="8"/>
      <c r="B2237" s="72"/>
      <c r="C2237" s="72"/>
      <c r="D2237" s="72" t="s">
        <v>144</v>
      </c>
      <c r="E2237" s="73" t="s">
        <v>144</v>
      </c>
      <c r="AB2237" s="2">
        <v>1</v>
      </c>
    </row>
    <row r="2238" spans="1:28" s="2" customFormat="1" ht="12.75">
      <c r="A2238" s="8"/>
      <c r="B2238" s="72"/>
      <c r="C2238" s="72"/>
      <c r="D2238" s="72" t="s">
        <v>144</v>
      </c>
      <c r="E2238" s="73" t="s">
        <v>144</v>
      </c>
      <c r="AB2238" s="2">
        <v>1</v>
      </c>
    </row>
    <row r="2239" spans="1:28" s="2" customFormat="1" ht="12.75">
      <c r="A2239" s="8"/>
      <c r="B2239" s="72"/>
      <c r="C2239" s="72"/>
      <c r="D2239" s="72" t="s">
        <v>144</v>
      </c>
      <c r="E2239" s="73" t="s">
        <v>144</v>
      </c>
      <c r="AB2239" s="2">
        <v>1</v>
      </c>
    </row>
    <row r="2240" spans="1:28" s="2" customFormat="1" ht="12.75">
      <c r="A2240" s="8"/>
      <c r="B2240" s="72"/>
      <c r="C2240" s="72"/>
      <c r="D2240" s="72" t="s">
        <v>144</v>
      </c>
      <c r="E2240" s="73" t="s">
        <v>144</v>
      </c>
      <c r="AB2240" s="2">
        <v>1</v>
      </c>
    </row>
    <row r="2241" spans="1:28" s="2" customFormat="1" ht="12.75">
      <c r="A2241" s="8"/>
      <c r="B2241" s="72"/>
      <c r="C2241" s="72"/>
      <c r="D2241" s="72" t="s">
        <v>144</v>
      </c>
      <c r="E2241" s="73" t="s">
        <v>144</v>
      </c>
      <c r="AB2241" s="2">
        <v>1</v>
      </c>
    </row>
    <row r="2242" spans="1:28" s="2" customFormat="1" ht="12.75">
      <c r="A2242" s="8"/>
      <c r="B2242" s="72"/>
      <c r="C2242" s="72"/>
      <c r="D2242" s="72" t="s">
        <v>144</v>
      </c>
      <c r="E2242" s="73" t="s">
        <v>144</v>
      </c>
      <c r="AB2242" s="2">
        <v>1</v>
      </c>
    </row>
    <row r="2243" spans="1:28" s="2" customFormat="1" ht="12.75">
      <c r="A2243" s="8"/>
      <c r="B2243" s="72"/>
      <c r="C2243" s="72"/>
      <c r="D2243" s="72" t="s">
        <v>144</v>
      </c>
      <c r="E2243" s="73" t="s">
        <v>144</v>
      </c>
      <c r="AB2243" s="2">
        <v>1</v>
      </c>
    </row>
    <row r="2244" spans="1:28" s="2" customFormat="1" ht="12.75">
      <c r="A2244" s="8"/>
      <c r="B2244" s="72"/>
      <c r="C2244" s="72"/>
      <c r="D2244" s="72" t="s">
        <v>144</v>
      </c>
      <c r="E2244" s="73" t="s">
        <v>144</v>
      </c>
      <c r="AB2244" s="2">
        <v>1</v>
      </c>
    </row>
    <row r="2245" spans="1:28" s="2" customFormat="1" ht="12.75">
      <c r="A2245" s="8"/>
      <c r="B2245" s="72"/>
      <c r="C2245" s="72"/>
      <c r="D2245" s="72" t="s">
        <v>144</v>
      </c>
      <c r="E2245" s="73" t="s">
        <v>144</v>
      </c>
      <c r="AB2245" s="2">
        <v>1</v>
      </c>
    </row>
    <row r="2246" spans="1:28" s="2" customFormat="1" ht="12.75">
      <c r="A2246" s="8"/>
      <c r="B2246" s="72"/>
      <c r="C2246" s="72"/>
      <c r="D2246" s="72" t="s">
        <v>144</v>
      </c>
      <c r="E2246" s="73" t="s">
        <v>144</v>
      </c>
      <c r="AB2246" s="2">
        <v>1</v>
      </c>
    </row>
    <row r="2247" spans="1:28" s="2" customFormat="1" ht="12.75">
      <c r="A2247" s="8"/>
      <c r="B2247" s="72"/>
      <c r="C2247" s="72"/>
      <c r="D2247" s="72" t="s">
        <v>144</v>
      </c>
      <c r="E2247" s="73" t="s">
        <v>144</v>
      </c>
      <c r="AB2247" s="2">
        <v>1</v>
      </c>
    </row>
    <row r="2248" spans="1:28" s="2" customFormat="1" ht="12.75">
      <c r="A2248" s="8"/>
      <c r="B2248" s="72"/>
      <c r="C2248" s="72"/>
      <c r="D2248" s="72" t="s">
        <v>144</v>
      </c>
      <c r="E2248" s="73" t="s">
        <v>144</v>
      </c>
      <c r="AB2248" s="2">
        <v>1</v>
      </c>
    </row>
    <row r="2249" spans="1:28" s="2" customFormat="1" ht="12.75">
      <c r="A2249" s="8"/>
      <c r="B2249" s="72"/>
      <c r="C2249" s="72"/>
      <c r="D2249" s="72" t="s">
        <v>144</v>
      </c>
      <c r="E2249" s="73" t="s">
        <v>144</v>
      </c>
      <c r="AB2249" s="2">
        <v>1</v>
      </c>
    </row>
    <row r="2250" spans="1:28" s="2" customFormat="1" ht="12.75">
      <c r="A2250" s="8"/>
      <c r="B2250" s="72"/>
      <c r="C2250" s="72"/>
      <c r="D2250" s="72" t="s">
        <v>144</v>
      </c>
      <c r="E2250" s="73" t="s">
        <v>144</v>
      </c>
      <c r="AB2250" s="2">
        <v>1</v>
      </c>
    </row>
    <row r="2251" spans="1:28" s="2" customFormat="1" ht="12.75">
      <c r="A2251" s="8"/>
      <c r="B2251" s="72"/>
      <c r="C2251" s="72"/>
      <c r="D2251" s="72" t="s">
        <v>144</v>
      </c>
      <c r="E2251" s="73" t="s">
        <v>144</v>
      </c>
      <c r="AB2251" s="2">
        <v>1</v>
      </c>
    </row>
    <row r="2252" spans="1:28" s="2" customFormat="1" ht="12.75">
      <c r="A2252" s="8"/>
      <c r="B2252" s="72"/>
      <c r="C2252" s="72"/>
      <c r="D2252" s="72" t="s">
        <v>144</v>
      </c>
      <c r="E2252" s="73" t="s">
        <v>144</v>
      </c>
      <c r="AB2252" s="2">
        <v>1</v>
      </c>
    </row>
    <row r="2253" spans="1:28" s="2" customFormat="1" ht="12.75">
      <c r="A2253" s="8"/>
      <c r="B2253" s="72"/>
      <c r="C2253" s="72"/>
      <c r="D2253" s="72" t="s">
        <v>144</v>
      </c>
      <c r="E2253" s="73" t="s">
        <v>144</v>
      </c>
      <c r="AB2253" s="2">
        <v>1</v>
      </c>
    </row>
    <row r="2254" spans="1:28" s="2" customFormat="1" ht="12.75">
      <c r="A2254" s="8"/>
      <c r="B2254" s="72"/>
      <c r="C2254" s="72"/>
      <c r="D2254" s="72" t="s">
        <v>144</v>
      </c>
      <c r="E2254" s="73" t="s">
        <v>144</v>
      </c>
      <c r="AB2254" s="2">
        <v>1</v>
      </c>
    </row>
    <row r="2255" spans="1:28" s="2" customFormat="1" ht="12.75">
      <c r="A2255" s="8"/>
      <c r="B2255" s="72"/>
      <c r="C2255" s="72"/>
      <c r="D2255" s="72" t="s">
        <v>144</v>
      </c>
      <c r="E2255" s="73" t="s">
        <v>144</v>
      </c>
      <c r="AB2255" s="2">
        <v>1</v>
      </c>
    </row>
    <row r="2256" spans="1:28" s="2" customFormat="1" ht="12.75">
      <c r="A2256" s="8"/>
      <c r="B2256" s="72"/>
      <c r="C2256" s="72"/>
      <c r="D2256" s="72" t="s">
        <v>144</v>
      </c>
      <c r="E2256" s="73" t="s">
        <v>144</v>
      </c>
      <c r="AB2256" s="2">
        <v>1</v>
      </c>
    </row>
    <row r="2257" spans="1:28" s="2" customFormat="1" ht="12.75">
      <c r="A2257" s="8"/>
      <c r="B2257" s="72"/>
      <c r="C2257" s="72"/>
      <c r="D2257" s="72" t="s">
        <v>144</v>
      </c>
      <c r="E2257" s="73" t="s">
        <v>144</v>
      </c>
      <c r="AB2257" s="2">
        <v>1</v>
      </c>
    </row>
    <row r="2258" spans="1:28" s="2" customFormat="1" ht="12.75">
      <c r="A2258" s="8"/>
      <c r="B2258" s="72"/>
      <c r="C2258" s="72"/>
      <c r="D2258" s="72" t="s">
        <v>144</v>
      </c>
      <c r="E2258" s="73" t="s">
        <v>144</v>
      </c>
      <c r="AB2258" s="2">
        <v>1</v>
      </c>
    </row>
    <row r="2259" spans="1:28" s="2" customFormat="1" ht="12.75">
      <c r="A2259" s="8"/>
      <c r="B2259" s="72"/>
      <c r="C2259" s="72"/>
      <c r="D2259" s="72" t="s">
        <v>144</v>
      </c>
      <c r="E2259" s="73" t="s">
        <v>144</v>
      </c>
      <c r="AB2259" s="2">
        <v>1</v>
      </c>
    </row>
    <row r="2260" spans="1:28" s="2" customFormat="1" ht="12.75">
      <c r="A2260" s="8"/>
      <c r="B2260" s="72"/>
      <c r="C2260" s="72"/>
      <c r="D2260" s="72" t="s">
        <v>144</v>
      </c>
      <c r="E2260" s="73" t="s">
        <v>144</v>
      </c>
      <c r="AB2260" s="2">
        <v>1</v>
      </c>
    </row>
    <row r="2261" spans="1:28" s="2" customFormat="1" ht="12.75">
      <c r="A2261" s="8"/>
      <c r="B2261" s="72"/>
      <c r="C2261" s="72"/>
      <c r="D2261" s="72" t="s">
        <v>144</v>
      </c>
      <c r="E2261" s="73" t="s">
        <v>144</v>
      </c>
      <c r="AB2261" s="2">
        <v>1</v>
      </c>
    </row>
    <row r="2262" spans="1:28" s="2" customFormat="1" ht="12.75">
      <c r="A2262" s="8"/>
      <c r="B2262" s="72"/>
      <c r="C2262" s="72"/>
      <c r="D2262" s="72" t="s">
        <v>144</v>
      </c>
      <c r="E2262" s="73" t="s">
        <v>144</v>
      </c>
      <c r="AB2262" s="2">
        <v>1</v>
      </c>
    </row>
    <row r="2263" spans="1:28" s="2" customFormat="1" ht="12.75">
      <c r="A2263" s="8"/>
      <c r="B2263" s="72"/>
      <c r="C2263" s="72"/>
      <c r="D2263" s="72" t="s">
        <v>144</v>
      </c>
      <c r="E2263" s="73" t="s">
        <v>144</v>
      </c>
      <c r="AB2263" s="2">
        <v>1</v>
      </c>
    </row>
    <row r="2264" spans="1:28" s="2" customFormat="1" ht="12.75">
      <c r="A2264" s="8"/>
      <c r="B2264" s="72"/>
      <c r="C2264" s="72"/>
      <c r="D2264" s="72" t="s">
        <v>144</v>
      </c>
      <c r="E2264" s="73" t="s">
        <v>144</v>
      </c>
      <c r="AB2264" s="2">
        <v>1</v>
      </c>
    </row>
    <row r="2265" spans="1:28" s="2" customFormat="1" ht="12.75">
      <c r="A2265" s="8"/>
      <c r="B2265" s="72"/>
      <c r="C2265" s="72"/>
      <c r="D2265" s="72" t="s">
        <v>144</v>
      </c>
      <c r="E2265" s="73" t="s">
        <v>144</v>
      </c>
      <c r="AB2265" s="2">
        <v>1</v>
      </c>
    </row>
    <row r="2266" spans="1:28" s="2" customFormat="1" ht="12.75">
      <c r="A2266" s="8"/>
      <c r="B2266" s="72"/>
      <c r="C2266" s="72"/>
      <c r="D2266" s="72" t="s">
        <v>144</v>
      </c>
      <c r="E2266" s="73" t="s">
        <v>144</v>
      </c>
      <c r="AB2266" s="2">
        <v>1</v>
      </c>
    </row>
    <row r="2267" spans="1:28" s="2" customFormat="1" ht="12.75">
      <c r="A2267" s="8"/>
      <c r="B2267" s="72"/>
      <c r="C2267" s="72"/>
      <c r="D2267" s="72" t="s">
        <v>144</v>
      </c>
      <c r="E2267" s="73" t="s">
        <v>144</v>
      </c>
      <c r="AB2267" s="2">
        <v>1</v>
      </c>
    </row>
    <row r="2268" spans="1:28" s="2" customFormat="1" ht="12.75">
      <c r="A2268" s="8"/>
      <c r="B2268" s="72"/>
      <c r="C2268" s="72"/>
      <c r="D2268" s="72" t="s">
        <v>144</v>
      </c>
      <c r="E2268" s="73" t="s">
        <v>144</v>
      </c>
      <c r="AB2268" s="2">
        <v>1</v>
      </c>
    </row>
    <row r="2269" spans="1:28" s="2" customFormat="1" ht="12.75">
      <c r="A2269" s="8"/>
      <c r="B2269" s="72"/>
      <c r="C2269" s="72"/>
      <c r="D2269" s="72" t="s">
        <v>144</v>
      </c>
      <c r="E2269" s="73" t="s">
        <v>144</v>
      </c>
      <c r="AB2269" s="2">
        <v>1</v>
      </c>
    </row>
    <row r="2270" spans="1:28" s="2" customFormat="1" ht="12.75">
      <c r="A2270" s="8"/>
      <c r="B2270" s="72"/>
      <c r="C2270" s="72"/>
      <c r="D2270" s="72" t="s">
        <v>144</v>
      </c>
      <c r="E2270" s="73" t="s">
        <v>144</v>
      </c>
      <c r="AB2270" s="2">
        <v>1</v>
      </c>
    </row>
    <row r="2271" spans="1:28" s="2" customFormat="1" ht="12.75">
      <c r="A2271" s="8"/>
      <c r="B2271" s="72"/>
      <c r="C2271" s="72"/>
      <c r="D2271" s="72" t="s">
        <v>144</v>
      </c>
      <c r="E2271" s="73" t="s">
        <v>144</v>
      </c>
      <c r="AB2271" s="2">
        <v>1</v>
      </c>
    </row>
    <row r="2272" spans="1:28" s="2" customFormat="1" ht="12.75">
      <c r="A2272" s="8"/>
      <c r="B2272" s="72"/>
      <c r="C2272" s="72"/>
      <c r="D2272" s="72" t="s">
        <v>144</v>
      </c>
      <c r="E2272" s="73" t="s">
        <v>144</v>
      </c>
      <c r="AB2272" s="2">
        <v>1</v>
      </c>
    </row>
    <row r="2273" spans="1:28" s="2" customFormat="1" ht="12.75">
      <c r="A2273" s="8"/>
      <c r="B2273" s="72"/>
      <c r="C2273" s="72"/>
      <c r="D2273" s="72" t="s">
        <v>144</v>
      </c>
      <c r="E2273" s="73" t="s">
        <v>144</v>
      </c>
      <c r="AB2273" s="2">
        <v>1</v>
      </c>
    </row>
    <row r="2274" spans="1:28" s="2" customFormat="1" ht="12.75">
      <c r="A2274" s="8"/>
      <c r="B2274" s="72"/>
      <c r="C2274" s="72"/>
      <c r="D2274" s="72" t="s">
        <v>144</v>
      </c>
      <c r="E2274" s="73" t="s">
        <v>144</v>
      </c>
      <c r="AB2274" s="2">
        <v>1</v>
      </c>
    </row>
    <row r="2275" spans="1:28" s="2" customFormat="1" ht="12.75">
      <c r="A2275" s="8"/>
      <c r="B2275" s="72"/>
      <c r="C2275" s="72"/>
      <c r="D2275" s="72" t="s">
        <v>144</v>
      </c>
      <c r="E2275" s="73" t="s">
        <v>144</v>
      </c>
      <c r="AB2275" s="2">
        <v>1</v>
      </c>
    </row>
    <row r="2276" spans="1:28" s="2" customFormat="1" ht="12.75">
      <c r="A2276" s="8"/>
      <c r="B2276" s="72"/>
      <c r="C2276" s="72"/>
      <c r="D2276" s="72" t="s">
        <v>144</v>
      </c>
      <c r="E2276" s="73" t="s">
        <v>144</v>
      </c>
      <c r="AB2276" s="2">
        <v>1</v>
      </c>
    </row>
    <row r="2277" spans="1:28" s="2" customFormat="1" ht="12.75">
      <c r="A2277" s="8"/>
      <c r="B2277" s="72"/>
      <c r="C2277" s="72"/>
      <c r="D2277" s="72" t="s">
        <v>144</v>
      </c>
      <c r="E2277" s="73" t="s">
        <v>144</v>
      </c>
      <c r="AB2277" s="2">
        <v>1</v>
      </c>
    </row>
    <row r="2278" spans="1:28" s="2" customFormat="1" ht="12.75">
      <c r="A2278" s="8"/>
      <c r="B2278" s="72"/>
      <c r="C2278" s="72"/>
      <c r="D2278" s="72" t="s">
        <v>144</v>
      </c>
      <c r="E2278" s="73" t="s">
        <v>144</v>
      </c>
      <c r="AB2278" s="2">
        <v>1</v>
      </c>
    </row>
    <row r="2279" spans="1:28" s="2" customFormat="1" ht="12.75">
      <c r="A2279" s="8"/>
      <c r="B2279" s="72"/>
      <c r="C2279" s="72"/>
      <c r="D2279" s="72" t="s">
        <v>144</v>
      </c>
      <c r="E2279" s="73" t="s">
        <v>144</v>
      </c>
      <c r="AB2279" s="2">
        <v>1</v>
      </c>
    </row>
    <row r="2280" spans="1:28" s="2" customFormat="1" ht="12.75">
      <c r="A2280" s="8"/>
      <c r="B2280" s="72"/>
      <c r="C2280" s="72"/>
      <c r="D2280" s="72" t="s">
        <v>144</v>
      </c>
      <c r="E2280" s="73" t="s">
        <v>144</v>
      </c>
      <c r="AB2280" s="2">
        <v>1</v>
      </c>
    </row>
    <row r="2281" spans="1:28" s="2" customFormat="1" ht="12.75">
      <c r="A2281" s="8"/>
      <c r="B2281" s="72"/>
      <c r="C2281" s="72"/>
      <c r="D2281" s="72" t="s">
        <v>144</v>
      </c>
      <c r="E2281" s="73" t="s">
        <v>144</v>
      </c>
      <c r="AB2281" s="2">
        <v>1</v>
      </c>
    </row>
    <row r="2282" spans="1:28" s="2" customFormat="1" ht="12.75">
      <c r="A2282" s="8"/>
      <c r="B2282" s="72"/>
      <c r="C2282" s="72"/>
      <c r="D2282" s="72" t="s">
        <v>144</v>
      </c>
      <c r="E2282" s="73" t="s">
        <v>144</v>
      </c>
      <c r="AB2282" s="2">
        <v>1</v>
      </c>
    </row>
    <row r="2283" spans="1:28" s="2" customFormat="1" ht="12.75">
      <c r="A2283" s="8"/>
      <c r="B2283" s="72"/>
      <c r="C2283" s="72"/>
      <c r="D2283" s="72" t="s">
        <v>144</v>
      </c>
      <c r="E2283" s="73" t="s">
        <v>144</v>
      </c>
      <c r="AB2283" s="2">
        <v>1</v>
      </c>
    </row>
    <row r="2284" spans="1:28" s="2" customFormat="1" ht="12.75">
      <c r="A2284" s="8"/>
      <c r="B2284" s="72"/>
      <c r="C2284" s="72"/>
      <c r="D2284" s="72" t="s">
        <v>144</v>
      </c>
      <c r="E2284" s="73" t="s">
        <v>144</v>
      </c>
      <c r="AB2284" s="2">
        <v>1</v>
      </c>
    </row>
    <row r="2285" spans="1:28" s="2" customFormat="1" ht="12.75">
      <c r="A2285" s="8"/>
      <c r="B2285" s="72"/>
      <c r="C2285" s="72"/>
      <c r="D2285" s="72" t="s">
        <v>144</v>
      </c>
      <c r="E2285" s="73" t="s">
        <v>144</v>
      </c>
      <c r="AB2285" s="2">
        <v>1</v>
      </c>
    </row>
    <row r="2286" spans="1:28" s="2" customFormat="1" ht="12.75">
      <c r="A2286" s="8"/>
      <c r="B2286" s="72"/>
      <c r="C2286" s="72"/>
      <c r="D2286" s="72" t="s">
        <v>144</v>
      </c>
      <c r="E2286" s="73" t="s">
        <v>144</v>
      </c>
      <c r="AB2286" s="2">
        <v>1</v>
      </c>
    </row>
    <row r="2287" spans="1:28" s="2" customFormat="1" ht="12.75">
      <c r="A2287" s="8"/>
      <c r="B2287" s="72"/>
      <c r="C2287" s="72"/>
      <c r="D2287" s="72" t="s">
        <v>144</v>
      </c>
      <c r="E2287" s="73" t="s">
        <v>144</v>
      </c>
      <c r="AB2287" s="2">
        <v>1</v>
      </c>
    </row>
    <row r="2288" spans="1:28" s="2" customFormat="1" ht="12.75">
      <c r="A2288" s="8"/>
      <c r="B2288" s="72"/>
      <c r="C2288" s="72"/>
      <c r="D2288" s="72" t="s">
        <v>144</v>
      </c>
      <c r="E2288" s="73" t="s">
        <v>144</v>
      </c>
      <c r="AB2288" s="2">
        <v>1</v>
      </c>
    </row>
    <row r="2289" spans="1:28" s="2" customFormat="1" ht="12.75">
      <c r="B2289" s="72"/>
      <c r="C2289" s="72"/>
      <c r="D2289" s="72" t="s">
        <v>144</v>
      </c>
      <c r="E2289" s="73" t="s">
        <v>144</v>
      </c>
      <c r="AB2289" s="2">
        <v>1</v>
      </c>
    </row>
    <row r="2290" spans="1:28" s="2" customFormat="1" ht="12.75">
      <c r="B2290" s="72"/>
      <c r="C2290" s="72"/>
      <c r="D2290" s="72" t="s">
        <v>144</v>
      </c>
      <c r="E2290" s="73" t="s">
        <v>144</v>
      </c>
      <c r="AB2290" s="2">
        <v>1</v>
      </c>
    </row>
    <row r="2291" spans="1:28" s="2" customFormat="1" ht="12.75">
      <c r="A2291" s="8"/>
      <c r="B2291" s="72"/>
      <c r="C2291" s="72"/>
      <c r="D2291" s="72" t="s">
        <v>144</v>
      </c>
      <c r="E2291" s="73" t="s">
        <v>144</v>
      </c>
      <c r="AB2291" s="2">
        <v>1</v>
      </c>
    </row>
    <row r="2292" spans="1:28" s="2" customFormat="1" ht="12.75">
      <c r="B2292" s="72"/>
      <c r="C2292" s="72"/>
      <c r="D2292" s="72" t="s">
        <v>144</v>
      </c>
      <c r="E2292" s="73" t="s">
        <v>144</v>
      </c>
      <c r="AB2292" s="2">
        <v>1</v>
      </c>
    </row>
    <row r="2293" spans="1:28" s="2" customFormat="1" ht="12.75">
      <c r="B2293" s="72"/>
      <c r="C2293" s="72"/>
      <c r="D2293" s="72" t="s">
        <v>144</v>
      </c>
      <c r="E2293" s="73" t="s">
        <v>144</v>
      </c>
      <c r="AB2293" s="2">
        <v>1</v>
      </c>
    </row>
    <row r="2294" spans="1:28" s="2" customFormat="1" ht="12.75">
      <c r="B2294" s="72"/>
      <c r="C2294" s="72"/>
      <c r="D2294" s="72" t="s">
        <v>144</v>
      </c>
      <c r="E2294" s="73" t="s">
        <v>144</v>
      </c>
      <c r="AB2294" s="2">
        <v>1</v>
      </c>
    </row>
    <row r="2295" spans="1:28" s="2" customFormat="1" ht="12.75">
      <c r="B2295" s="72"/>
      <c r="C2295" s="72"/>
      <c r="D2295" s="72" t="s">
        <v>144</v>
      </c>
      <c r="E2295" s="73" t="s">
        <v>144</v>
      </c>
      <c r="AB2295" s="2">
        <v>1</v>
      </c>
    </row>
    <row r="2296" spans="1:28" s="2" customFormat="1" ht="12.75">
      <c r="B2296" s="72"/>
      <c r="C2296" s="72"/>
      <c r="D2296" s="72" t="s">
        <v>144</v>
      </c>
      <c r="E2296" s="73" t="s">
        <v>144</v>
      </c>
      <c r="AB2296" s="2">
        <v>1</v>
      </c>
    </row>
    <row r="2297" spans="1:28" s="2" customFormat="1" ht="12.75">
      <c r="B2297" s="72"/>
      <c r="C2297" s="72"/>
      <c r="D2297" s="72" t="s">
        <v>144</v>
      </c>
      <c r="E2297" s="73" t="s">
        <v>144</v>
      </c>
      <c r="AB2297" s="2">
        <v>1</v>
      </c>
    </row>
    <row r="2298" spans="1:28" s="2" customFormat="1" ht="12.75">
      <c r="A2298" s="8"/>
      <c r="B2298" s="72"/>
      <c r="C2298" s="72"/>
      <c r="D2298" s="72" t="s">
        <v>144</v>
      </c>
      <c r="E2298" s="73" t="s">
        <v>144</v>
      </c>
      <c r="AB2298" s="2">
        <v>1</v>
      </c>
    </row>
    <row r="2299" spans="1:28" s="2" customFormat="1" ht="12.75">
      <c r="A2299" s="8"/>
      <c r="B2299" s="72"/>
      <c r="C2299" s="72"/>
      <c r="D2299" s="72" t="s">
        <v>144</v>
      </c>
      <c r="E2299" s="73" t="s">
        <v>144</v>
      </c>
      <c r="AB2299" s="2">
        <v>1</v>
      </c>
    </row>
    <row r="2300" spans="1:28" s="2" customFormat="1" ht="12.75">
      <c r="A2300" s="8"/>
      <c r="B2300" s="72"/>
      <c r="C2300" s="72"/>
      <c r="D2300" s="72" t="s">
        <v>144</v>
      </c>
      <c r="E2300" s="73" t="s">
        <v>144</v>
      </c>
      <c r="AB2300" s="2">
        <v>1</v>
      </c>
    </row>
    <row r="2301" spans="1:28" s="2" customFormat="1" ht="12.75">
      <c r="B2301" s="72"/>
      <c r="C2301" s="72"/>
      <c r="D2301" s="72" t="s">
        <v>144</v>
      </c>
      <c r="E2301" s="73" t="s">
        <v>144</v>
      </c>
      <c r="AB2301" s="2">
        <v>1</v>
      </c>
    </row>
    <row r="2302" spans="1:28" s="2" customFormat="1" ht="12.75">
      <c r="B2302" s="72"/>
      <c r="C2302" s="72"/>
      <c r="D2302" s="72" t="s">
        <v>144</v>
      </c>
      <c r="E2302" s="73" t="s">
        <v>144</v>
      </c>
      <c r="AB2302" s="2">
        <v>1</v>
      </c>
    </row>
    <row r="2303" spans="1:28" s="2" customFormat="1" ht="12.75">
      <c r="A2303" s="8"/>
      <c r="B2303" s="72"/>
      <c r="C2303" s="72"/>
      <c r="D2303" s="72" t="s">
        <v>144</v>
      </c>
      <c r="E2303" s="73" t="s">
        <v>144</v>
      </c>
      <c r="AB2303" s="2">
        <v>1</v>
      </c>
    </row>
    <row r="2304" spans="1:28" s="2" customFormat="1" ht="12.75">
      <c r="B2304" s="72"/>
      <c r="C2304" s="72"/>
      <c r="D2304" s="72" t="s">
        <v>144</v>
      </c>
      <c r="E2304" s="73" t="s">
        <v>144</v>
      </c>
      <c r="AB2304" s="2">
        <v>1</v>
      </c>
    </row>
    <row r="2305" spans="2:28" s="2" customFormat="1" ht="12.75">
      <c r="B2305" s="72"/>
      <c r="C2305" s="72"/>
      <c r="D2305" s="72" t="s">
        <v>144</v>
      </c>
      <c r="E2305" s="73" t="s">
        <v>144</v>
      </c>
      <c r="AB2305" s="2">
        <v>1</v>
      </c>
    </row>
    <row r="2306" spans="2:28" s="2" customFormat="1" ht="12.75">
      <c r="B2306" s="72"/>
      <c r="C2306" s="72"/>
      <c r="D2306" s="72" t="s">
        <v>144</v>
      </c>
      <c r="E2306" s="73" t="s">
        <v>144</v>
      </c>
      <c r="AB2306" s="2">
        <v>1</v>
      </c>
    </row>
    <row r="2307" spans="2:28" s="2" customFormat="1" ht="12.75">
      <c r="B2307" s="72"/>
      <c r="C2307" s="72"/>
      <c r="D2307" s="72" t="s">
        <v>144</v>
      </c>
      <c r="E2307" s="73" t="s">
        <v>144</v>
      </c>
      <c r="AB2307" s="2">
        <v>1</v>
      </c>
    </row>
    <row r="2308" spans="2:28" s="2" customFormat="1" ht="12.75">
      <c r="B2308" s="72"/>
      <c r="C2308" s="72"/>
      <c r="D2308" s="72" t="s">
        <v>144</v>
      </c>
      <c r="E2308" s="73" t="s">
        <v>144</v>
      </c>
      <c r="AB2308" s="2">
        <v>1</v>
      </c>
    </row>
    <row r="2309" spans="2:28" s="2" customFormat="1" ht="12.75">
      <c r="B2309" s="72"/>
      <c r="C2309" s="72"/>
      <c r="D2309" s="72" t="s">
        <v>144</v>
      </c>
      <c r="E2309" s="73" t="s">
        <v>144</v>
      </c>
      <c r="AB2309" s="2">
        <v>1</v>
      </c>
    </row>
    <row r="2310" spans="2:28" s="2" customFormat="1" ht="12.75">
      <c r="D2310" s="72" t="s">
        <v>144</v>
      </c>
      <c r="E2310" s="73" t="s">
        <v>144</v>
      </c>
      <c r="AB2310" s="2">
        <v>1</v>
      </c>
    </row>
    <row r="2311" spans="2:28" s="2" customFormat="1" ht="12.75">
      <c r="D2311" s="72" t="s">
        <v>144</v>
      </c>
      <c r="E2311" s="73" t="s">
        <v>144</v>
      </c>
      <c r="AB2311" s="2">
        <v>1</v>
      </c>
    </row>
    <row r="2312" spans="2:28" s="2" customFormat="1" ht="12.75">
      <c r="D2312" s="72" t="s">
        <v>144</v>
      </c>
      <c r="E2312" s="73" t="s">
        <v>144</v>
      </c>
      <c r="AB2312" s="2">
        <v>1</v>
      </c>
    </row>
    <row r="2313" spans="2:28" s="2" customFormat="1" ht="12.75">
      <c r="D2313" s="72" t="s">
        <v>144</v>
      </c>
      <c r="E2313" s="73" t="s">
        <v>144</v>
      </c>
      <c r="AB2313" s="2">
        <v>1</v>
      </c>
    </row>
    <row r="2314" spans="2:28" s="2" customFormat="1" ht="12.75">
      <c r="D2314" s="72" t="s">
        <v>144</v>
      </c>
      <c r="E2314" s="73" t="s">
        <v>144</v>
      </c>
      <c r="AB2314" s="2">
        <v>1</v>
      </c>
    </row>
    <row r="2315" spans="2:28" s="2" customFormat="1" ht="12.75">
      <c r="D2315" s="72" t="s">
        <v>144</v>
      </c>
      <c r="E2315" s="73" t="s">
        <v>144</v>
      </c>
      <c r="AB2315" s="2">
        <v>1</v>
      </c>
    </row>
    <row r="2316" spans="2:28" s="2" customFormat="1" ht="12.75">
      <c r="D2316" s="72" t="s">
        <v>144</v>
      </c>
      <c r="E2316" s="73" t="s">
        <v>144</v>
      </c>
      <c r="AB2316" s="2">
        <v>1</v>
      </c>
    </row>
    <row r="2317" spans="2:28" s="2" customFormat="1" ht="12.75">
      <c r="D2317" s="72" t="s">
        <v>144</v>
      </c>
      <c r="E2317" s="73" t="s">
        <v>144</v>
      </c>
      <c r="AB2317" s="2">
        <v>1</v>
      </c>
    </row>
    <row r="2318" spans="2:28" s="2" customFormat="1" ht="12.75">
      <c r="D2318" s="72" t="s">
        <v>144</v>
      </c>
      <c r="E2318" s="73"/>
      <c r="AB2318" s="2">
        <v>1</v>
      </c>
    </row>
    <row r="2319" spans="2:28" s="2" customFormat="1" ht="12.75">
      <c r="D2319" s="72" t="s">
        <v>144</v>
      </c>
      <c r="E2319" s="73"/>
    </row>
    <row r="2320" spans="2:28" s="2" customFormat="1" ht="12.75">
      <c r="D2320" s="72" t="s">
        <v>144</v>
      </c>
      <c r="E2320" s="73"/>
    </row>
    <row r="2321" spans="1:5" s="2" customFormat="1" ht="12.75">
      <c r="D2321" s="72" t="s">
        <v>144</v>
      </c>
      <c r="E2321" s="73"/>
    </row>
    <row r="2322" spans="1:5" s="2" customFormat="1" ht="12.75">
      <c r="D2322" s="72" t="s">
        <v>144</v>
      </c>
      <c r="E2322" s="73"/>
    </row>
    <row r="2323" spans="1:5" s="2" customFormat="1" ht="15" customHeight="1">
      <c r="D2323" s="72" t="s">
        <v>144</v>
      </c>
      <c r="E2323" s="73"/>
    </row>
    <row r="2324" spans="1:5" s="2" customFormat="1" ht="12.75" customHeight="1">
      <c r="D2324" s="72" t="s">
        <v>144</v>
      </c>
      <c r="E2324" s="73"/>
    </row>
    <row r="2325" spans="1:5" s="2" customFormat="1" ht="13.5" customHeight="1">
      <c r="D2325" s="72" t="s">
        <v>144</v>
      </c>
      <c r="E2325" s="73"/>
    </row>
    <row r="2326" spans="1:5" s="2" customFormat="1" ht="13.5" customHeight="1">
      <c r="D2326" s="72" t="s">
        <v>144</v>
      </c>
      <c r="E2326" s="73"/>
    </row>
    <row r="2327" spans="1:5" s="2" customFormat="1" ht="15" customHeight="1">
      <c r="D2327" s="72" t="s">
        <v>144</v>
      </c>
      <c r="E2327" s="73"/>
    </row>
    <row r="2328" spans="1:5" s="2" customFormat="1" ht="9" customHeight="1">
      <c r="D2328" s="72" t="s">
        <v>144</v>
      </c>
      <c r="E2328" s="73"/>
    </row>
    <row r="2329" spans="1:5" s="2" customFormat="1" ht="9" customHeight="1">
      <c r="D2329" s="72" t="s">
        <v>144</v>
      </c>
      <c r="E2329" s="73"/>
    </row>
    <row r="2330" spans="1:5" s="2" customFormat="1" ht="9" customHeight="1">
      <c r="D2330" s="72" t="s">
        <v>144</v>
      </c>
      <c r="E2330" s="73"/>
    </row>
    <row r="2331" spans="1:5" s="2" customFormat="1" ht="9" customHeight="1">
      <c r="D2331" s="72" t="s">
        <v>144</v>
      </c>
      <c r="E2331" s="73"/>
    </row>
    <row r="2332" spans="1:5" s="2" customFormat="1" ht="9" customHeight="1">
      <c r="D2332" s="72" t="s">
        <v>144</v>
      </c>
      <c r="E2332" s="73"/>
    </row>
    <row r="2333" spans="1:5" s="2" customFormat="1" ht="9" customHeight="1">
      <c r="D2333" s="72" t="s">
        <v>144</v>
      </c>
      <c r="E2333" s="73"/>
    </row>
    <row r="2334" spans="1:5" s="2" customFormat="1" ht="9" customHeight="1">
      <c r="D2334" s="72" t="s">
        <v>144</v>
      </c>
      <c r="E2334" s="73"/>
    </row>
    <row r="2335" spans="1:5" s="2" customFormat="1" ht="9" customHeight="1">
      <c r="D2335" s="72" t="s">
        <v>144</v>
      </c>
      <c r="E2335" s="73"/>
    </row>
    <row r="2336" spans="1:5" ht="9" customHeight="1">
      <c r="A2336" s="2"/>
      <c r="B2336" s="2"/>
      <c r="C2336" s="2"/>
      <c r="D2336" s="72" t="s">
        <v>144</v>
      </c>
      <c r="E2336" s="73"/>
    </row>
    <row r="2337" spans="1:5" ht="9" customHeight="1">
      <c r="A2337" s="2"/>
      <c r="B2337" s="2"/>
      <c r="C2337" s="2"/>
      <c r="D2337" s="72" t="s">
        <v>144</v>
      </c>
      <c r="E2337" s="73"/>
    </row>
    <row r="2338" spans="1:5" ht="9" customHeight="1">
      <c r="A2338" s="2"/>
      <c r="B2338" s="2"/>
      <c r="C2338" s="2"/>
      <c r="D2338" s="72" t="s">
        <v>144</v>
      </c>
      <c r="E2338" s="73"/>
    </row>
    <row r="2339" spans="1:5" ht="9" customHeight="1">
      <c r="A2339" s="2"/>
      <c r="B2339" s="2"/>
      <c r="C2339" s="2"/>
      <c r="D2339" s="72" t="s">
        <v>144</v>
      </c>
      <c r="E2339" s="73"/>
    </row>
    <row r="2340" spans="1:5" ht="9" customHeight="1">
      <c r="A2340" s="2"/>
      <c r="B2340" s="2"/>
      <c r="C2340" s="2"/>
      <c r="D2340" s="72" t="s">
        <v>144</v>
      </c>
      <c r="E2340" s="73"/>
    </row>
    <row r="2341" spans="1:5" ht="9.75" customHeight="1">
      <c r="A2341" s="2"/>
      <c r="B2341" s="2"/>
      <c r="C2341" s="2"/>
      <c r="D2341" s="72" t="s">
        <v>144</v>
      </c>
      <c r="E2341" s="73"/>
    </row>
    <row r="2342" spans="1:5" ht="9.75" customHeight="1">
      <c r="A2342" s="2"/>
      <c r="B2342" s="2"/>
      <c r="C2342" s="2"/>
      <c r="D2342" s="72" t="s">
        <v>144</v>
      </c>
      <c r="E2342" s="73"/>
    </row>
    <row r="2343" spans="1:5" ht="9" customHeight="1">
      <c r="A2343" s="2"/>
      <c r="B2343" s="2"/>
      <c r="C2343" s="2"/>
      <c r="D2343" s="72" t="s">
        <v>144</v>
      </c>
      <c r="E2343" s="73"/>
    </row>
    <row r="2344" spans="1:5" ht="9" customHeight="1">
      <c r="A2344" s="2"/>
      <c r="B2344" s="2"/>
      <c r="C2344" s="2"/>
      <c r="D2344" s="72" t="s">
        <v>144</v>
      </c>
      <c r="E2344" s="73"/>
    </row>
    <row r="2345" spans="1:5" ht="8.25" customHeight="1">
      <c r="A2345" s="2"/>
      <c r="B2345" s="2"/>
      <c r="C2345" s="2"/>
      <c r="D2345" s="72" t="s">
        <v>144</v>
      </c>
      <c r="E2345" s="73"/>
    </row>
    <row r="2346" spans="1:5" ht="10.5" customHeight="1">
      <c r="A2346" s="2"/>
      <c r="B2346" s="2"/>
      <c r="C2346" s="2"/>
      <c r="D2346" s="72" t="s">
        <v>144</v>
      </c>
      <c r="E2346" s="73"/>
    </row>
    <row r="2347" spans="1:5" ht="6.75" customHeight="1">
      <c r="A2347" s="2"/>
      <c r="B2347" s="2"/>
      <c r="C2347" s="2"/>
      <c r="D2347" s="72" t="s">
        <v>144</v>
      </c>
      <c r="E2347" s="73"/>
    </row>
    <row r="2348" spans="1:5" ht="9" customHeight="1">
      <c r="A2348" s="2"/>
      <c r="B2348" s="2"/>
      <c r="C2348" s="2"/>
      <c r="D2348" s="72" t="s">
        <v>144</v>
      </c>
      <c r="E2348" s="73"/>
    </row>
    <row r="2349" spans="1:5" ht="9" customHeight="1">
      <c r="A2349" s="2"/>
      <c r="B2349" s="2"/>
      <c r="C2349" s="2"/>
      <c r="D2349" s="72" t="s">
        <v>144</v>
      </c>
      <c r="E2349" s="73"/>
    </row>
    <row r="2350" spans="1:5" ht="9" customHeight="1">
      <c r="A2350" s="2"/>
      <c r="B2350" s="2"/>
      <c r="C2350" s="2"/>
      <c r="D2350" s="72" t="s">
        <v>144</v>
      </c>
      <c r="E2350" s="73"/>
    </row>
    <row r="2351" spans="1:5" ht="9" customHeight="1">
      <c r="A2351" s="2"/>
      <c r="B2351" s="2"/>
      <c r="C2351" s="2"/>
      <c r="D2351" s="72" t="s">
        <v>144</v>
      </c>
      <c r="E2351" s="73"/>
    </row>
    <row r="2352" spans="1:5" ht="9" customHeight="1">
      <c r="A2352" s="2"/>
      <c r="B2352" s="2"/>
      <c r="C2352" s="2"/>
      <c r="D2352" s="72" t="s">
        <v>144</v>
      </c>
      <c r="E2352" s="73"/>
    </row>
    <row r="2353" spans="1:5" ht="9" customHeight="1">
      <c r="A2353" s="2"/>
      <c r="B2353" s="2"/>
      <c r="C2353" s="2"/>
      <c r="D2353" s="72" t="s">
        <v>144</v>
      </c>
      <c r="E2353" s="73"/>
    </row>
    <row r="2354" spans="1:5" ht="9" customHeight="1">
      <c r="A2354" s="2"/>
      <c r="B2354" s="2"/>
      <c r="C2354" s="2"/>
      <c r="D2354" s="72" t="s">
        <v>144</v>
      </c>
      <c r="E2354" s="73"/>
    </row>
    <row r="2355" spans="1:5" ht="9" customHeight="1">
      <c r="A2355" s="2"/>
      <c r="B2355" s="2"/>
      <c r="C2355" s="2"/>
      <c r="D2355" s="72" t="s">
        <v>144</v>
      </c>
      <c r="E2355" s="73"/>
    </row>
    <row r="2356" spans="1:5" ht="9" customHeight="1">
      <c r="A2356" s="2"/>
      <c r="B2356" s="2"/>
      <c r="C2356" s="2"/>
      <c r="D2356" s="72" t="s">
        <v>144</v>
      </c>
      <c r="E2356" s="73"/>
    </row>
    <row r="2357" spans="1:5" ht="9" customHeight="1">
      <c r="A2357" s="2"/>
      <c r="B2357" s="2"/>
      <c r="C2357" s="2"/>
      <c r="D2357" s="72" t="s">
        <v>144</v>
      </c>
      <c r="E2357" s="73"/>
    </row>
    <row r="2358" spans="1:5" ht="9" customHeight="1">
      <c r="A2358" s="2"/>
      <c r="B2358" s="2"/>
      <c r="C2358" s="2"/>
      <c r="D2358" s="72" t="s">
        <v>144</v>
      </c>
      <c r="E2358" s="73"/>
    </row>
    <row r="2359" spans="1:5" ht="9" customHeight="1">
      <c r="A2359" s="2"/>
      <c r="B2359" s="2"/>
      <c r="C2359" s="2"/>
      <c r="D2359" s="72" t="s">
        <v>144</v>
      </c>
      <c r="E2359" s="73"/>
    </row>
    <row r="2360" spans="1:5" ht="9" customHeight="1">
      <c r="A2360" s="2"/>
      <c r="B2360" s="2"/>
      <c r="C2360" s="2"/>
      <c r="D2360" s="72" t="s">
        <v>144</v>
      </c>
      <c r="E2360" s="73"/>
    </row>
    <row r="2361" spans="1:5" ht="9" customHeight="1">
      <c r="A2361" s="2"/>
      <c r="B2361" s="2"/>
      <c r="C2361" s="2"/>
      <c r="D2361" s="72" t="s">
        <v>144</v>
      </c>
      <c r="E2361" s="73"/>
    </row>
    <row r="2362" spans="1:5" ht="9" customHeight="1">
      <c r="A2362" s="2"/>
      <c r="B2362" s="2"/>
      <c r="C2362" s="2"/>
      <c r="D2362" s="72" t="s">
        <v>144</v>
      </c>
      <c r="E2362" s="73"/>
    </row>
    <row r="2363" spans="1:5" ht="9" customHeight="1">
      <c r="A2363" s="2"/>
      <c r="B2363" s="2"/>
      <c r="C2363" s="2"/>
      <c r="D2363" s="72" t="s">
        <v>144</v>
      </c>
      <c r="E2363" s="73"/>
    </row>
    <row r="2364" spans="1:5" ht="9" customHeight="1">
      <c r="A2364" s="2"/>
      <c r="B2364" s="2"/>
      <c r="C2364" s="2"/>
      <c r="D2364" s="72" t="s">
        <v>144</v>
      </c>
      <c r="E2364" s="73"/>
    </row>
    <row r="2365" spans="1:5" ht="8.25" customHeight="1">
      <c r="A2365" s="2"/>
      <c r="B2365" s="2"/>
      <c r="C2365" s="2"/>
      <c r="D2365" s="72" t="s">
        <v>144</v>
      </c>
      <c r="E2365" s="73"/>
    </row>
    <row r="2366" spans="1:5" ht="9" customHeight="1">
      <c r="A2366" s="2"/>
      <c r="B2366" s="2"/>
      <c r="C2366" s="2"/>
      <c r="D2366" s="72" t="s">
        <v>144</v>
      </c>
      <c r="E2366" s="73"/>
    </row>
    <row r="2367" spans="1:5" ht="9" customHeight="1">
      <c r="A2367" s="2"/>
      <c r="B2367" s="2"/>
      <c r="C2367" s="2"/>
      <c r="D2367" s="72" t="s">
        <v>144</v>
      </c>
      <c r="E2367" s="73"/>
    </row>
    <row r="2368" spans="1:5" ht="9" customHeight="1">
      <c r="A2368" s="2"/>
      <c r="B2368" s="2"/>
      <c r="C2368" s="2"/>
      <c r="D2368" s="72" t="s">
        <v>144</v>
      </c>
      <c r="E2368" s="73"/>
    </row>
    <row r="2369" spans="1:5" ht="9" customHeight="1">
      <c r="A2369" s="2"/>
      <c r="B2369" s="2"/>
      <c r="C2369" s="2"/>
      <c r="D2369" s="72" t="s">
        <v>144</v>
      </c>
      <c r="E2369" s="73"/>
    </row>
    <row r="2370" spans="1:5" ht="9" customHeight="1">
      <c r="A2370" s="2"/>
      <c r="B2370" s="2"/>
      <c r="C2370" s="2"/>
      <c r="D2370" s="72" t="s">
        <v>144</v>
      </c>
      <c r="E2370" s="73"/>
    </row>
    <row r="2371" spans="1:5" ht="9" customHeight="1">
      <c r="A2371" s="2"/>
      <c r="B2371" s="2"/>
      <c r="C2371" s="2"/>
      <c r="D2371" s="72" t="s">
        <v>144</v>
      </c>
      <c r="E2371" s="73"/>
    </row>
    <row r="2372" spans="1:5" ht="9" customHeight="1">
      <c r="A2372" s="2"/>
      <c r="B2372" s="2"/>
      <c r="C2372" s="2"/>
      <c r="D2372" s="72" t="s">
        <v>144</v>
      </c>
      <c r="E2372" s="73"/>
    </row>
    <row r="2373" spans="1:5" ht="9" customHeight="1">
      <c r="A2373" s="2"/>
      <c r="B2373" s="2"/>
      <c r="C2373" s="2"/>
      <c r="D2373" s="72" t="s">
        <v>144</v>
      </c>
      <c r="E2373" s="73"/>
    </row>
    <row r="2374" spans="1:5" ht="9" customHeight="1">
      <c r="A2374" s="2"/>
      <c r="B2374" s="2"/>
      <c r="C2374" s="2"/>
      <c r="D2374" s="72" t="s">
        <v>144</v>
      </c>
      <c r="E2374" s="73"/>
    </row>
    <row r="2375" spans="1:5" ht="9" customHeight="1">
      <c r="A2375" s="2"/>
      <c r="B2375" s="2"/>
      <c r="C2375" s="2"/>
      <c r="D2375" s="72" t="s">
        <v>144</v>
      </c>
      <c r="E2375" s="73"/>
    </row>
    <row r="2376" spans="1:5" ht="9" customHeight="1">
      <c r="A2376" s="2"/>
      <c r="B2376" s="2"/>
      <c r="C2376" s="2"/>
      <c r="D2376" s="72" t="s">
        <v>144</v>
      </c>
      <c r="E2376" s="73"/>
    </row>
    <row r="2377" spans="1:5" ht="9" customHeight="1">
      <c r="A2377" s="2"/>
      <c r="B2377" s="2"/>
      <c r="C2377" s="2"/>
      <c r="D2377" s="72" t="s">
        <v>144</v>
      </c>
      <c r="E2377" s="73"/>
    </row>
    <row r="2378" spans="1:5" ht="9" customHeight="1">
      <c r="A2378" s="2"/>
      <c r="B2378" s="2"/>
      <c r="C2378" s="2"/>
      <c r="D2378" s="72" t="s">
        <v>144</v>
      </c>
      <c r="E2378" s="73"/>
    </row>
    <row r="2379" spans="1:5" ht="9" customHeight="1">
      <c r="A2379" s="2"/>
      <c r="B2379" s="2"/>
      <c r="C2379" s="2"/>
      <c r="D2379" s="72" t="s">
        <v>144</v>
      </c>
      <c r="E2379" s="73"/>
    </row>
    <row r="2380" spans="1:5" ht="9" customHeight="1">
      <c r="A2380" s="2"/>
      <c r="B2380" s="2"/>
      <c r="C2380" s="2"/>
      <c r="D2380" s="72" t="s">
        <v>144</v>
      </c>
      <c r="E2380" s="73"/>
    </row>
    <row r="2381" spans="1:5" ht="9" customHeight="1">
      <c r="A2381" s="2"/>
      <c r="B2381" s="2"/>
      <c r="C2381" s="2"/>
      <c r="D2381" s="72" t="s">
        <v>144</v>
      </c>
      <c r="E2381" s="73"/>
    </row>
    <row r="2382" spans="1:5" ht="9" customHeight="1">
      <c r="A2382" s="2"/>
      <c r="B2382" s="2"/>
      <c r="C2382" s="2"/>
      <c r="D2382" s="72" t="s">
        <v>144</v>
      </c>
      <c r="E2382" s="73"/>
    </row>
    <row r="2383" spans="1:5" ht="9" customHeight="1">
      <c r="A2383" s="2"/>
      <c r="B2383" s="2"/>
      <c r="C2383" s="2"/>
      <c r="D2383" s="72" t="s">
        <v>144</v>
      </c>
      <c r="E2383" s="73"/>
    </row>
    <row r="2384" spans="1:5" ht="9" customHeight="1">
      <c r="A2384" s="2"/>
      <c r="B2384" s="2"/>
      <c r="C2384" s="2"/>
      <c r="D2384" s="72" t="s">
        <v>144</v>
      </c>
      <c r="E2384" s="73"/>
    </row>
    <row r="2385" spans="1:5" ht="9" customHeight="1">
      <c r="A2385" s="2"/>
      <c r="B2385" s="2"/>
      <c r="C2385" s="2"/>
      <c r="D2385" s="72" t="s">
        <v>144</v>
      </c>
      <c r="E2385" s="73"/>
    </row>
    <row r="2386" spans="1:5" ht="9" customHeight="1">
      <c r="A2386" s="2"/>
      <c r="B2386" s="2"/>
      <c r="C2386" s="2"/>
      <c r="D2386" s="72" t="s">
        <v>144</v>
      </c>
      <c r="E2386" s="73"/>
    </row>
    <row r="2387" spans="1:5" ht="9" customHeight="1">
      <c r="A2387" s="2"/>
      <c r="B2387" s="2"/>
      <c r="C2387" s="2"/>
      <c r="D2387" s="72" t="s">
        <v>144</v>
      </c>
      <c r="E2387" s="73"/>
    </row>
    <row r="2388" spans="1:5" ht="9" customHeight="1">
      <c r="A2388" s="2"/>
      <c r="B2388" s="2"/>
      <c r="C2388" s="2"/>
      <c r="D2388" s="72" t="s">
        <v>144</v>
      </c>
      <c r="E2388" s="73"/>
    </row>
    <row r="2389" spans="1:5" ht="9" customHeight="1">
      <c r="A2389" s="2"/>
      <c r="B2389" s="2"/>
      <c r="C2389" s="2"/>
      <c r="D2389" s="72" t="s">
        <v>144</v>
      </c>
      <c r="E2389" s="73"/>
    </row>
    <row r="2390" spans="1:5" ht="9" customHeight="1">
      <c r="A2390" s="2"/>
      <c r="B2390" s="2"/>
      <c r="C2390" s="2"/>
      <c r="D2390" s="72" t="s">
        <v>144</v>
      </c>
      <c r="E2390" s="73"/>
    </row>
    <row r="2391" spans="1:5" ht="9" customHeight="1">
      <c r="A2391" s="2"/>
      <c r="B2391" s="2"/>
      <c r="C2391" s="2"/>
      <c r="D2391" s="72" t="s">
        <v>144</v>
      </c>
      <c r="E2391" s="73"/>
    </row>
    <row r="2392" spans="1:5" ht="9" customHeight="1">
      <c r="A2392" s="2"/>
      <c r="B2392" s="2"/>
      <c r="C2392" s="2"/>
      <c r="D2392" s="72" t="s">
        <v>144</v>
      </c>
      <c r="E2392" s="73"/>
    </row>
    <row r="2393" spans="1:5" ht="9" customHeight="1">
      <c r="A2393" s="2"/>
      <c r="B2393" s="2"/>
      <c r="C2393" s="2"/>
      <c r="D2393" s="72" t="s">
        <v>144</v>
      </c>
      <c r="E2393" s="73"/>
    </row>
    <row r="2394" spans="1:5" ht="9" customHeight="1">
      <c r="A2394" s="2"/>
      <c r="B2394" s="2"/>
      <c r="C2394" s="2"/>
      <c r="D2394" s="72" t="s">
        <v>144</v>
      </c>
      <c r="E2394" s="73"/>
    </row>
    <row r="2395" spans="1:5" ht="9" customHeight="1">
      <c r="A2395" s="2"/>
      <c r="B2395" s="2"/>
      <c r="C2395" s="2"/>
      <c r="D2395" s="72" t="s">
        <v>144</v>
      </c>
      <c r="E2395" s="73"/>
    </row>
    <row r="2396" spans="1:5" ht="9" customHeight="1">
      <c r="A2396" s="2"/>
      <c r="B2396" s="2"/>
      <c r="C2396" s="2"/>
      <c r="D2396" s="72" t="s">
        <v>144</v>
      </c>
      <c r="E2396" s="73"/>
    </row>
    <row r="2397" spans="1:5" ht="9" customHeight="1">
      <c r="A2397" s="2"/>
      <c r="B2397" s="2"/>
      <c r="C2397" s="2"/>
      <c r="D2397" s="72" t="s">
        <v>144</v>
      </c>
      <c r="E2397" s="73"/>
    </row>
    <row r="2398" spans="1:5" ht="9" customHeight="1">
      <c r="A2398" s="2"/>
      <c r="B2398" s="2"/>
      <c r="C2398" s="2"/>
      <c r="D2398" s="72" t="s">
        <v>144</v>
      </c>
      <c r="E2398" s="73"/>
    </row>
    <row r="2399" spans="1:5" ht="9" customHeight="1">
      <c r="A2399" s="2"/>
      <c r="B2399" s="2"/>
      <c r="C2399" s="2"/>
      <c r="D2399" s="72" t="s">
        <v>144</v>
      </c>
      <c r="E2399" s="73"/>
    </row>
    <row r="2400" spans="1:5" ht="9" customHeight="1">
      <c r="A2400" s="2"/>
      <c r="B2400" s="2"/>
      <c r="C2400" s="2"/>
      <c r="D2400" s="72" t="s">
        <v>144</v>
      </c>
      <c r="E2400" s="73"/>
    </row>
    <row r="2401" spans="1:5" ht="9" customHeight="1">
      <c r="A2401" s="2"/>
      <c r="B2401" s="2"/>
      <c r="C2401" s="2"/>
      <c r="D2401" s="72" t="s">
        <v>144</v>
      </c>
      <c r="E2401" s="73"/>
    </row>
    <row r="2402" spans="1:5" ht="9" customHeight="1">
      <c r="A2402" s="2"/>
      <c r="B2402" s="2"/>
      <c r="C2402" s="2"/>
      <c r="D2402" s="72" t="s">
        <v>144</v>
      </c>
      <c r="E2402" s="73"/>
    </row>
    <row r="2403" spans="1:5" ht="9" customHeight="1">
      <c r="A2403" s="2"/>
      <c r="B2403" s="2"/>
      <c r="C2403" s="2"/>
      <c r="D2403" s="72" t="s">
        <v>144</v>
      </c>
      <c r="E2403" s="73"/>
    </row>
    <row r="2404" spans="1:5" ht="9" customHeight="1">
      <c r="A2404" s="2"/>
      <c r="B2404" s="2"/>
      <c r="C2404" s="2"/>
      <c r="D2404" s="72" t="s">
        <v>144</v>
      </c>
      <c r="E2404" s="73"/>
    </row>
    <row r="2405" spans="1:5" ht="9" customHeight="1">
      <c r="A2405" s="2"/>
      <c r="B2405" s="2"/>
      <c r="C2405" s="2"/>
      <c r="D2405" s="72" t="s">
        <v>144</v>
      </c>
      <c r="E2405" s="73"/>
    </row>
    <row r="2406" spans="1:5" ht="9" customHeight="1">
      <c r="A2406" s="2"/>
      <c r="B2406" s="2"/>
      <c r="C2406" s="2"/>
      <c r="D2406" s="72" t="s">
        <v>144</v>
      </c>
      <c r="E2406" s="73"/>
    </row>
    <row r="2407" spans="1:5" ht="9" customHeight="1">
      <c r="A2407" s="2"/>
      <c r="B2407" s="2"/>
      <c r="C2407" s="2"/>
      <c r="D2407" s="72" t="s">
        <v>144</v>
      </c>
      <c r="E2407" s="73"/>
    </row>
    <row r="2408" spans="1:5" ht="9" customHeight="1">
      <c r="A2408" s="2"/>
      <c r="B2408" s="2"/>
      <c r="C2408" s="2"/>
      <c r="D2408" s="72" t="s">
        <v>144</v>
      </c>
      <c r="E2408" s="73"/>
    </row>
    <row r="2409" spans="1:5" ht="9" customHeight="1">
      <c r="A2409" s="2"/>
      <c r="B2409" s="2"/>
      <c r="C2409" s="2"/>
      <c r="D2409" s="72" t="s">
        <v>144</v>
      </c>
      <c r="E2409" s="73"/>
    </row>
    <row r="2410" spans="1:5" ht="9" customHeight="1">
      <c r="A2410" s="2"/>
      <c r="B2410" s="2"/>
      <c r="C2410" s="2"/>
      <c r="D2410" s="72" t="s">
        <v>144</v>
      </c>
      <c r="E2410" s="73"/>
    </row>
    <row r="2411" spans="1:5" ht="9" customHeight="1">
      <c r="A2411" s="2"/>
      <c r="B2411" s="2"/>
      <c r="C2411" s="2"/>
      <c r="D2411" s="72" t="s">
        <v>144</v>
      </c>
      <c r="E2411" s="73"/>
    </row>
    <row r="2412" spans="1:5" ht="9" customHeight="1">
      <c r="A2412" s="2"/>
      <c r="B2412" s="2"/>
      <c r="C2412" s="2"/>
      <c r="D2412" s="72" t="s">
        <v>144</v>
      </c>
      <c r="E2412" s="73"/>
    </row>
    <row r="2413" spans="1:5" ht="9" customHeight="1">
      <c r="A2413" s="2"/>
      <c r="B2413" s="2"/>
      <c r="C2413" s="2"/>
      <c r="D2413" s="72" t="s">
        <v>144</v>
      </c>
      <c r="E2413" s="73"/>
    </row>
    <row r="2414" spans="1:5" ht="9" customHeight="1">
      <c r="A2414" s="2"/>
      <c r="B2414" s="2"/>
      <c r="C2414" s="2"/>
      <c r="D2414" s="72" t="s">
        <v>144</v>
      </c>
      <c r="E2414" s="73"/>
    </row>
    <row r="2415" spans="1:5" ht="9" customHeight="1">
      <c r="A2415" s="2"/>
      <c r="B2415" s="2"/>
      <c r="C2415" s="2"/>
      <c r="D2415" s="72" t="s">
        <v>144</v>
      </c>
      <c r="E2415" s="73"/>
    </row>
    <row r="2416" spans="1:5" ht="9" customHeight="1">
      <c r="A2416" s="2"/>
      <c r="B2416" s="2"/>
      <c r="C2416" s="2"/>
      <c r="D2416" s="72" t="s">
        <v>144</v>
      </c>
      <c r="E2416" s="73"/>
    </row>
    <row r="2417" spans="1:5" ht="9" customHeight="1">
      <c r="A2417" s="2"/>
      <c r="B2417" s="2"/>
      <c r="C2417" s="2"/>
      <c r="D2417" s="72" t="s">
        <v>144</v>
      </c>
      <c r="E2417" s="73"/>
    </row>
    <row r="2418" spans="1:5" ht="9" customHeight="1">
      <c r="A2418" s="2"/>
      <c r="B2418" s="2"/>
      <c r="C2418" s="2"/>
      <c r="D2418" s="72" t="s">
        <v>144</v>
      </c>
      <c r="E2418" s="73"/>
    </row>
    <row r="2419" spans="1:5" ht="9" customHeight="1">
      <c r="A2419" s="2"/>
      <c r="B2419" s="2"/>
      <c r="C2419" s="2"/>
      <c r="D2419" s="72" t="s">
        <v>144</v>
      </c>
      <c r="E2419" s="73"/>
    </row>
    <row r="2420" spans="1:5" ht="9" customHeight="1">
      <c r="A2420" s="2"/>
      <c r="B2420" s="2"/>
      <c r="C2420" s="2"/>
      <c r="D2420" s="72" t="s">
        <v>144</v>
      </c>
      <c r="E2420" s="73"/>
    </row>
    <row r="2421" spans="1:5" ht="9" customHeight="1">
      <c r="A2421" s="2"/>
      <c r="B2421" s="2"/>
      <c r="C2421" s="2"/>
      <c r="D2421" s="72" t="s">
        <v>144</v>
      </c>
      <c r="E2421" s="73"/>
    </row>
    <row r="2422" spans="1:5" ht="9" customHeight="1">
      <c r="A2422" s="2"/>
      <c r="B2422" s="2"/>
      <c r="C2422" s="2"/>
      <c r="D2422" s="72" t="s">
        <v>144</v>
      </c>
      <c r="E2422" s="73"/>
    </row>
    <row r="2423" spans="1:5" ht="9" customHeight="1">
      <c r="A2423" s="2"/>
      <c r="B2423" s="2"/>
      <c r="C2423" s="2"/>
      <c r="D2423" s="72" t="s">
        <v>144</v>
      </c>
      <c r="E2423" s="73"/>
    </row>
    <row r="2424" spans="1:5" ht="9" customHeight="1">
      <c r="A2424" s="2"/>
      <c r="B2424" s="2"/>
      <c r="C2424" s="2"/>
      <c r="D2424" s="72" t="s">
        <v>144</v>
      </c>
      <c r="E2424" s="73"/>
    </row>
    <row r="2425" spans="1:5" ht="9" customHeight="1">
      <c r="A2425" s="2"/>
      <c r="B2425" s="2"/>
      <c r="C2425" s="2"/>
      <c r="D2425" s="72" t="s">
        <v>144</v>
      </c>
      <c r="E2425" s="73"/>
    </row>
    <row r="2426" spans="1:5" ht="9" customHeight="1">
      <c r="A2426" s="2"/>
      <c r="B2426" s="2"/>
      <c r="C2426" s="2"/>
      <c r="D2426" s="72" t="s">
        <v>144</v>
      </c>
      <c r="E2426" s="73"/>
    </row>
    <row r="2427" spans="1:5" ht="9" customHeight="1">
      <c r="A2427" s="2"/>
      <c r="B2427" s="2"/>
      <c r="C2427" s="2"/>
      <c r="D2427" s="72" t="s">
        <v>144</v>
      </c>
      <c r="E2427" s="73"/>
    </row>
    <row r="2428" spans="1:5" ht="9" customHeight="1">
      <c r="A2428" s="2"/>
      <c r="B2428" s="2"/>
      <c r="C2428" s="2"/>
      <c r="D2428" s="72" t="s">
        <v>144</v>
      </c>
      <c r="E2428" s="73"/>
    </row>
    <row r="2429" spans="1:5" ht="9" customHeight="1">
      <c r="A2429" s="2"/>
      <c r="B2429" s="2"/>
      <c r="C2429" s="2"/>
      <c r="D2429" s="72" t="s">
        <v>144</v>
      </c>
      <c r="E2429" s="73"/>
    </row>
    <row r="2430" spans="1:5" ht="9" customHeight="1">
      <c r="A2430" s="2"/>
      <c r="B2430" s="2"/>
      <c r="C2430" s="2"/>
      <c r="D2430" s="72" t="s">
        <v>144</v>
      </c>
      <c r="E2430" s="73"/>
    </row>
    <row r="2431" spans="1:5" ht="9" customHeight="1">
      <c r="A2431" s="2"/>
      <c r="B2431" s="2"/>
      <c r="C2431" s="2"/>
      <c r="D2431" s="72" t="s">
        <v>144</v>
      </c>
      <c r="E2431" s="73"/>
    </row>
    <row r="2432" spans="1:5" ht="9" customHeight="1">
      <c r="A2432" s="2"/>
      <c r="B2432" s="2"/>
      <c r="C2432" s="2"/>
      <c r="D2432" s="72" t="s">
        <v>144</v>
      </c>
      <c r="E2432" s="73"/>
    </row>
    <row r="2433" spans="1:5" ht="9" customHeight="1">
      <c r="A2433" s="2"/>
      <c r="B2433" s="2"/>
      <c r="C2433" s="2"/>
      <c r="D2433" s="72" t="s">
        <v>144</v>
      </c>
      <c r="E2433" s="73"/>
    </row>
    <row r="2434" spans="1:5" ht="9" customHeight="1">
      <c r="A2434" s="2"/>
      <c r="B2434" s="2"/>
      <c r="C2434" s="2"/>
      <c r="D2434" s="72" t="s">
        <v>144</v>
      </c>
      <c r="E2434" s="73"/>
    </row>
    <row r="2435" spans="1:5" ht="9" customHeight="1">
      <c r="A2435" s="2"/>
      <c r="B2435" s="2"/>
      <c r="C2435" s="2"/>
      <c r="D2435" s="72" t="s">
        <v>144</v>
      </c>
      <c r="E2435" s="73"/>
    </row>
    <row r="2436" spans="1:5" ht="9" customHeight="1">
      <c r="A2436" s="2"/>
      <c r="B2436" s="2"/>
      <c r="C2436" s="2"/>
      <c r="D2436" s="72" t="s">
        <v>144</v>
      </c>
      <c r="E2436" s="73"/>
    </row>
    <row r="2437" spans="1:5" ht="9" customHeight="1">
      <c r="A2437" s="2"/>
      <c r="B2437" s="2"/>
      <c r="C2437" s="2"/>
      <c r="D2437" s="72" t="s">
        <v>144</v>
      </c>
      <c r="E2437" s="73"/>
    </row>
    <row r="2438" spans="1:5" ht="9" customHeight="1">
      <c r="A2438" s="2"/>
      <c r="B2438" s="2"/>
      <c r="C2438" s="2"/>
      <c r="D2438" s="72" t="s">
        <v>144</v>
      </c>
      <c r="E2438" s="73"/>
    </row>
    <row r="2439" spans="1:5" ht="9" customHeight="1">
      <c r="A2439" s="2"/>
      <c r="B2439" s="2"/>
      <c r="C2439" s="2"/>
      <c r="D2439" s="72" t="s">
        <v>144</v>
      </c>
      <c r="E2439" s="73"/>
    </row>
    <row r="2440" spans="1:5" ht="9" customHeight="1">
      <c r="A2440" s="2"/>
      <c r="B2440" s="2"/>
      <c r="C2440" s="2"/>
      <c r="D2440" s="72" t="s">
        <v>144</v>
      </c>
      <c r="E2440" s="73"/>
    </row>
    <row r="2441" spans="1:5" ht="9" customHeight="1">
      <c r="A2441" s="2"/>
      <c r="B2441" s="2"/>
      <c r="C2441" s="2"/>
      <c r="D2441" s="72" t="s">
        <v>144</v>
      </c>
      <c r="E2441" s="73"/>
    </row>
    <row r="2442" spans="1:5" ht="9" customHeight="1">
      <c r="A2442" s="2"/>
      <c r="B2442" s="2"/>
      <c r="C2442" s="2"/>
      <c r="D2442" s="72" t="s">
        <v>144</v>
      </c>
      <c r="E2442" s="73"/>
    </row>
    <row r="2443" spans="1:5" ht="9" customHeight="1">
      <c r="A2443" s="2"/>
      <c r="B2443" s="2"/>
      <c r="C2443" s="2"/>
      <c r="D2443" s="72" t="s">
        <v>144</v>
      </c>
      <c r="E2443" s="73"/>
    </row>
    <row r="2444" spans="1:5" ht="9" customHeight="1">
      <c r="A2444" s="2"/>
      <c r="B2444" s="2"/>
      <c r="C2444" s="2"/>
      <c r="D2444" s="72" t="s">
        <v>144</v>
      </c>
      <c r="E2444" s="73"/>
    </row>
    <row r="2445" spans="1:5" ht="9" customHeight="1">
      <c r="A2445" s="2"/>
      <c r="B2445" s="2"/>
      <c r="C2445" s="2"/>
      <c r="D2445" s="72" t="s">
        <v>144</v>
      </c>
      <c r="E2445" s="73"/>
    </row>
    <row r="2446" spans="1:5" ht="9" customHeight="1">
      <c r="A2446" s="2"/>
      <c r="B2446" s="2"/>
      <c r="C2446" s="2"/>
      <c r="D2446" s="72" t="s">
        <v>144</v>
      </c>
      <c r="E2446" s="73"/>
    </row>
    <row r="2447" spans="1:5" ht="9" customHeight="1">
      <c r="A2447" s="2"/>
      <c r="B2447" s="2"/>
      <c r="C2447" s="2"/>
      <c r="D2447" s="72" t="s">
        <v>144</v>
      </c>
      <c r="E2447" s="73"/>
    </row>
    <row r="2448" spans="1:5" ht="9" customHeight="1">
      <c r="A2448" s="2"/>
      <c r="B2448" s="2"/>
      <c r="C2448" s="2"/>
      <c r="D2448" s="72" t="s">
        <v>144</v>
      </c>
      <c r="E2448" s="73"/>
    </row>
    <row r="2449" spans="1:5" ht="9" customHeight="1">
      <c r="A2449" s="2"/>
      <c r="B2449" s="2"/>
      <c r="C2449" s="2"/>
      <c r="D2449" s="72" t="s">
        <v>144</v>
      </c>
      <c r="E2449" s="73"/>
    </row>
    <row r="2450" spans="1:5" ht="9" customHeight="1">
      <c r="A2450" s="2"/>
      <c r="B2450" s="2"/>
      <c r="C2450" s="2"/>
      <c r="D2450" s="72" t="s">
        <v>144</v>
      </c>
      <c r="E2450" s="73"/>
    </row>
    <row r="2451" spans="1:5" ht="9" customHeight="1">
      <c r="A2451" s="2"/>
      <c r="B2451" s="2"/>
      <c r="C2451" s="2"/>
      <c r="D2451" s="72" t="s">
        <v>144</v>
      </c>
      <c r="E2451" s="73"/>
    </row>
    <row r="2452" spans="1:5" ht="9" customHeight="1">
      <c r="A2452" s="2"/>
      <c r="B2452" s="2"/>
      <c r="C2452" s="2"/>
      <c r="D2452" s="72" t="s">
        <v>144</v>
      </c>
      <c r="E2452" s="73"/>
    </row>
    <row r="2453" spans="1:5" ht="9" customHeight="1">
      <c r="A2453" s="2"/>
      <c r="B2453" s="2"/>
      <c r="C2453" s="2"/>
      <c r="D2453" s="72" t="s">
        <v>144</v>
      </c>
      <c r="E2453" s="73"/>
    </row>
    <row r="2454" spans="1:5" ht="9" customHeight="1">
      <c r="A2454" s="2"/>
      <c r="B2454" s="2"/>
      <c r="C2454" s="2"/>
      <c r="D2454" s="72" t="s">
        <v>144</v>
      </c>
      <c r="E2454" s="73"/>
    </row>
    <row r="2455" spans="1:5" ht="9" customHeight="1">
      <c r="A2455" s="2"/>
      <c r="B2455" s="2"/>
      <c r="C2455" s="2"/>
      <c r="D2455" s="72" t="s">
        <v>144</v>
      </c>
      <c r="E2455" s="73"/>
    </row>
    <row r="2456" spans="1:5" ht="9" customHeight="1">
      <c r="A2456" s="2"/>
      <c r="B2456" s="2"/>
      <c r="C2456" s="2"/>
      <c r="D2456" s="72" t="s">
        <v>144</v>
      </c>
      <c r="E2456" s="73"/>
    </row>
    <row r="2457" spans="1:5" ht="9" customHeight="1">
      <c r="A2457" s="2"/>
      <c r="B2457" s="2"/>
      <c r="C2457" s="2"/>
      <c r="D2457" s="72" t="s">
        <v>144</v>
      </c>
      <c r="E2457" s="73"/>
    </row>
    <row r="2458" spans="1:5" ht="9" customHeight="1">
      <c r="A2458" s="2"/>
      <c r="B2458" s="2"/>
      <c r="C2458" s="2"/>
      <c r="D2458" s="72" t="s">
        <v>144</v>
      </c>
      <c r="E2458" s="73"/>
    </row>
    <row r="2459" spans="1:5" ht="9" customHeight="1">
      <c r="A2459" s="2"/>
      <c r="B2459" s="2"/>
      <c r="C2459" s="2"/>
      <c r="D2459" s="72" t="s">
        <v>144</v>
      </c>
      <c r="E2459" s="73"/>
    </row>
    <row r="2460" spans="1:5" ht="9" customHeight="1">
      <c r="A2460" s="2"/>
      <c r="B2460" s="2"/>
      <c r="C2460" s="2"/>
      <c r="D2460" s="72" t="s">
        <v>144</v>
      </c>
      <c r="E2460" s="73"/>
    </row>
    <row r="2461" spans="1:5" ht="9" customHeight="1">
      <c r="A2461" s="2"/>
      <c r="B2461" s="2"/>
      <c r="C2461" s="2"/>
      <c r="D2461" s="72" t="s">
        <v>144</v>
      </c>
      <c r="E2461" s="73"/>
    </row>
    <row r="2462" spans="1:5" ht="9" customHeight="1">
      <c r="A2462" s="2"/>
      <c r="B2462" s="2"/>
      <c r="C2462" s="2"/>
      <c r="D2462" s="72" t="s">
        <v>144</v>
      </c>
      <c r="E2462" s="73"/>
    </row>
    <row r="2463" spans="1:5" ht="9" customHeight="1">
      <c r="A2463" s="2"/>
      <c r="B2463" s="2"/>
      <c r="C2463" s="2"/>
      <c r="D2463" s="72" t="s">
        <v>144</v>
      </c>
      <c r="E2463" s="73"/>
    </row>
    <row r="2464" spans="1:5" ht="9" customHeight="1">
      <c r="A2464" s="2"/>
      <c r="B2464" s="2"/>
      <c r="C2464" s="2"/>
      <c r="D2464" s="72" t="s">
        <v>144</v>
      </c>
      <c r="E2464" s="73"/>
    </row>
    <row r="2465" spans="1:5" ht="9" customHeight="1">
      <c r="A2465" s="2"/>
      <c r="B2465" s="2"/>
      <c r="C2465" s="2"/>
      <c r="D2465" s="72" t="s">
        <v>144</v>
      </c>
      <c r="E2465" s="73"/>
    </row>
    <row r="2466" spans="1:5" ht="9" customHeight="1">
      <c r="A2466" s="2"/>
      <c r="B2466" s="2"/>
      <c r="C2466" s="2"/>
      <c r="D2466" s="72" t="s">
        <v>144</v>
      </c>
      <c r="E2466" s="73"/>
    </row>
    <row r="2467" spans="1:5" ht="9" customHeight="1">
      <c r="A2467" s="2"/>
      <c r="B2467" s="2"/>
      <c r="C2467" s="2"/>
      <c r="D2467" s="72" t="s">
        <v>144</v>
      </c>
      <c r="E2467" s="73"/>
    </row>
    <row r="2468" spans="1:5" ht="9" customHeight="1">
      <c r="A2468" s="2"/>
      <c r="B2468" s="2"/>
      <c r="C2468" s="2"/>
      <c r="D2468" s="72" t="s">
        <v>144</v>
      </c>
      <c r="E2468" s="73"/>
    </row>
    <row r="2469" spans="1:5" ht="9" customHeight="1">
      <c r="A2469" s="2"/>
      <c r="B2469" s="2"/>
      <c r="C2469" s="2"/>
      <c r="D2469" s="72" t="s">
        <v>144</v>
      </c>
      <c r="E2469" s="73"/>
    </row>
    <row r="2470" spans="1:5" ht="9" customHeight="1">
      <c r="A2470" s="2"/>
      <c r="B2470" s="2"/>
      <c r="C2470" s="2"/>
      <c r="D2470" s="72" t="s">
        <v>144</v>
      </c>
      <c r="E2470" s="73"/>
    </row>
    <row r="2471" spans="1:5" ht="9" customHeight="1">
      <c r="A2471" s="2"/>
      <c r="B2471" s="2"/>
      <c r="C2471" s="2"/>
      <c r="D2471" s="72" t="s">
        <v>144</v>
      </c>
      <c r="E2471" s="73"/>
    </row>
    <row r="2472" spans="1:5" ht="9" customHeight="1">
      <c r="A2472" s="2"/>
      <c r="B2472" s="2"/>
      <c r="C2472" s="2"/>
      <c r="D2472" s="72" t="s">
        <v>144</v>
      </c>
      <c r="E2472" s="73"/>
    </row>
    <row r="2473" spans="1:5" ht="9" customHeight="1">
      <c r="A2473" s="2"/>
      <c r="B2473" s="2"/>
      <c r="C2473" s="2"/>
      <c r="D2473" s="72" t="s">
        <v>144</v>
      </c>
      <c r="E2473" s="73"/>
    </row>
    <row r="2474" spans="1:5" ht="9" customHeight="1">
      <c r="A2474" s="2"/>
      <c r="B2474" s="2"/>
      <c r="C2474" s="2"/>
      <c r="D2474" s="72" t="s">
        <v>144</v>
      </c>
      <c r="E2474" s="73"/>
    </row>
    <row r="2475" spans="1:5" ht="9" customHeight="1">
      <c r="A2475" s="2"/>
      <c r="B2475" s="2"/>
      <c r="C2475" s="2"/>
      <c r="D2475" s="72" t="s">
        <v>144</v>
      </c>
      <c r="E2475" s="73"/>
    </row>
    <row r="2476" spans="1:5" ht="9" customHeight="1">
      <c r="A2476" s="2"/>
      <c r="B2476" s="2"/>
      <c r="C2476" s="2"/>
      <c r="D2476" s="72" t="s">
        <v>144</v>
      </c>
      <c r="E2476" s="73"/>
    </row>
    <row r="2477" spans="1:5" ht="9" customHeight="1">
      <c r="A2477" s="2"/>
      <c r="B2477" s="2"/>
      <c r="C2477" s="2"/>
      <c r="D2477" s="72" t="s">
        <v>144</v>
      </c>
      <c r="E2477" s="73"/>
    </row>
    <row r="2478" spans="1:5" ht="9" customHeight="1">
      <c r="A2478" s="2"/>
      <c r="B2478" s="2"/>
      <c r="C2478" s="2"/>
      <c r="D2478" s="72" t="s">
        <v>144</v>
      </c>
      <c r="E2478" s="73"/>
    </row>
    <row r="2479" spans="1:5" ht="9" customHeight="1">
      <c r="A2479" s="2"/>
      <c r="B2479" s="2"/>
      <c r="C2479" s="2"/>
      <c r="D2479" s="72" t="s">
        <v>144</v>
      </c>
      <c r="E2479" s="73"/>
    </row>
    <row r="2480" spans="1:5" ht="9" customHeight="1">
      <c r="A2480" s="2"/>
      <c r="B2480" s="2"/>
      <c r="C2480" s="2"/>
      <c r="D2480" s="72" t="s">
        <v>144</v>
      </c>
      <c r="E2480" s="73"/>
    </row>
    <row r="2481" spans="1:5" ht="9" customHeight="1">
      <c r="A2481" s="2"/>
      <c r="B2481" s="2"/>
      <c r="C2481" s="2"/>
      <c r="D2481" s="72" t="s">
        <v>144</v>
      </c>
      <c r="E2481" s="73"/>
    </row>
    <row r="2482" spans="1:5" ht="9" customHeight="1">
      <c r="A2482" s="2"/>
      <c r="B2482" s="2"/>
      <c r="C2482" s="2"/>
      <c r="D2482" s="72" t="s">
        <v>144</v>
      </c>
      <c r="E2482" s="73"/>
    </row>
    <row r="2483" spans="1:5" ht="9" customHeight="1">
      <c r="A2483" s="2"/>
      <c r="B2483" s="2"/>
      <c r="C2483" s="2"/>
      <c r="D2483" s="72" t="s">
        <v>144</v>
      </c>
      <c r="E2483" s="73"/>
    </row>
    <row r="2484" spans="1:5" ht="9" customHeight="1">
      <c r="A2484" s="2"/>
      <c r="B2484" s="2"/>
      <c r="C2484" s="2"/>
      <c r="D2484" s="72" t="s">
        <v>144</v>
      </c>
      <c r="E2484" s="73"/>
    </row>
    <row r="2485" spans="1:5" ht="9" customHeight="1">
      <c r="A2485" s="2"/>
      <c r="B2485" s="2"/>
      <c r="C2485" s="2"/>
      <c r="D2485" s="72" t="s">
        <v>144</v>
      </c>
      <c r="E2485" s="73"/>
    </row>
    <row r="2486" spans="1:5" ht="9" customHeight="1">
      <c r="A2486" s="2"/>
      <c r="B2486" s="2"/>
      <c r="C2486" s="2"/>
      <c r="D2486" s="72" t="s">
        <v>144</v>
      </c>
      <c r="E2486" s="73"/>
    </row>
    <row r="2487" spans="1:5" ht="9" customHeight="1">
      <c r="A2487" s="2"/>
      <c r="B2487" s="2"/>
      <c r="C2487" s="2"/>
      <c r="D2487" s="72" t="s">
        <v>144</v>
      </c>
      <c r="E2487" s="73"/>
    </row>
    <row r="2488" spans="1:5" ht="9" customHeight="1">
      <c r="A2488" s="2"/>
      <c r="B2488" s="2"/>
      <c r="C2488" s="2"/>
      <c r="D2488" s="72" t="s">
        <v>144</v>
      </c>
      <c r="E2488" s="73"/>
    </row>
    <row r="2489" spans="1:5" ht="9" customHeight="1">
      <c r="A2489" s="2"/>
      <c r="B2489" s="2"/>
      <c r="C2489" s="2"/>
      <c r="D2489" s="72" t="s">
        <v>144</v>
      </c>
      <c r="E2489" s="73"/>
    </row>
    <row r="2490" spans="1:5" ht="9" customHeight="1">
      <c r="A2490" s="2"/>
      <c r="B2490" s="2"/>
      <c r="C2490" s="2"/>
      <c r="D2490" s="72" t="s">
        <v>144</v>
      </c>
      <c r="E2490" s="73"/>
    </row>
    <row r="2491" spans="1:5" ht="9" customHeight="1">
      <c r="A2491" s="2"/>
      <c r="B2491" s="2"/>
      <c r="C2491" s="2"/>
      <c r="D2491" s="72" t="s">
        <v>144</v>
      </c>
      <c r="E2491" s="73"/>
    </row>
    <row r="2492" spans="1:5" ht="9" customHeight="1">
      <c r="A2492" s="2"/>
      <c r="B2492" s="2"/>
      <c r="C2492" s="2"/>
      <c r="D2492" s="72" t="s">
        <v>144</v>
      </c>
      <c r="E2492" s="73"/>
    </row>
    <row r="2493" spans="1:5" ht="9" customHeight="1">
      <c r="A2493" s="2"/>
      <c r="B2493" s="2"/>
      <c r="C2493" s="2"/>
      <c r="D2493" s="72" t="s">
        <v>144</v>
      </c>
      <c r="E2493" s="73"/>
    </row>
    <row r="2494" spans="1:5" ht="9" customHeight="1">
      <c r="A2494" s="2"/>
      <c r="B2494" s="2"/>
      <c r="C2494" s="2"/>
      <c r="D2494" s="72" t="s">
        <v>144</v>
      </c>
      <c r="E2494" s="73"/>
    </row>
    <row r="2495" spans="1:5" ht="9" customHeight="1">
      <c r="A2495" s="2"/>
      <c r="B2495" s="2"/>
      <c r="C2495" s="2"/>
      <c r="D2495" s="72" t="s">
        <v>144</v>
      </c>
      <c r="E2495" s="73"/>
    </row>
    <row r="2496" spans="1:5" ht="9" customHeight="1">
      <c r="A2496" s="2"/>
      <c r="B2496" s="2"/>
      <c r="C2496" s="2"/>
      <c r="D2496" s="72" t="s">
        <v>144</v>
      </c>
      <c r="E2496" s="73"/>
    </row>
    <row r="2497" spans="1:5" ht="9" customHeight="1">
      <c r="A2497" s="2"/>
      <c r="B2497" s="2"/>
      <c r="C2497" s="2"/>
      <c r="D2497" s="72" t="s">
        <v>144</v>
      </c>
      <c r="E2497" s="73"/>
    </row>
    <row r="2498" spans="1:5" ht="9" customHeight="1">
      <c r="A2498" s="2"/>
      <c r="B2498" s="2"/>
      <c r="C2498" s="2"/>
      <c r="D2498" s="72" t="s">
        <v>144</v>
      </c>
      <c r="E2498" s="73"/>
    </row>
    <row r="2499" spans="1:5" ht="9" customHeight="1">
      <c r="A2499" s="2"/>
      <c r="B2499" s="2"/>
      <c r="C2499" s="2"/>
      <c r="D2499" s="72" t="s">
        <v>144</v>
      </c>
      <c r="E2499" s="73"/>
    </row>
    <row r="2500" spans="1:5" ht="9" customHeight="1">
      <c r="A2500" s="2"/>
      <c r="B2500" s="2"/>
      <c r="C2500" s="2"/>
      <c r="D2500" s="72" t="s">
        <v>144</v>
      </c>
      <c r="E2500" s="73"/>
    </row>
    <row r="2501" spans="1:5" ht="9" customHeight="1">
      <c r="A2501" s="2"/>
      <c r="B2501" s="2"/>
      <c r="C2501" s="2"/>
      <c r="D2501" s="72" t="s">
        <v>144</v>
      </c>
      <c r="E2501" s="73"/>
    </row>
    <row r="2502" spans="1:5" ht="9" customHeight="1">
      <c r="A2502" s="2"/>
      <c r="B2502" s="2"/>
      <c r="C2502" s="2"/>
      <c r="D2502" s="2" t="s">
        <v>144</v>
      </c>
      <c r="E2502" s="113"/>
    </row>
    <row r="2503" spans="1:5" ht="9" customHeight="1">
      <c r="A2503" s="2"/>
      <c r="B2503" s="2"/>
      <c r="C2503" s="2"/>
      <c r="D2503" s="2" t="s">
        <v>144</v>
      </c>
      <c r="E2503" s="113"/>
    </row>
    <row r="2504" spans="1:5" ht="9" customHeight="1">
      <c r="A2504" s="2"/>
      <c r="B2504" s="2"/>
      <c r="C2504" s="2"/>
      <c r="D2504" s="2" t="s">
        <v>144</v>
      </c>
      <c r="E2504" s="113"/>
    </row>
    <row r="2505" spans="1:5" ht="9" customHeight="1">
      <c r="A2505" s="2"/>
      <c r="B2505" s="2"/>
      <c r="C2505" s="2"/>
      <c r="D2505" s="2" t="s">
        <v>144</v>
      </c>
      <c r="E2505" s="113"/>
    </row>
    <row r="2506" spans="1:5" ht="9" customHeight="1">
      <c r="A2506" s="2"/>
      <c r="B2506" s="2"/>
      <c r="C2506" s="2"/>
      <c r="D2506" s="2" t="s">
        <v>144</v>
      </c>
      <c r="E2506" s="113"/>
    </row>
    <row r="2507" spans="1:5" ht="9" customHeight="1">
      <c r="A2507" s="2"/>
      <c r="B2507" s="2"/>
      <c r="C2507" s="2"/>
      <c r="D2507" s="2" t="s">
        <v>144</v>
      </c>
      <c r="E2507" s="113"/>
    </row>
    <row r="2508" spans="1:5" ht="9" customHeight="1">
      <c r="A2508" s="2"/>
      <c r="B2508" s="2"/>
      <c r="C2508" s="2"/>
      <c r="D2508" s="2" t="s">
        <v>144</v>
      </c>
      <c r="E2508" s="113"/>
    </row>
    <row r="2509" spans="1:5" ht="9" customHeight="1">
      <c r="A2509" s="2"/>
      <c r="B2509" s="2"/>
      <c r="C2509" s="2"/>
      <c r="D2509" s="2" t="s">
        <v>144</v>
      </c>
      <c r="E2509" s="113"/>
    </row>
    <row r="2510" spans="1:5" ht="9" customHeight="1">
      <c r="A2510" s="2"/>
      <c r="B2510" s="2"/>
      <c r="C2510" s="2"/>
      <c r="D2510" s="2"/>
      <c r="E2510" s="2"/>
    </row>
    <row r="2511" spans="1:5" ht="9" customHeight="1">
      <c r="D2511" s="2"/>
      <c r="E2511" s="2"/>
    </row>
    <row r="2512" spans="1:5" ht="9" customHeight="1">
      <c r="D2512" s="2"/>
      <c r="E2512" s="2"/>
    </row>
  </sheetData>
  <mergeCells count="3">
    <mergeCell ref="A41:E41"/>
    <mergeCell ref="A25:E35"/>
    <mergeCell ref="A1933:E1933"/>
  </mergeCells>
  <phoneticPr fontId="0" type="noConversion"/>
  <printOptions horizontalCentered="1"/>
  <pageMargins left="0.25" right="0.25" top="0.75" bottom="0.75" header="0.3" footer="0.3"/>
  <pageSetup scale="90" fitToHeight="0" orientation="portrait" r:id="rId1"/>
  <headerFooter alignWithMargins="0"/>
  <rowBreaks count="30" manualBreakCount="30">
    <brk id="40" max="4" man="1"/>
    <brk id="66" max="4" man="1"/>
    <brk id="117" max="4" man="1"/>
    <brk id="273" max="4" man="1"/>
    <brk id="217" max="4" man="1"/>
    <brk id="297" max="4" man="1"/>
    <brk id="340" max="4" man="1"/>
    <brk id="384" max="4" man="1"/>
    <brk id="422" max="4" man="1"/>
    <brk id="465" max="4" man="1"/>
    <brk id="513" max="4" man="1"/>
    <brk id="562" max="4" man="1"/>
    <brk id="612" max="4" man="1"/>
    <brk id="661" max="4" man="1"/>
    <brk id="697" max="4" man="1"/>
    <brk id="796" max="4" man="1"/>
    <brk id="843" max="4" man="1"/>
    <brk id="892" max="4" man="1"/>
    <brk id="939" max="4" man="1"/>
    <brk id="989" max="4" man="1"/>
    <brk id="1088" max="4" man="1"/>
    <brk id="1114" max="4" man="1"/>
    <brk id="1159" max="4" man="1"/>
    <brk id="1360" max="4" man="1"/>
    <brk id="1409" max="4" man="1"/>
    <brk id="1450" max="4" man="1"/>
    <brk id="1550" max="4" man="1"/>
    <brk id="1590" max="4" man="1"/>
    <brk id="1639" max="4" man="1"/>
    <brk id="1932" max="4"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2"/>
  </sheetPr>
  <dimension ref="A1:AB2511"/>
  <sheetViews>
    <sheetView showGridLines="0" topLeftCell="A579" zoomScaleNormal="100" workbookViewId="0">
      <selection activeCell="D592" sqref="D592"/>
    </sheetView>
  </sheetViews>
  <sheetFormatPr defaultColWidth="8.796875" defaultRowHeight="9" customHeight="1"/>
  <cols>
    <col min="1" max="1" width="41.09765625" style="1" bestFit="1" customWidth="1"/>
    <col min="2" max="2" width="10.296875" style="1" customWidth="1"/>
    <col min="3" max="3" width="10.296875" style="1" hidden="1" customWidth="1"/>
    <col min="4" max="5" width="10.296875" style="1" customWidth="1"/>
    <col min="6" max="6" width="8.796875" style="1"/>
    <col min="7" max="27" width="8.796875" style="1" customWidth="1"/>
    <col min="28" max="16384" width="8.796875" style="1"/>
  </cols>
  <sheetData>
    <row r="1" spans="1:4" ht="12.75"/>
    <row r="2" spans="1:4" ht="12.75"/>
    <row r="3" spans="1:4" ht="12.75"/>
    <row r="4" spans="1:4" ht="12.75"/>
    <row r="5" spans="1:4" ht="12.75"/>
    <row r="6" spans="1:4" ht="15.75">
      <c r="A6"/>
    </row>
    <row r="7" spans="1:4" ht="12.75"/>
    <row r="8" spans="1:4" ht="12.75"/>
    <row r="9" spans="1:4" ht="12.75"/>
    <row r="10" spans="1:4" ht="12.75"/>
    <row r="11" spans="1:4" ht="12.75"/>
    <row r="12" spans="1:4" ht="12.75"/>
    <row r="13" spans="1:4" ht="12.75"/>
    <row r="14" spans="1:4" ht="12.75"/>
    <row r="15" spans="1:4" ht="15.75">
      <c r="D15"/>
    </row>
    <row r="16" spans="1:4" ht="12.75"/>
    <row r="17" spans="1:5" ht="12.75"/>
    <row r="18" spans="1:5" ht="12.75"/>
    <row r="19" spans="1:5" ht="12.75"/>
    <row r="20" spans="1:5" ht="12.75"/>
    <row r="21" spans="1:5" ht="12.75"/>
    <row r="22" spans="1:5" ht="12.75"/>
    <row r="23" spans="1:5" ht="12.75"/>
    <row r="24" spans="1:5" ht="12.75"/>
    <row r="25" spans="1:5" ht="12.75">
      <c r="A25" s="440" t="s">
        <v>284</v>
      </c>
      <c r="B25" s="440"/>
      <c r="C25" s="440"/>
      <c r="D25" s="440"/>
      <c r="E25" s="440"/>
    </row>
    <row r="26" spans="1:5" ht="12.75">
      <c r="A26" s="440"/>
      <c r="B26" s="440"/>
      <c r="C26" s="440"/>
      <c r="D26" s="440"/>
      <c r="E26" s="440"/>
    </row>
    <row r="27" spans="1:5" ht="12.75">
      <c r="A27" s="440"/>
      <c r="B27" s="440"/>
      <c r="C27" s="440"/>
      <c r="D27" s="440"/>
      <c r="E27" s="440"/>
    </row>
    <row r="28" spans="1:5" ht="12.75">
      <c r="A28" s="440"/>
      <c r="B28" s="440"/>
      <c r="C28" s="440"/>
      <c r="D28" s="440"/>
      <c r="E28" s="440"/>
    </row>
    <row r="29" spans="1:5" ht="12.75">
      <c r="A29" s="440"/>
      <c r="B29" s="440"/>
      <c r="C29" s="440"/>
      <c r="D29" s="440"/>
      <c r="E29" s="440"/>
    </row>
    <row r="30" spans="1:5" ht="12.75">
      <c r="A30" s="440"/>
      <c r="B30" s="440"/>
      <c r="C30" s="440"/>
      <c r="D30" s="440"/>
      <c r="E30" s="440"/>
    </row>
    <row r="31" spans="1:5" ht="12.75">
      <c r="A31" s="440"/>
      <c r="B31" s="440"/>
      <c r="C31" s="440"/>
      <c r="D31" s="440"/>
      <c r="E31" s="440"/>
    </row>
    <row r="32" spans="1:5" ht="12.75">
      <c r="A32" s="440"/>
      <c r="B32" s="440"/>
      <c r="C32" s="440"/>
      <c r="D32" s="440"/>
      <c r="E32" s="440"/>
    </row>
    <row r="33" spans="1:9" ht="12.75">
      <c r="A33" s="440"/>
      <c r="B33" s="440"/>
      <c r="C33" s="440"/>
      <c r="D33" s="440"/>
      <c r="E33" s="440"/>
    </row>
    <row r="34" spans="1:9" ht="12.75">
      <c r="A34" s="440"/>
      <c r="B34" s="440"/>
      <c r="C34" s="440"/>
      <c r="D34" s="440"/>
      <c r="E34" s="440"/>
    </row>
    <row r="35" spans="1:9" ht="12.75">
      <c r="A35" s="440"/>
      <c r="B35" s="440"/>
      <c r="C35" s="440"/>
      <c r="D35" s="440"/>
      <c r="E35" s="440"/>
    </row>
    <row r="36" spans="1:9" ht="12.75"/>
    <row r="37" spans="1:9" ht="12.75"/>
    <row r="38" spans="1:9" ht="12.75"/>
    <row r="39" spans="1:9" ht="12.75"/>
    <row r="40" spans="1:9" ht="13.5" thickBot="1"/>
    <row r="41" spans="1:9" ht="15" thickBot="1">
      <c r="A41" s="437" t="s">
        <v>466</v>
      </c>
      <c r="B41" s="438"/>
      <c r="C41" s="438"/>
      <c r="D41" s="438"/>
      <c r="E41" s="439"/>
    </row>
    <row r="42" spans="1:9" ht="15.75" customHeight="1" thickBot="1">
      <c r="A42" s="14"/>
      <c r="B42" s="15"/>
      <c r="C42" s="15"/>
      <c r="D42" s="15"/>
      <c r="E42" s="16"/>
      <c r="G42" s="127" t="s">
        <v>320</v>
      </c>
      <c r="H42" s="128">
        <v>2.76E-2</v>
      </c>
      <c r="I42" s="127" t="s">
        <v>326</v>
      </c>
    </row>
    <row r="43" spans="1:9" ht="12.75">
      <c r="A43" s="135"/>
      <c r="B43" s="129"/>
      <c r="C43" s="129"/>
      <c r="D43" s="129"/>
      <c r="E43" s="130"/>
    </row>
    <row r="44" spans="1:9" ht="12.75">
      <c r="A44" s="136" t="s">
        <v>45</v>
      </c>
      <c r="B44" s="131"/>
      <c r="C44" s="131"/>
      <c r="D44" s="131"/>
      <c r="E44" s="132"/>
    </row>
    <row r="45" spans="1:9" ht="12.75">
      <c r="A45" s="99" t="s">
        <v>47</v>
      </c>
      <c r="B45" s="131"/>
      <c r="C45" s="131"/>
      <c r="D45" s="131"/>
      <c r="E45" s="132"/>
    </row>
    <row r="46" spans="1:9" ht="12.75">
      <c r="A46" s="99" t="s">
        <v>49</v>
      </c>
      <c r="B46" s="131"/>
      <c r="C46" s="131"/>
      <c r="D46" s="131"/>
      <c r="E46" s="132"/>
    </row>
    <row r="47" spans="1:9" ht="12.75">
      <c r="A47" s="99"/>
      <c r="B47" s="131"/>
      <c r="C47" s="131"/>
      <c r="D47" s="131"/>
      <c r="E47" s="132"/>
    </row>
    <row r="48" spans="1:9" ht="12.75">
      <c r="A48" s="99" t="s">
        <v>50</v>
      </c>
      <c r="B48" s="131"/>
      <c r="C48" s="131"/>
      <c r="D48" s="131"/>
      <c r="E48" s="132"/>
    </row>
    <row r="49" spans="1:5" ht="12.75">
      <c r="A49" s="99" t="s">
        <v>51</v>
      </c>
      <c r="B49" s="131"/>
      <c r="C49" s="131"/>
      <c r="D49" s="131"/>
      <c r="E49" s="132"/>
    </row>
    <row r="50" spans="1:5" ht="12.75">
      <c r="A50" s="99" t="s">
        <v>53</v>
      </c>
      <c r="B50" s="131"/>
      <c r="C50" s="131"/>
      <c r="D50" s="131"/>
      <c r="E50" s="132"/>
    </row>
    <row r="51" spans="1:5" ht="12.75">
      <c r="A51" s="99"/>
      <c r="B51" s="131"/>
      <c r="C51" s="131"/>
      <c r="D51" s="131"/>
      <c r="E51" s="132"/>
    </row>
    <row r="52" spans="1:5" ht="12.75">
      <c r="A52" s="99" t="s">
        <v>55</v>
      </c>
      <c r="B52" s="131"/>
      <c r="C52" s="131"/>
      <c r="D52" s="131"/>
      <c r="E52" s="132"/>
    </row>
    <row r="53" spans="1:5" ht="12.75">
      <c r="A53" s="99"/>
      <c r="B53" s="131"/>
      <c r="C53" s="131"/>
      <c r="D53" s="131"/>
      <c r="E53" s="132"/>
    </row>
    <row r="54" spans="1:5" ht="12.75">
      <c r="A54" s="99" t="s">
        <v>56</v>
      </c>
      <c r="B54" s="131"/>
      <c r="C54" s="131"/>
      <c r="D54" s="131"/>
      <c r="E54" s="132"/>
    </row>
    <row r="55" spans="1:5" ht="12.75">
      <c r="A55" s="99" t="s">
        <v>57</v>
      </c>
      <c r="B55" s="131"/>
      <c r="C55" s="131"/>
      <c r="D55" s="131"/>
      <c r="E55" s="132"/>
    </row>
    <row r="56" spans="1:5" ht="12.75">
      <c r="A56" s="99" t="s">
        <v>58</v>
      </c>
      <c r="B56" s="131"/>
      <c r="C56" s="131"/>
      <c r="D56" s="131"/>
      <c r="E56" s="132"/>
    </row>
    <row r="57" spans="1:5" ht="12.75">
      <c r="A57" s="99"/>
      <c r="B57" s="131"/>
      <c r="C57" s="131"/>
      <c r="D57" s="131"/>
      <c r="E57" s="132"/>
    </row>
    <row r="58" spans="1:5" ht="12.75">
      <c r="A58" s="136" t="s">
        <v>59</v>
      </c>
      <c r="B58" s="131"/>
      <c r="C58" s="131"/>
      <c r="D58" s="131"/>
      <c r="E58" s="132"/>
    </row>
    <row r="59" spans="1:5" ht="12.75">
      <c r="A59" s="99" t="s">
        <v>60</v>
      </c>
      <c r="B59" s="131"/>
      <c r="C59" s="131"/>
      <c r="D59" s="131"/>
      <c r="E59" s="132"/>
    </row>
    <row r="60" spans="1:5" ht="12.75">
      <c r="A60" s="99" t="s">
        <v>61</v>
      </c>
      <c r="B60" s="131"/>
      <c r="C60" s="131"/>
      <c r="D60" s="131"/>
      <c r="E60" s="132"/>
    </row>
    <row r="61" spans="1:5" ht="12.75">
      <c r="A61" s="99" t="s">
        <v>62</v>
      </c>
      <c r="B61" s="131"/>
      <c r="C61" s="131"/>
      <c r="D61" s="131"/>
      <c r="E61" s="132"/>
    </row>
    <row r="62" spans="1:5" ht="12.75">
      <c r="A62" s="99" t="s">
        <v>63</v>
      </c>
      <c r="B62" s="131"/>
      <c r="C62" s="131"/>
      <c r="D62" s="131"/>
      <c r="E62" s="132"/>
    </row>
    <row r="63" spans="1:5" ht="12.75">
      <c r="A63" s="99"/>
      <c r="B63" s="131"/>
      <c r="C63" s="131"/>
      <c r="D63" s="131"/>
      <c r="E63" s="132"/>
    </row>
    <row r="64" spans="1:5" ht="12.75">
      <c r="A64" s="99" t="s">
        <v>65</v>
      </c>
      <c r="B64" s="131"/>
      <c r="C64" s="131"/>
      <c r="D64" s="131"/>
      <c r="E64" s="132"/>
    </row>
    <row r="65" spans="1:5" ht="12.75">
      <c r="A65" s="99" t="s">
        <v>66</v>
      </c>
      <c r="B65" s="131"/>
      <c r="C65" s="131"/>
      <c r="D65" s="131"/>
      <c r="E65" s="132"/>
    </row>
    <row r="66" spans="1:5" ht="13.5" thickBot="1">
      <c r="A66" s="99" t="s">
        <v>67</v>
      </c>
      <c r="B66" s="133"/>
      <c r="C66" s="133"/>
      <c r="D66" s="133"/>
      <c r="E66" s="134"/>
    </row>
    <row r="67" spans="1:5" ht="12.75">
      <c r="A67" s="78"/>
      <c r="B67" s="79" t="s">
        <v>289</v>
      </c>
      <c r="C67" s="79" t="s">
        <v>261</v>
      </c>
      <c r="D67" s="79" t="s">
        <v>286</v>
      </c>
      <c r="E67" s="80" t="s">
        <v>459</v>
      </c>
    </row>
    <row r="68" spans="1:5" ht="12.75">
      <c r="A68" s="77"/>
      <c r="B68" s="81" t="s">
        <v>42</v>
      </c>
      <c r="C68" s="81" t="s">
        <v>42</v>
      </c>
      <c r="D68" s="81" t="s">
        <v>42</v>
      </c>
      <c r="E68" s="82"/>
    </row>
    <row r="69" spans="1:5" ht="12.75">
      <c r="A69" s="77"/>
      <c r="B69" s="81" t="s">
        <v>285</v>
      </c>
      <c r="C69" s="81" t="s">
        <v>262</v>
      </c>
      <c r="D69" s="81" t="s">
        <v>287</v>
      </c>
      <c r="E69" s="82"/>
    </row>
    <row r="70" spans="1:5" ht="13.5" thickBot="1">
      <c r="A70" s="83"/>
      <c r="B70" s="84" t="s">
        <v>288</v>
      </c>
      <c r="C70" s="85" t="s">
        <v>288</v>
      </c>
      <c r="D70" s="85" t="s">
        <v>288</v>
      </c>
      <c r="E70" s="86"/>
    </row>
    <row r="71" spans="1:5" ht="12.75">
      <c r="A71" s="6" t="s">
        <v>68</v>
      </c>
      <c r="B71" s="87"/>
      <c r="C71" s="87"/>
      <c r="D71" s="87"/>
      <c r="E71" s="88"/>
    </row>
    <row r="72" spans="1:5" ht="12.75">
      <c r="A72" s="52" t="s">
        <v>487</v>
      </c>
      <c r="B72" s="87"/>
      <c r="C72" s="87"/>
      <c r="D72" s="87"/>
      <c r="E72" s="88"/>
    </row>
    <row r="73" spans="1:5" ht="12.75">
      <c r="A73" s="7"/>
      <c r="B73" s="87"/>
      <c r="C73" s="87"/>
      <c r="D73" s="87"/>
      <c r="E73" s="88"/>
    </row>
    <row r="74" spans="1:5" ht="12.75">
      <c r="A74" s="77" t="s">
        <v>145</v>
      </c>
      <c r="B74" s="87"/>
      <c r="C74" s="87"/>
      <c r="D74" s="87" t="s">
        <v>144</v>
      </c>
      <c r="E74" s="88" t="s">
        <v>144</v>
      </c>
    </row>
    <row r="75" spans="1:5" ht="12.75">
      <c r="A75" s="77" t="s">
        <v>488</v>
      </c>
      <c r="B75" s="87"/>
      <c r="C75" s="87"/>
      <c r="D75" s="87" t="s">
        <v>144</v>
      </c>
      <c r="E75" s="88" t="s">
        <v>144</v>
      </c>
    </row>
    <row r="76" spans="1:5" ht="12.75">
      <c r="A76" s="77" t="s">
        <v>489</v>
      </c>
      <c r="B76" s="87"/>
      <c r="C76" s="87"/>
      <c r="D76" s="87" t="s">
        <v>144</v>
      </c>
      <c r="E76" s="88" t="s">
        <v>144</v>
      </c>
    </row>
    <row r="77" spans="1:5" ht="12.75">
      <c r="A77" s="77" t="s">
        <v>490</v>
      </c>
      <c r="B77" s="87"/>
      <c r="C77" s="87"/>
      <c r="D77" s="87" t="s">
        <v>144</v>
      </c>
      <c r="E77" s="88" t="s">
        <v>144</v>
      </c>
    </row>
    <row r="78" spans="1:5" ht="12.75">
      <c r="A78" s="77"/>
      <c r="B78" s="87"/>
      <c r="C78" s="87"/>
      <c r="D78" s="87" t="s">
        <v>144</v>
      </c>
      <c r="E78" s="88" t="s">
        <v>144</v>
      </c>
    </row>
    <row r="79" spans="1:5" ht="12.75">
      <c r="A79" s="77" t="s">
        <v>596</v>
      </c>
      <c r="B79" s="87"/>
      <c r="C79" s="87"/>
      <c r="D79" s="87" t="s">
        <v>144</v>
      </c>
      <c r="E79" s="88" t="s">
        <v>144</v>
      </c>
    </row>
    <row r="80" spans="1:5" ht="12.75">
      <c r="A80" s="77" t="s">
        <v>597</v>
      </c>
      <c r="B80" s="87"/>
      <c r="C80" s="87"/>
      <c r="D80" s="87" t="s">
        <v>144</v>
      </c>
      <c r="E80" s="88" t="s">
        <v>144</v>
      </c>
    </row>
    <row r="81" spans="1:7" ht="12.75">
      <c r="A81" s="77" t="s">
        <v>67</v>
      </c>
      <c r="B81" s="87"/>
      <c r="C81" s="87"/>
      <c r="D81" s="87" t="s">
        <v>144</v>
      </c>
      <c r="E81" s="88" t="s">
        <v>144</v>
      </c>
    </row>
    <row r="82" spans="1:7" ht="12.75">
      <c r="A82" s="77"/>
      <c r="B82" s="87"/>
      <c r="C82" s="87"/>
      <c r="D82" s="87" t="s">
        <v>144</v>
      </c>
      <c r="E82" s="88" t="s">
        <v>144</v>
      </c>
    </row>
    <row r="83" spans="1:7" ht="12.75">
      <c r="A83" s="74" t="s">
        <v>69</v>
      </c>
      <c r="B83" s="87"/>
      <c r="C83" s="87"/>
      <c r="D83" s="87" t="s">
        <v>144</v>
      </c>
      <c r="E83" s="88" t="s">
        <v>144</v>
      </c>
    </row>
    <row r="84" spans="1:7" ht="12.75">
      <c r="A84" s="77" t="s">
        <v>492</v>
      </c>
      <c r="B84" s="89"/>
      <c r="C84" s="89"/>
      <c r="D84" s="87" t="s">
        <v>144</v>
      </c>
      <c r="E84" s="88" t="s">
        <v>144</v>
      </c>
    </row>
    <row r="85" spans="1:7" ht="12.75">
      <c r="A85" s="77" t="s">
        <v>208</v>
      </c>
      <c r="B85" s="89"/>
      <c r="C85" s="89"/>
      <c r="D85" s="89" t="s">
        <v>144</v>
      </c>
      <c r="E85" s="88" t="s">
        <v>144</v>
      </c>
    </row>
    <row r="86" spans="1:7" ht="12.75">
      <c r="A86" s="77" t="s">
        <v>209</v>
      </c>
      <c r="B86" s="89"/>
      <c r="C86" s="89"/>
      <c r="D86" s="89" t="s">
        <v>144</v>
      </c>
      <c r="E86" s="88" t="s">
        <v>144</v>
      </c>
    </row>
    <row r="87" spans="1:7" ht="12.75">
      <c r="A87" s="77"/>
      <c r="B87" s="89"/>
      <c r="C87" s="89"/>
      <c r="D87" s="89" t="s">
        <v>144</v>
      </c>
      <c r="E87" s="88" t="s">
        <v>144</v>
      </c>
    </row>
    <row r="88" spans="1:7" ht="12.75">
      <c r="A88" s="77" t="s">
        <v>146</v>
      </c>
      <c r="B88" s="89"/>
      <c r="C88" s="89"/>
      <c r="D88" s="89" t="s">
        <v>144</v>
      </c>
      <c r="E88" s="88" t="s">
        <v>144</v>
      </c>
    </row>
    <row r="89" spans="1:7" ht="12.75">
      <c r="A89" s="77" t="s">
        <v>493</v>
      </c>
      <c r="B89" s="89">
        <v>11.97</v>
      </c>
      <c r="C89" s="89"/>
      <c r="D89" s="90">
        <v>12.507453</v>
      </c>
      <c r="E89" s="88">
        <v>4.489999999999994E-2</v>
      </c>
      <c r="F89" s="148"/>
      <c r="G89" s="149"/>
    </row>
    <row r="90" spans="1:7" ht="12.75">
      <c r="A90" s="77"/>
      <c r="B90" s="89"/>
      <c r="C90" s="89"/>
      <c r="D90" s="90" t="s">
        <v>144</v>
      </c>
      <c r="E90" s="88" t="s">
        <v>144</v>
      </c>
      <c r="G90" s="119"/>
    </row>
    <row r="91" spans="1:7" ht="12.75">
      <c r="A91" s="77" t="s">
        <v>494</v>
      </c>
      <c r="B91" s="89"/>
      <c r="C91" s="89"/>
      <c r="D91" s="90" t="s">
        <v>144</v>
      </c>
      <c r="E91" s="88" t="s">
        <v>144</v>
      </c>
      <c r="G91" s="119"/>
    </row>
    <row r="92" spans="1:7" ht="12.75">
      <c r="A92" s="77" t="s">
        <v>495</v>
      </c>
      <c r="B92" s="89"/>
      <c r="C92" s="89"/>
      <c r="D92" s="90" t="s">
        <v>144</v>
      </c>
      <c r="E92" s="88" t="s">
        <v>144</v>
      </c>
      <c r="G92" s="119"/>
    </row>
    <row r="93" spans="1:7" ht="12.75">
      <c r="A93" s="77" t="s">
        <v>496</v>
      </c>
      <c r="B93" s="89"/>
      <c r="C93" s="89"/>
      <c r="D93" s="90" t="s">
        <v>144</v>
      </c>
      <c r="E93" s="88" t="s">
        <v>144</v>
      </c>
      <c r="G93" s="119"/>
    </row>
    <row r="94" spans="1:7" ht="12.75">
      <c r="A94" s="77" t="s">
        <v>497</v>
      </c>
      <c r="B94" s="89"/>
      <c r="C94" s="89"/>
      <c r="D94" s="90" t="s">
        <v>144</v>
      </c>
      <c r="E94" s="88" t="s">
        <v>144</v>
      </c>
      <c r="G94" s="119"/>
    </row>
    <row r="95" spans="1:7" ht="12.75">
      <c r="A95" s="77"/>
      <c r="B95" s="90"/>
      <c r="C95" s="90"/>
      <c r="D95" s="90" t="s">
        <v>144</v>
      </c>
      <c r="E95" s="88" t="s">
        <v>144</v>
      </c>
      <c r="G95" s="119"/>
    </row>
    <row r="96" spans="1:7" ht="12.75">
      <c r="A96" s="77" t="s">
        <v>498</v>
      </c>
      <c r="B96" s="89">
        <v>56.85</v>
      </c>
      <c r="C96" s="89"/>
      <c r="D96" s="90">
        <v>59.402564999999996</v>
      </c>
      <c r="E96" s="88">
        <v>4.489999999999994E-2</v>
      </c>
      <c r="G96" s="119"/>
    </row>
    <row r="97" spans="1:28" ht="12.75">
      <c r="A97" s="77"/>
      <c r="B97" s="89"/>
      <c r="C97" s="89"/>
      <c r="D97" s="90" t="s">
        <v>144</v>
      </c>
      <c r="E97" s="88" t="s">
        <v>144</v>
      </c>
      <c r="G97" s="119"/>
      <c r="AB97" s="1">
        <v>1</v>
      </c>
    </row>
    <row r="98" spans="1:28" ht="12.75">
      <c r="A98" s="77" t="s">
        <v>499</v>
      </c>
      <c r="B98" s="89"/>
      <c r="C98" s="89"/>
      <c r="D98" s="90" t="s">
        <v>144</v>
      </c>
      <c r="E98" s="88" t="s">
        <v>144</v>
      </c>
      <c r="G98" s="119"/>
      <c r="AB98" s="1">
        <v>1</v>
      </c>
    </row>
    <row r="99" spans="1:28" ht="12.75">
      <c r="A99" s="77" t="s">
        <v>500</v>
      </c>
      <c r="B99" s="89"/>
      <c r="C99" s="89"/>
      <c r="D99" s="90" t="s">
        <v>144</v>
      </c>
      <c r="E99" s="88" t="s">
        <v>144</v>
      </c>
      <c r="G99" s="119"/>
    </row>
    <row r="100" spans="1:28" ht="12.75">
      <c r="A100" s="77"/>
      <c r="B100" s="89"/>
      <c r="C100" s="89"/>
      <c r="D100" s="90" t="s">
        <v>144</v>
      </c>
      <c r="E100" s="88" t="s">
        <v>144</v>
      </c>
      <c r="G100" s="119"/>
    </row>
    <row r="101" spans="1:28" ht="12.75">
      <c r="A101" s="74" t="s">
        <v>501</v>
      </c>
      <c r="B101" s="89"/>
      <c r="C101" s="89"/>
      <c r="D101" s="90" t="s">
        <v>144</v>
      </c>
      <c r="E101" s="88" t="s">
        <v>144</v>
      </c>
      <c r="G101" s="119"/>
    </row>
    <row r="102" spans="1:28" ht="12.75">
      <c r="A102" s="74"/>
      <c r="B102" s="89"/>
      <c r="C102" s="89"/>
      <c r="D102" s="90" t="s">
        <v>144</v>
      </c>
      <c r="E102" s="88" t="s">
        <v>144</v>
      </c>
      <c r="G102" s="119"/>
    </row>
    <row r="103" spans="1:28" ht="12.75">
      <c r="A103" s="77" t="s">
        <v>502</v>
      </c>
      <c r="B103" s="89"/>
      <c r="C103" s="89"/>
      <c r="D103" s="90" t="s">
        <v>144</v>
      </c>
      <c r="E103" s="88" t="s">
        <v>144</v>
      </c>
      <c r="G103" s="119"/>
    </row>
    <row r="104" spans="1:28" ht="12.75">
      <c r="A104" s="77" t="s">
        <v>503</v>
      </c>
      <c r="B104" s="89"/>
      <c r="C104" s="89"/>
      <c r="D104" s="90" t="s">
        <v>144</v>
      </c>
      <c r="E104" s="88" t="s">
        <v>144</v>
      </c>
      <c r="G104" s="119"/>
    </row>
    <row r="105" spans="1:28" ht="12.75">
      <c r="A105" s="77" t="s">
        <v>504</v>
      </c>
      <c r="B105" s="89"/>
      <c r="C105" s="89"/>
      <c r="D105" s="90" t="s">
        <v>144</v>
      </c>
      <c r="E105" s="88" t="s">
        <v>144</v>
      </c>
      <c r="G105" s="119"/>
    </row>
    <row r="106" spans="1:28" ht="12.75">
      <c r="A106" s="77" t="s">
        <v>505</v>
      </c>
      <c r="B106" s="89"/>
      <c r="C106" s="89"/>
      <c r="D106" s="90" t="s">
        <v>144</v>
      </c>
      <c r="E106" s="88" t="s">
        <v>144</v>
      </c>
      <c r="G106" s="119"/>
    </row>
    <row r="107" spans="1:28" ht="12.75">
      <c r="A107" s="77" t="s">
        <v>295</v>
      </c>
      <c r="B107" s="89"/>
      <c r="C107" s="89"/>
      <c r="D107" s="90" t="s">
        <v>144</v>
      </c>
      <c r="E107" s="88" t="s">
        <v>144</v>
      </c>
      <c r="G107" s="119"/>
    </row>
    <row r="108" spans="1:28" ht="12.75">
      <c r="A108" s="77" t="s">
        <v>507</v>
      </c>
      <c r="B108" s="89"/>
      <c r="C108" s="89"/>
      <c r="D108" s="90" t="s">
        <v>144</v>
      </c>
      <c r="E108" s="88" t="s">
        <v>144</v>
      </c>
      <c r="G108" s="119"/>
    </row>
    <row r="109" spans="1:28" ht="12.75">
      <c r="A109" s="77" t="s">
        <v>508</v>
      </c>
      <c r="B109" s="89"/>
      <c r="C109" s="89"/>
      <c r="D109" s="90" t="s">
        <v>144</v>
      </c>
      <c r="E109" s="88" t="s">
        <v>144</v>
      </c>
      <c r="G109" s="119"/>
    </row>
    <row r="110" spans="1:28" ht="12.75">
      <c r="A110" s="77" t="s">
        <v>509</v>
      </c>
      <c r="B110" s="89"/>
      <c r="C110" s="89"/>
      <c r="D110" s="90" t="s">
        <v>144</v>
      </c>
      <c r="E110" s="88" t="s">
        <v>144</v>
      </c>
      <c r="G110" s="119"/>
    </row>
    <row r="111" spans="1:28" ht="12.75">
      <c r="A111" s="77"/>
      <c r="B111" s="89"/>
      <c r="C111" s="89"/>
      <c r="D111" s="90" t="s">
        <v>144</v>
      </c>
      <c r="E111" s="88" t="s">
        <v>144</v>
      </c>
      <c r="G111" s="119"/>
    </row>
    <row r="112" spans="1:28" ht="12.75">
      <c r="A112" s="74" t="s">
        <v>510</v>
      </c>
      <c r="B112" s="89"/>
      <c r="C112" s="89"/>
      <c r="D112" s="90" t="s">
        <v>144</v>
      </c>
      <c r="E112" s="88" t="s">
        <v>144</v>
      </c>
      <c r="G112" s="119"/>
    </row>
    <row r="113" spans="1:7" ht="12.75">
      <c r="A113" s="74" t="s">
        <v>512</v>
      </c>
      <c r="B113" s="89"/>
      <c r="C113" s="89"/>
      <c r="D113" s="90" t="s">
        <v>144</v>
      </c>
      <c r="E113" s="88" t="s">
        <v>144</v>
      </c>
      <c r="G113" s="119"/>
    </row>
    <row r="114" spans="1:7" ht="12.75">
      <c r="A114" s="74" t="s">
        <v>511</v>
      </c>
      <c r="B114" s="89"/>
      <c r="C114" s="89"/>
      <c r="D114" s="90" t="s">
        <v>144</v>
      </c>
      <c r="E114" s="88" t="s">
        <v>144</v>
      </c>
      <c r="G114" s="119"/>
    </row>
    <row r="115" spans="1:7" ht="12.75">
      <c r="A115" s="77"/>
      <c r="B115" s="89"/>
      <c r="C115" s="89"/>
      <c r="D115" s="90" t="s">
        <v>144</v>
      </c>
      <c r="E115" s="88" t="s">
        <v>144</v>
      </c>
      <c r="G115" s="119"/>
    </row>
    <row r="116" spans="1:7" ht="34.5">
      <c r="A116" s="120" t="s">
        <v>296</v>
      </c>
      <c r="B116" s="121"/>
      <c r="C116" s="121"/>
      <c r="D116" s="90" t="s">
        <v>144</v>
      </c>
      <c r="E116" s="88" t="s">
        <v>144</v>
      </c>
      <c r="G116" s="119"/>
    </row>
    <row r="117" spans="1:7" ht="12.75">
      <c r="A117" s="77"/>
      <c r="B117" s="89"/>
      <c r="C117" s="89"/>
      <c r="D117" s="90" t="s">
        <v>144</v>
      </c>
      <c r="E117" s="88" t="s">
        <v>144</v>
      </c>
      <c r="G117" s="119"/>
    </row>
    <row r="118" spans="1:7" ht="12.75">
      <c r="A118" s="6" t="s">
        <v>71</v>
      </c>
      <c r="B118" s="89"/>
      <c r="C118" s="89"/>
      <c r="D118" s="90" t="s">
        <v>144</v>
      </c>
      <c r="E118" s="88" t="s">
        <v>144</v>
      </c>
      <c r="G118" s="119"/>
    </row>
    <row r="119" spans="1:7" ht="12.75">
      <c r="A119" s="52" t="s">
        <v>72</v>
      </c>
      <c r="B119" s="89"/>
      <c r="C119" s="89"/>
      <c r="D119" s="90" t="s">
        <v>144</v>
      </c>
      <c r="E119" s="88" t="s">
        <v>144</v>
      </c>
      <c r="G119" s="119"/>
    </row>
    <row r="120" spans="1:7" ht="12.75">
      <c r="A120" s="7"/>
      <c r="B120" s="89"/>
      <c r="C120" s="89"/>
      <c r="D120" s="90" t="s">
        <v>144</v>
      </c>
      <c r="E120" s="88" t="s">
        <v>144</v>
      </c>
      <c r="G120" s="119"/>
    </row>
    <row r="121" spans="1:7" ht="12.75">
      <c r="A121" s="77" t="s">
        <v>513</v>
      </c>
      <c r="B121" s="89"/>
      <c r="C121" s="89"/>
      <c r="D121" s="90" t="s">
        <v>144</v>
      </c>
      <c r="E121" s="88" t="s">
        <v>144</v>
      </c>
      <c r="G121" s="119"/>
    </row>
    <row r="122" spans="1:7" ht="12.75">
      <c r="A122" s="77" t="s">
        <v>514</v>
      </c>
      <c r="B122" s="89"/>
      <c r="C122" s="89"/>
      <c r="D122" s="90" t="s">
        <v>144</v>
      </c>
      <c r="E122" s="88" t="s">
        <v>144</v>
      </c>
      <c r="G122" s="119"/>
    </row>
    <row r="123" spans="1:7" ht="12.75">
      <c r="A123" s="77" t="s">
        <v>515</v>
      </c>
      <c r="B123" s="89"/>
      <c r="C123" s="89"/>
      <c r="D123" s="90" t="s">
        <v>144</v>
      </c>
      <c r="E123" s="88" t="s">
        <v>144</v>
      </c>
      <c r="G123" s="119"/>
    </row>
    <row r="124" spans="1:7" ht="12.75">
      <c r="A124" s="77"/>
      <c r="B124" s="89"/>
      <c r="C124" s="89"/>
      <c r="D124" s="90" t="s">
        <v>144</v>
      </c>
      <c r="E124" s="88" t="s">
        <v>144</v>
      </c>
      <c r="G124" s="119"/>
    </row>
    <row r="125" spans="1:7" ht="12.75">
      <c r="A125" s="74" t="s">
        <v>516</v>
      </c>
      <c r="B125" s="89"/>
      <c r="C125" s="89"/>
      <c r="D125" s="90" t="s">
        <v>144</v>
      </c>
      <c r="E125" s="88" t="s">
        <v>144</v>
      </c>
      <c r="G125" s="119"/>
    </row>
    <row r="126" spans="1:7" ht="12.75">
      <c r="A126" s="77" t="s">
        <v>517</v>
      </c>
      <c r="B126" s="89"/>
      <c r="C126" s="89"/>
      <c r="D126" s="90" t="s">
        <v>144</v>
      </c>
      <c r="E126" s="88" t="s">
        <v>144</v>
      </c>
      <c r="G126" s="119"/>
    </row>
    <row r="127" spans="1:7" ht="12.75">
      <c r="A127" s="77" t="s">
        <v>518</v>
      </c>
      <c r="B127" s="89"/>
      <c r="C127" s="89"/>
      <c r="D127" s="90" t="s">
        <v>144</v>
      </c>
      <c r="E127" s="88" t="s">
        <v>144</v>
      </c>
      <c r="G127" s="119"/>
    </row>
    <row r="128" spans="1:7" ht="12.75">
      <c r="A128" s="77" t="s">
        <v>519</v>
      </c>
      <c r="B128" s="89"/>
      <c r="C128" s="89"/>
      <c r="D128" s="90" t="s">
        <v>144</v>
      </c>
      <c r="E128" s="88" t="s">
        <v>144</v>
      </c>
      <c r="G128" s="119"/>
    </row>
    <row r="129" spans="1:28" ht="12.75">
      <c r="A129" s="77" t="s">
        <v>490</v>
      </c>
      <c r="B129" s="89"/>
      <c r="C129" s="89"/>
      <c r="D129" s="90" t="s">
        <v>144</v>
      </c>
      <c r="E129" s="88" t="s">
        <v>144</v>
      </c>
      <c r="G129" s="119"/>
    </row>
    <row r="130" spans="1:28" ht="12.75">
      <c r="A130" s="77"/>
      <c r="B130" s="89"/>
      <c r="C130" s="89"/>
      <c r="D130" s="90" t="s">
        <v>144</v>
      </c>
      <c r="E130" s="88" t="s">
        <v>144</v>
      </c>
      <c r="G130" s="119"/>
    </row>
    <row r="131" spans="1:28" ht="12.75">
      <c r="A131" s="77" t="s">
        <v>596</v>
      </c>
      <c r="B131" s="89"/>
      <c r="C131" s="89"/>
      <c r="D131" s="90" t="s">
        <v>144</v>
      </c>
      <c r="E131" s="88" t="s">
        <v>144</v>
      </c>
      <c r="G131" s="119"/>
    </row>
    <row r="132" spans="1:28" ht="12.75">
      <c r="A132" s="77" t="s">
        <v>597</v>
      </c>
      <c r="B132" s="89"/>
      <c r="C132" s="89"/>
      <c r="D132" s="90" t="s">
        <v>144</v>
      </c>
      <c r="E132" s="88" t="s">
        <v>144</v>
      </c>
      <c r="G132" s="119"/>
    </row>
    <row r="133" spans="1:28" ht="12.75">
      <c r="A133" s="77" t="s">
        <v>67</v>
      </c>
      <c r="B133" s="89"/>
      <c r="C133" s="89"/>
      <c r="D133" s="90" t="s">
        <v>144</v>
      </c>
      <c r="E133" s="88" t="s">
        <v>144</v>
      </c>
      <c r="G133" s="119"/>
    </row>
    <row r="134" spans="1:28" ht="12.75">
      <c r="A134" s="77"/>
      <c r="B134" s="89"/>
      <c r="C134" s="89"/>
      <c r="D134" s="90" t="s">
        <v>144</v>
      </c>
      <c r="E134" s="88" t="s">
        <v>144</v>
      </c>
      <c r="G134" s="119"/>
    </row>
    <row r="135" spans="1:28" ht="12.75">
      <c r="A135" s="74" t="s">
        <v>520</v>
      </c>
      <c r="B135" s="89"/>
      <c r="C135" s="89"/>
      <c r="D135" s="90" t="s">
        <v>144</v>
      </c>
      <c r="E135" s="88" t="s">
        <v>144</v>
      </c>
      <c r="G135" s="119"/>
    </row>
    <row r="136" spans="1:28" ht="12.75">
      <c r="A136" s="77" t="s">
        <v>210</v>
      </c>
      <c r="B136" s="89"/>
      <c r="C136" s="89"/>
      <c r="D136" s="90" t="s">
        <v>144</v>
      </c>
      <c r="E136" s="88" t="s">
        <v>144</v>
      </c>
      <c r="G136" s="119"/>
    </row>
    <row r="137" spans="1:28" ht="12.75">
      <c r="A137" s="77"/>
      <c r="B137" s="89"/>
      <c r="C137" s="89"/>
      <c r="D137" s="90" t="s">
        <v>144</v>
      </c>
      <c r="E137" s="88" t="s">
        <v>144</v>
      </c>
      <c r="G137" s="119"/>
    </row>
    <row r="138" spans="1:28" ht="12.75">
      <c r="A138" s="77" t="s">
        <v>74</v>
      </c>
      <c r="B138" s="89">
        <v>0.26</v>
      </c>
      <c r="C138" s="89"/>
      <c r="D138" s="90">
        <v>0.27167399999999997</v>
      </c>
      <c r="E138" s="88">
        <v>4.489999999999994E-2</v>
      </c>
      <c r="G138" s="119"/>
    </row>
    <row r="139" spans="1:28" ht="12.75">
      <c r="A139" s="77"/>
      <c r="B139" s="89"/>
      <c r="C139" s="89"/>
      <c r="D139" s="90" t="s">
        <v>144</v>
      </c>
      <c r="E139" s="88" t="s">
        <v>144</v>
      </c>
      <c r="G139" s="119"/>
    </row>
    <row r="140" spans="1:28" ht="12.75">
      <c r="A140" s="77" t="s">
        <v>75</v>
      </c>
      <c r="B140" s="89">
        <v>0.32</v>
      </c>
      <c r="C140" s="89"/>
      <c r="D140" s="90">
        <v>0.334368</v>
      </c>
      <c r="E140" s="88">
        <v>4.489999999999994E-2</v>
      </c>
      <c r="G140" s="119"/>
    </row>
    <row r="141" spans="1:28" ht="12.75">
      <c r="A141" s="77"/>
      <c r="B141" s="89"/>
      <c r="C141" s="89"/>
      <c r="D141" s="90" t="s">
        <v>144</v>
      </c>
      <c r="E141" s="88" t="s">
        <v>144</v>
      </c>
      <c r="G141" s="119"/>
    </row>
    <row r="142" spans="1:28" ht="12.75">
      <c r="A142" s="77" t="s">
        <v>76</v>
      </c>
      <c r="B142" s="89">
        <v>114.36</v>
      </c>
      <c r="C142" s="89"/>
      <c r="D142" s="90">
        <v>119.49476399999999</v>
      </c>
      <c r="E142" s="88">
        <v>4.489999999999994E-2</v>
      </c>
      <c r="G142" s="119"/>
    </row>
    <row r="143" spans="1:28" ht="12.75">
      <c r="A143" s="77"/>
      <c r="B143" s="89"/>
      <c r="C143" s="89"/>
      <c r="D143" s="90" t="s">
        <v>144</v>
      </c>
      <c r="E143" s="88" t="s">
        <v>144</v>
      </c>
      <c r="G143" s="119"/>
      <c r="AB143" s="1">
        <v>1</v>
      </c>
    </row>
    <row r="144" spans="1:28" ht="12.75">
      <c r="A144" s="6" t="s">
        <v>77</v>
      </c>
      <c r="B144" s="89"/>
      <c r="C144" s="89"/>
      <c r="D144" s="90" t="s">
        <v>144</v>
      </c>
      <c r="E144" s="88" t="s">
        <v>144</v>
      </c>
      <c r="G144" s="119"/>
    </row>
    <row r="145" spans="1:7" ht="12.75">
      <c r="A145" s="52" t="s">
        <v>79</v>
      </c>
      <c r="B145" s="89"/>
      <c r="C145" s="89"/>
      <c r="D145" s="90" t="s">
        <v>144</v>
      </c>
      <c r="E145" s="88" t="s">
        <v>144</v>
      </c>
      <c r="G145" s="119"/>
    </row>
    <row r="146" spans="1:7" ht="12.75">
      <c r="A146" s="7"/>
      <c r="B146" s="89"/>
      <c r="C146" s="89"/>
      <c r="D146" s="90" t="s">
        <v>144</v>
      </c>
      <c r="E146" s="88" t="s">
        <v>144</v>
      </c>
      <c r="G146" s="119"/>
    </row>
    <row r="147" spans="1:7" ht="12.75">
      <c r="A147" s="7" t="s">
        <v>211</v>
      </c>
      <c r="B147" s="89"/>
      <c r="C147" s="89"/>
      <c r="D147" s="90" t="s">
        <v>144</v>
      </c>
      <c r="E147" s="88" t="s">
        <v>144</v>
      </c>
      <c r="G147" s="119"/>
    </row>
    <row r="148" spans="1:7" ht="12.75">
      <c r="A148" s="77" t="s">
        <v>523</v>
      </c>
      <c r="B148" s="89"/>
      <c r="C148" s="89"/>
      <c r="D148" s="90" t="s">
        <v>144</v>
      </c>
      <c r="E148" s="88" t="s">
        <v>144</v>
      </c>
      <c r="G148" s="119"/>
    </row>
    <row r="149" spans="1:7" ht="12.75">
      <c r="A149" s="77" t="s">
        <v>524</v>
      </c>
      <c r="B149" s="89"/>
      <c r="C149" s="89"/>
      <c r="D149" s="90" t="s">
        <v>144</v>
      </c>
      <c r="E149" s="88" t="s">
        <v>144</v>
      </c>
      <c r="G149" s="119"/>
    </row>
    <row r="150" spans="1:7" ht="12.75">
      <c r="A150" s="74" t="s">
        <v>147</v>
      </c>
      <c r="B150" s="89"/>
      <c r="C150" s="89"/>
      <c r="D150" s="90" t="s">
        <v>144</v>
      </c>
      <c r="E150" s="88" t="s">
        <v>144</v>
      </c>
      <c r="G150" s="119"/>
    </row>
    <row r="151" spans="1:7" ht="12.75">
      <c r="A151" s="74"/>
      <c r="B151" s="89"/>
      <c r="C151" s="89"/>
      <c r="D151" s="90" t="s">
        <v>144</v>
      </c>
      <c r="E151" s="88" t="s">
        <v>144</v>
      </c>
      <c r="G151" s="119"/>
    </row>
    <row r="152" spans="1:7" ht="12.75">
      <c r="A152" s="77" t="s">
        <v>526</v>
      </c>
      <c r="B152" s="89"/>
      <c r="C152" s="89"/>
      <c r="D152" s="90" t="s">
        <v>144</v>
      </c>
      <c r="E152" s="88" t="s">
        <v>144</v>
      </c>
      <c r="G152" s="119"/>
    </row>
    <row r="153" spans="1:7" ht="12.75">
      <c r="A153" s="77" t="s">
        <v>525</v>
      </c>
      <c r="B153" s="89">
        <v>15032.99</v>
      </c>
      <c r="C153" s="89"/>
      <c r="D153" s="90">
        <v>15707.971250999999</v>
      </c>
      <c r="E153" s="88">
        <v>4.489999999999994E-2</v>
      </c>
      <c r="G153" s="119"/>
    </row>
    <row r="154" spans="1:7" ht="12.75">
      <c r="A154" s="74" t="s">
        <v>479</v>
      </c>
      <c r="B154" s="89"/>
      <c r="C154" s="89"/>
      <c r="D154" s="90" t="s">
        <v>144</v>
      </c>
      <c r="E154" s="88" t="s">
        <v>144</v>
      </c>
      <c r="G154" s="119"/>
    </row>
    <row r="155" spans="1:7" ht="12.75">
      <c r="A155" s="77" t="s">
        <v>528</v>
      </c>
      <c r="B155" s="89">
        <v>5.31</v>
      </c>
      <c r="C155" s="89"/>
      <c r="D155" s="90">
        <v>5.5484189999999991</v>
      </c>
      <c r="E155" s="88">
        <v>4.489999999999994E-2</v>
      </c>
      <c r="G155" s="119"/>
    </row>
    <row r="156" spans="1:7" ht="12.75">
      <c r="A156" s="77"/>
      <c r="B156" s="89"/>
      <c r="C156" s="89"/>
      <c r="D156" s="90" t="s">
        <v>144</v>
      </c>
      <c r="E156" s="88" t="s">
        <v>144</v>
      </c>
      <c r="G156" s="119"/>
    </row>
    <row r="157" spans="1:7" ht="12.75">
      <c r="A157" s="77" t="s">
        <v>527</v>
      </c>
      <c r="B157" s="89"/>
      <c r="C157" s="89"/>
      <c r="D157" s="90" t="s">
        <v>144</v>
      </c>
      <c r="E157" s="88" t="s">
        <v>144</v>
      </c>
      <c r="G157" s="119"/>
    </row>
    <row r="158" spans="1:7" ht="12.75">
      <c r="A158" s="77" t="s">
        <v>529</v>
      </c>
      <c r="B158" s="89">
        <v>9035.49</v>
      </c>
      <c r="C158" s="89"/>
      <c r="D158" s="90">
        <v>9441.1835009999995</v>
      </c>
      <c r="E158" s="88">
        <v>4.489999999999994E-2</v>
      </c>
      <c r="G158" s="119"/>
    </row>
    <row r="159" spans="1:7" ht="12.75">
      <c r="A159" s="77" t="s">
        <v>479</v>
      </c>
      <c r="B159" s="89"/>
      <c r="C159" s="89"/>
      <c r="D159" s="90" t="s">
        <v>144</v>
      </c>
      <c r="E159" s="88" t="s">
        <v>144</v>
      </c>
      <c r="G159" s="119"/>
    </row>
    <row r="160" spans="1:7" ht="12.75">
      <c r="A160" s="77" t="s">
        <v>528</v>
      </c>
      <c r="B160" s="89">
        <v>4.72</v>
      </c>
      <c r="C160" s="89"/>
      <c r="D160" s="90">
        <v>4.9319279999999992</v>
      </c>
      <c r="E160" s="88">
        <v>4.489999999999994E-2</v>
      </c>
      <c r="G160" s="119"/>
    </row>
    <row r="161" spans="1:28" ht="12.75">
      <c r="A161" s="77"/>
      <c r="B161" s="89"/>
      <c r="C161" s="89"/>
      <c r="D161" s="90" t="s">
        <v>144</v>
      </c>
      <c r="E161" s="88" t="s">
        <v>144</v>
      </c>
      <c r="G161" s="119"/>
      <c r="AB161" s="1">
        <v>1</v>
      </c>
    </row>
    <row r="162" spans="1:28" ht="12.75">
      <c r="A162" s="77" t="s">
        <v>530</v>
      </c>
      <c r="B162" s="89"/>
      <c r="C162" s="89"/>
      <c r="D162" s="90" t="s">
        <v>144</v>
      </c>
      <c r="E162" s="88" t="s">
        <v>144</v>
      </c>
      <c r="G162" s="119"/>
    </row>
    <row r="163" spans="1:28" ht="12.75">
      <c r="A163" s="77" t="s">
        <v>531</v>
      </c>
      <c r="B163" s="89">
        <v>4355.42</v>
      </c>
      <c r="C163" s="89"/>
      <c r="D163" s="90">
        <v>4550.9783579999994</v>
      </c>
      <c r="E163" s="88">
        <v>4.489999999999994E-2</v>
      </c>
      <c r="G163" s="119"/>
    </row>
    <row r="164" spans="1:28" ht="12.75">
      <c r="A164" s="77" t="s">
        <v>479</v>
      </c>
      <c r="B164" s="89"/>
      <c r="C164" s="89"/>
      <c r="D164" s="90" t="s">
        <v>144</v>
      </c>
      <c r="E164" s="88" t="s">
        <v>144</v>
      </c>
      <c r="G164" s="119"/>
    </row>
    <row r="165" spans="1:28" ht="12.75">
      <c r="A165" s="77" t="s">
        <v>532</v>
      </c>
      <c r="B165" s="89">
        <v>6.96</v>
      </c>
      <c r="C165" s="89"/>
      <c r="D165" s="90">
        <v>7.2725039999999996</v>
      </c>
      <c r="E165" s="88">
        <v>4.489999999999994E-2</v>
      </c>
      <c r="G165" s="119"/>
    </row>
    <row r="166" spans="1:28" ht="12.75">
      <c r="A166" s="74"/>
      <c r="B166" s="89"/>
      <c r="C166" s="89"/>
      <c r="D166" s="90" t="s">
        <v>144</v>
      </c>
      <c r="E166" s="88" t="s">
        <v>144</v>
      </c>
      <c r="G166" s="119"/>
    </row>
    <row r="167" spans="1:28" ht="12.75">
      <c r="A167" s="77" t="s">
        <v>533</v>
      </c>
      <c r="B167" s="89"/>
      <c r="C167" s="89"/>
      <c r="D167" s="90" t="s">
        <v>144</v>
      </c>
      <c r="E167" s="88" t="s">
        <v>144</v>
      </c>
      <c r="G167" s="119"/>
    </row>
    <row r="168" spans="1:28" ht="12.75">
      <c r="A168" s="77" t="s">
        <v>534</v>
      </c>
      <c r="B168" s="89">
        <v>4355.42</v>
      </c>
      <c r="C168" s="89"/>
      <c r="D168" s="90">
        <v>4550.9783579999994</v>
      </c>
      <c r="E168" s="88">
        <v>4.489999999999994E-2</v>
      </c>
      <c r="G168" s="119"/>
    </row>
    <row r="169" spans="1:28" ht="12.75">
      <c r="A169" s="77" t="s">
        <v>479</v>
      </c>
      <c r="B169" s="89"/>
      <c r="C169" s="89"/>
      <c r="D169" s="90" t="s">
        <v>144</v>
      </c>
      <c r="E169" s="88" t="s">
        <v>144</v>
      </c>
      <c r="G169" s="119"/>
    </row>
    <row r="170" spans="1:28" ht="12.75">
      <c r="A170" s="77" t="s">
        <v>535</v>
      </c>
      <c r="B170" s="89">
        <v>6.96</v>
      </c>
      <c r="C170" s="89"/>
      <c r="D170" s="90">
        <v>7.2725039999999996</v>
      </c>
      <c r="E170" s="88">
        <v>4.489999999999994E-2</v>
      </c>
      <c r="G170" s="119"/>
    </row>
    <row r="171" spans="1:28" ht="12.75">
      <c r="A171" s="74"/>
      <c r="B171" s="89"/>
      <c r="C171" s="89"/>
      <c r="D171" s="90" t="s">
        <v>144</v>
      </c>
      <c r="E171" s="88" t="s">
        <v>144</v>
      </c>
      <c r="G171" s="119"/>
    </row>
    <row r="172" spans="1:28" ht="12.75">
      <c r="A172" s="77" t="s">
        <v>536</v>
      </c>
      <c r="B172" s="89"/>
      <c r="C172" s="89"/>
      <c r="D172" s="90" t="s">
        <v>144</v>
      </c>
      <c r="E172" s="88" t="s">
        <v>144</v>
      </c>
      <c r="G172" s="119"/>
    </row>
    <row r="173" spans="1:28" ht="12.75">
      <c r="A173" s="77" t="s">
        <v>534</v>
      </c>
      <c r="B173" s="89">
        <v>3079.57</v>
      </c>
      <c r="C173" s="89"/>
      <c r="D173" s="90">
        <v>3217.8426930000001</v>
      </c>
      <c r="E173" s="88">
        <v>4.489999999999994E-2</v>
      </c>
      <c r="G173" s="119"/>
    </row>
    <row r="174" spans="1:28" ht="12.75">
      <c r="A174" s="77" t="s">
        <v>479</v>
      </c>
      <c r="B174" s="89"/>
      <c r="C174" s="89"/>
      <c r="D174" s="90" t="s">
        <v>144</v>
      </c>
      <c r="E174" s="88" t="s">
        <v>144</v>
      </c>
      <c r="G174" s="119"/>
    </row>
    <row r="175" spans="1:28" ht="12.75">
      <c r="A175" s="77" t="s">
        <v>535</v>
      </c>
      <c r="B175" s="89">
        <v>4.95</v>
      </c>
      <c r="C175" s="89"/>
      <c r="D175" s="90">
        <v>5.1722549999999998</v>
      </c>
      <c r="E175" s="88">
        <v>4.489999999999994E-2</v>
      </c>
      <c r="G175" s="119"/>
    </row>
    <row r="176" spans="1:28" ht="12.75">
      <c r="A176" s="77"/>
      <c r="B176" s="89"/>
      <c r="C176" s="89"/>
      <c r="D176" s="90" t="s">
        <v>144</v>
      </c>
      <c r="E176" s="88" t="s">
        <v>144</v>
      </c>
      <c r="G176" s="119"/>
    </row>
    <row r="177" spans="1:7" ht="12.75">
      <c r="A177" s="77" t="s">
        <v>537</v>
      </c>
      <c r="B177" s="89"/>
      <c r="C177" s="89"/>
      <c r="D177" s="90" t="s">
        <v>144</v>
      </c>
      <c r="E177" s="88" t="s">
        <v>144</v>
      </c>
      <c r="G177" s="119"/>
    </row>
    <row r="178" spans="1:7" ht="12.75">
      <c r="A178" s="77" t="s">
        <v>534</v>
      </c>
      <c r="B178" s="89">
        <v>4697.04</v>
      </c>
      <c r="C178" s="89"/>
      <c r="D178" s="90">
        <v>4907.9370959999997</v>
      </c>
      <c r="E178" s="88">
        <v>4.489999999999994E-2</v>
      </c>
      <c r="G178" s="119"/>
    </row>
    <row r="179" spans="1:7" ht="12.75">
      <c r="A179" s="77" t="s">
        <v>479</v>
      </c>
      <c r="B179" s="89"/>
      <c r="C179" s="89"/>
      <c r="D179" s="90" t="s">
        <v>144</v>
      </c>
      <c r="E179" s="88" t="s">
        <v>144</v>
      </c>
      <c r="G179" s="119"/>
    </row>
    <row r="180" spans="1:7" ht="12.75">
      <c r="A180" s="77" t="s">
        <v>535</v>
      </c>
      <c r="B180" s="89">
        <v>6.63</v>
      </c>
      <c r="C180" s="89"/>
      <c r="D180" s="90">
        <v>6.9276869999999997</v>
      </c>
      <c r="E180" s="88">
        <v>4.489999999999994E-2</v>
      </c>
      <c r="G180" s="119"/>
    </row>
    <row r="181" spans="1:7" ht="12.75">
      <c r="A181" s="74"/>
      <c r="B181" s="89"/>
      <c r="C181" s="89"/>
      <c r="D181" s="90" t="s">
        <v>144</v>
      </c>
      <c r="E181" s="88" t="s">
        <v>144</v>
      </c>
      <c r="G181" s="119"/>
    </row>
    <row r="182" spans="1:7" ht="12.75">
      <c r="A182" s="77" t="s">
        <v>538</v>
      </c>
      <c r="B182" s="89"/>
      <c r="C182" s="89"/>
      <c r="D182" s="90" t="s">
        <v>144</v>
      </c>
      <c r="E182" s="88" t="s">
        <v>144</v>
      </c>
      <c r="G182" s="119"/>
    </row>
    <row r="183" spans="1:7" ht="12.75">
      <c r="A183" s="77" t="s">
        <v>539</v>
      </c>
      <c r="B183" s="89">
        <v>3179.14</v>
      </c>
      <c r="C183" s="89"/>
      <c r="D183" s="90">
        <v>3321.8833859999995</v>
      </c>
      <c r="E183" s="88">
        <v>4.489999999999994E-2</v>
      </c>
      <c r="G183" s="119"/>
    </row>
    <row r="184" spans="1:7" ht="12.75">
      <c r="A184" s="77" t="s">
        <v>479</v>
      </c>
      <c r="B184" s="89"/>
      <c r="C184" s="89"/>
      <c r="D184" s="90" t="s">
        <v>144</v>
      </c>
      <c r="E184" s="88" t="s">
        <v>144</v>
      </c>
      <c r="G184" s="119"/>
    </row>
    <row r="185" spans="1:7" ht="12.75">
      <c r="A185" s="77" t="s">
        <v>540</v>
      </c>
      <c r="B185" s="89">
        <v>5.09</v>
      </c>
      <c r="C185" s="89"/>
      <c r="D185" s="90">
        <v>5.3185409999999997</v>
      </c>
      <c r="E185" s="88">
        <v>4.489999999999994E-2</v>
      </c>
      <c r="G185" s="119"/>
    </row>
    <row r="186" spans="1:7" ht="12.75">
      <c r="A186" s="77"/>
      <c r="B186" s="89"/>
      <c r="C186" s="89"/>
      <c r="D186" s="90" t="s">
        <v>144</v>
      </c>
      <c r="E186" s="88" t="s">
        <v>144</v>
      </c>
      <c r="G186" s="119"/>
    </row>
    <row r="187" spans="1:7" ht="12.75">
      <c r="A187" s="77" t="s">
        <v>148</v>
      </c>
      <c r="B187" s="89"/>
      <c r="C187" s="89"/>
      <c r="D187" s="90" t="s">
        <v>144</v>
      </c>
      <c r="E187" s="88" t="s">
        <v>144</v>
      </c>
      <c r="G187" s="119"/>
    </row>
    <row r="188" spans="1:7" ht="12.75">
      <c r="A188" s="77"/>
      <c r="B188" s="89"/>
      <c r="C188" s="89"/>
      <c r="D188" s="90" t="s">
        <v>144</v>
      </c>
      <c r="E188" s="88" t="s">
        <v>144</v>
      </c>
      <c r="G188" s="119"/>
    </row>
    <row r="189" spans="1:7" ht="12.75">
      <c r="A189" s="77" t="s">
        <v>541</v>
      </c>
      <c r="B189" s="89"/>
      <c r="C189" s="89"/>
      <c r="D189" s="90" t="s">
        <v>144</v>
      </c>
      <c r="E189" s="88" t="s">
        <v>144</v>
      </c>
      <c r="G189" s="119"/>
    </row>
    <row r="190" spans="1:7" ht="12.75">
      <c r="A190" s="77" t="s">
        <v>542</v>
      </c>
      <c r="B190" s="89"/>
      <c r="C190" s="89"/>
      <c r="D190" s="90" t="s">
        <v>144</v>
      </c>
      <c r="E190" s="88" t="s">
        <v>144</v>
      </c>
      <c r="G190" s="119"/>
    </row>
    <row r="191" spans="1:7" ht="12.75">
      <c r="A191" s="77"/>
      <c r="B191" s="89"/>
      <c r="C191" s="89"/>
      <c r="D191" s="90" t="s">
        <v>144</v>
      </c>
      <c r="E191" s="88" t="s">
        <v>144</v>
      </c>
      <c r="G191" s="119"/>
    </row>
    <row r="192" spans="1:7" s="116" customFormat="1" ht="12.75">
      <c r="A192" s="117" t="s">
        <v>543</v>
      </c>
      <c r="B192" s="95"/>
      <c r="C192" s="95"/>
      <c r="D192" s="90" t="s">
        <v>144</v>
      </c>
      <c r="E192" s="88" t="s">
        <v>144</v>
      </c>
      <c r="G192" s="119"/>
    </row>
    <row r="193" spans="1:7" ht="12.75">
      <c r="A193" s="7" t="s">
        <v>544</v>
      </c>
      <c r="B193" s="89"/>
      <c r="C193" s="89"/>
      <c r="D193" s="90" t="s">
        <v>144</v>
      </c>
      <c r="E193" s="88" t="s">
        <v>144</v>
      </c>
      <c r="G193" s="119"/>
    </row>
    <row r="194" spans="1:7" ht="12.75">
      <c r="A194" s="74" t="s">
        <v>545</v>
      </c>
      <c r="B194" s="89"/>
      <c r="C194" s="89"/>
      <c r="D194" s="90" t="s">
        <v>144</v>
      </c>
      <c r="E194" s="88" t="s">
        <v>144</v>
      </c>
      <c r="G194" s="119"/>
    </row>
    <row r="195" spans="1:7" ht="12.75">
      <c r="A195" s="77"/>
      <c r="B195" s="89"/>
      <c r="C195" s="89"/>
      <c r="D195" s="90" t="s">
        <v>144</v>
      </c>
      <c r="E195" s="88" t="s">
        <v>144</v>
      </c>
      <c r="G195" s="119"/>
    </row>
    <row r="196" spans="1:7" ht="12.75">
      <c r="A196" s="77" t="s">
        <v>546</v>
      </c>
      <c r="B196" s="89"/>
      <c r="C196" s="89"/>
      <c r="D196" s="90" t="s">
        <v>144</v>
      </c>
      <c r="E196" s="88" t="s">
        <v>144</v>
      </c>
      <c r="G196" s="119"/>
    </row>
    <row r="197" spans="1:7" ht="12.75">
      <c r="A197" s="77" t="s">
        <v>547</v>
      </c>
      <c r="B197" s="89"/>
      <c r="C197" s="89"/>
      <c r="D197" s="90" t="s">
        <v>144</v>
      </c>
      <c r="E197" s="88" t="s">
        <v>144</v>
      </c>
      <c r="G197" s="119"/>
    </row>
    <row r="198" spans="1:7" ht="12.75">
      <c r="A198" s="77" t="s">
        <v>548</v>
      </c>
      <c r="B198" s="89"/>
      <c r="C198" s="89"/>
      <c r="D198" s="90" t="s">
        <v>144</v>
      </c>
      <c r="E198" s="88" t="s">
        <v>144</v>
      </c>
      <c r="G198" s="119"/>
    </row>
    <row r="199" spans="1:7" ht="12.75">
      <c r="A199" s="74"/>
      <c r="B199" s="89"/>
      <c r="C199" s="89"/>
      <c r="D199" s="90" t="s">
        <v>144</v>
      </c>
      <c r="E199" s="88" t="s">
        <v>144</v>
      </c>
      <c r="G199" s="119"/>
    </row>
    <row r="200" spans="1:7" ht="12.75">
      <c r="A200" s="77" t="s">
        <v>521</v>
      </c>
      <c r="B200" s="89"/>
      <c r="C200" s="89"/>
      <c r="D200" s="90" t="s">
        <v>144</v>
      </c>
      <c r="E200" s="88" t="s">
        <v>144</v>
      </c>
      <c r="G200" s="119"/>
    </row>
    <row r="201" spans="1:7" ht="12.75">
      <c r="A201" s="77" t="s">
        <v>522</v>
      </c>
      <c r="B201" s="89"/>
      <c r="C201" s="89"/>
      <c r="D201" s="90" t="s">
        <v>144</v>
      </c>
      <c r="E201" s="88" t="s">
        <v>144</v>
      </c>
      <c r="G201" s="119"/>
    </row>
    <row r="202" spans="1:7" ht="12.75">
      <c r="A202" s="77"/>
      <c r="B202" s="89"/>
      <c r="C202" s="89"/>
      <c r="D202" s="90" t="s">
        <v>144</v>
      </c>
      <c r="E202" s="88" t="s">
        <v>144</v>
      </c>
      <c r="G202" s="119"/>
    </row>
    <row r="203" spans="1:7" ht="12.75">
      <c r="A203" s="77" t="s">
        <v>549</v>
      </c>
      <c r="B203" s="89"/>
      <c r="C203" s="89"/>
      <c r="D203" s="90" t="s">
        <v>144</v>
      </c>
      <c r="E203" s="88" t="s">
        <v>144</v>
      </c>
      <c r="G203" s="119"/>
    </row>
    <row r="204" spans="1:7" ht="12.75">
      <c r="A204" s="74" t="s">
        <v>149</v>
      </c>
      <c r="B204" s="89"/>
      <c r="C204" s="89"/>
      <c r="D204" s="90" t="s">
        <v>144</v>
      </c>
      <c r="E204" s="88" t="s">
        <v>144</v>
      </c>
      <c r="G204" s="119"/>
    </row>
    <row r="205" spans="1:7" ht="12.75">
      <c r="A205" s="77"/>
      <c r="B205" s="89"/>
      <c r="C205" s="89"/>
      <c r="D205" s="90" t="s">
        <v>144</v>
      </c>
      <c r="E205" s="88" t="s">
        <v>144</v>
      </c>
      <c r="G205" s="119"/>
    </row>
    <row r="206" spans="1:7" ht="12.75">
      <c r="A206" s="77" t="s">
        <v>550</v>
      </c>
      <c r="B206" s="89"/>
      <c r="C206" s="89"/>
      <c r="D206" s="90" t="s">
        <v>144</v>
      </c>
      <c r="E206" s="88" t="s">
        <v>144</v>
      </c>
      <c r="G206" s="119"/>
    </row>
    <row r="207" spans="1:7" ht="12.75">
      <c r="A207" s="77" t="s">
        <v>551</v>
      </c>
      <c r="B207" s="89"/>
      <c r="C207" s="89"/>
      <c r="D207" s="90" t="s">
        <v>144</v>
      </c>
      <c r="E207" s="88" t="s">
        <v>144</v>
      </c>
      <c r="G207" s="119"/>
    </row>
    <row r="208" spans="1:7" ht="12.75">
      <c r="A208" s="77"/>
      <c r="B208" s="89"/>
      <c r="C208" s="89"/>
      <c r="D208" s="90" t="s">
        <v>144</v>
      </c>
      <c r="E208" s="88" t="s">
        <v>144</v>
      </c>
      <c r="G208" s="119"/>
    </row>
    <row r="209" spans="1:7" ht="12.75">
      <c r="A209" s="74" t="s">
        <v>552</v>
      </c>
      <c r="B209" s="89"/>
      <c r="C209" s="89"/>
      <c r="D209" s="90" t="s">
        <v>144</v>
      </c>
      <c r="E209" s="88" t="s">
        <v>144</v>
      </c>
      <c r="G209" s="119"/>
    </row>
    <row r="210" spans="1:7" ht="12.75">
      <c r="A210" s="77" t="s">
        <v>150</v>
      </c>
      <c r="B210" s="89"/>
      <c r="C210" s="89"/>
      <c r="D210" s="90" t="s">
        <v>144</v>
      </c>
      <c r="E210" s="88" t="s">
        <v>144</v>
      </c>
      <c r="G210" s="119"/>
    </row>
    <row r="211" spans="1:7" ht="12.75">
      <c r="A211" s="77" t="s">
        <v>553</v>
      </c>
      <c r="B211" s="89"/>
      <c r="C211" s="89"/>
      <c r="D211" s="90" t="s">
        <v>144</v>
      </c>
      <c r="E211" s="88" t="s">
        <v>144</v>
      </c>
      <c r="G211" s="119"/>
    </row>
    <row r="212" spans="1:7" ht="12.75">
      <c r="A212" s="77"/>
      <c r="B212" s="89"/>
      <c r="C212" s="89"/>
      <c r="D212" s="90" t="s">
        <v>144</v>
      </c>
      <c r="E212" s="88" t="s">
        <v>144</v>
      </c>
      <c r="G212" s="119"/>
    </row>
    <row r="213" spans="1:7" ht="12.75">
      <c r="A213" s="77" t="s">
        <v>554</v>
      </c>
      <c r="B213" s="89"/>
      <c r="C213" s="89"/>
      <c r="D213" s="90" t="s">
        <v>144</v>
      </c>
      <c r="E213" s="88" t="s">
        <v>144</v>
      </c>
      <c r="G213" s="119"/>
    </row>
    <row r="214" spans="1:7" ht="12.75">
      <c r="A214" s="74" t="s">
        <v>555</v>
      </c>
      <c r="B214" s="89"/>
      <c r="C214" s="89"/>
      <c r="D214" s="90" t="s">
        <v>144</v>
      </c>
      <c r="E214" s="88" t="s">
        <v>144</v>
      </c>
      <c r="G214" s="119"/>
    </row>
    <row r="215" spans="1:7" ht="12.75">
      <c r="A215" s="77" t="s">
        <v>556</v>
      </c>
      <c r="B215" s="89">
        <v>430.3</v>
      </c>
      <c r="C215" s="89"/>
      <c r="D215" s="90">
        <v>449.62047000000001</v>
      </c>
      <c r="E215" s="88">
        <v>4.489999999999994E-2</v>
      </c>
      <c r="G215" s="119"/>
    </row>
    <row r="216" spans="1:7" ht="12.75">
      <c r="A216" s="77"/>
      <c r="B216" s="89"/>
      <c r="C216" s="89"/>
      <c r="D216" s="90" t="s">
        <v>144</v>
      </c>
      <c r="E216" s="88" t="s">
        <v>144</v>
      </c>
      <c r="G216" s="119"/>
    </row>
    <row r="217" spans="1:7" ht="12.75">
      <c r="A217" s="77"/>
      <c r="B217" s="89"/>
      <c r="C217" s="89"/>
      <c r="D217" s="90" t="s">
        <v>144</v>
      </c>
      <c r="E217" s="88" t="s">
        <v>144</v>
      </c>
      <c r="G217" s="119"/>
    </row>
    <row r="218" spans="1:7" ht="12.75">
      <c r="A218" s="77" t="s">
        <v>561</v>
      </c>
      <c r="B218" s="89"/>
      <c r="C218" s="89"/>
      <c r="D218" s="90" t="s">
        <v>144</v>
      </c>
      <c r="E218" s="88" t="s">
        <v>144</v>
      </c>
      <c r="G218" s="119"/>
    </row>
    <row r="219" spans="1:7" ht="12.75">
      <c r="A219" s="74" t="s">
        <v>560</v>
      </c>
      <c r="B219" s="89"/>
      <c r="C219" s="89"/>
      <c r="D219" s="90" t="s">
        <v>144</v>
      </c>
      <c r="E219" s="88" t="s">
        <v>144</v>
      </c>
      <c r="G219" s="119"/>
    </row>
    <row r="220" spans="1:7" ht="12.75">
      <c r="A220" s="77"/>
      <c r="B220" s="89"/>
      <c r="C220" s="89"/>
      <c r="D220" s="90" t="s">
        <v>144</v>
      </c>
      <c r="E220" s="88" t="s">
        <v>144</v>
      </c>
      <c r="G220" s="119"/>
    </row>
    <row r="221" spans="1:7" ht="12.75">
      <c r="A221" s="77" t="s">
        <v>557</v>
      </c>
      <c r="B221" s="89"/>
      <c r="C221" s="89"/>
      <c r="D221" s="90" t="s">
        <v>144</v>
      </c>
      <c r="E221" s="88" t="s">
        <v>144</v>
      </c>
      <c r="G221" s="119"/>
    </row>
    <row r="222" spans="1:7" ht="12.75">
      <c r="A222" s="77" t="s">
        <v>558</v>
      </c>
      <c r="B222" s="89"/>
      <c r="C222" s="89"/>
      <c r="D222" s="90" t="s">
        <v>144</v>
      </c>
      <c r="E222" s="88" t="s">
        <v>144</v>
      </c>
      <c r="G222" s="119"/>
    </row>
    <row r="223" spans="1:7" ht="12.75">
      <c r="A223" s="77" t="s">
        <v>559</v>
      </c>
      <c r="B223" s="89">
        <v>685.02</v>
      </c>
      <c r="C223" s="89"/>
      <c r="D223" s="90">
        <v>715.77739799999995</v>
      </c>
      <c r="E223" s="88">
        <v>4.489999999999994E-2</v>
      </c>
      <c r="G223" s="119"/>
    </row>
    <row r="224" spans="1:7" ht="12.75">
      <c r="A224" s="74"/>
      <c r="B224" s="89"/>
      <c r="C224" s="89"/>
      <c r="D224" s="90" t="s">
        <v>144</v>
      </c>
      <c r="E224" s="88" t="s">
        <v>144</v>
      </c>
      <c r="G224" s="119"/>
    </row>
    <row r="225" spans="1:28" ht="12.75">
      <c r="A225" s="77" t="s">
        <v>151</v>
      </c>
      <c r="B225" s="89"/>
      <c r="C225" s="89"/>
      <c r="D225" s="90" t="s">
        <v>144</v>
      </c>
      <c r="E225" s="88" t="s">
        <v>144</v>
      </c>
      <c r="G225" s="119"/>
    </row>
    <row r="226" spans="1:28" ht="12.75">
      <c r="A226" s="77"/>
      <c r="B226" s="89"/>
      <c r="C226" s="89"/>
      <c r="D226" s="90" t="s">
        <v>144</v>
      </c>
      <c r="E226" s="88" t="s">
        <v>144</v>
      </c>
      <c r="G226" s="119"/>
    </row>
    <row r="227" spans="1:28" ht="12.75">
      <c r="A227" s="77" t="s">
        <v>562</v>
      </c>
      <c r="B227" s="89"/>
      <c r="C227" s="89"/>
      <c r="D227" s="90" t="s">
        <v>144</v>
      </c>
      <c r="E227" s="88" t="s">
        <v>144</v>
      </c>
      <c r="G227" s="119"/>
    </row>
    <row r="228" spans="1:28" ht="12.75">
      <c r="A228" s="77" t="s">
        <v>563</v>
      </c>
      <c r="B228" s="89"/>
      <c r="C228" s="89"/>
      <c r="D228" s="90" t="s">
        <v>144</v>
      </c>
      <c r="E228" s="88" t="s">
        <v>144</v>
      </c>
      <c r="G228" s="119"/>
      <c r="AB228" s="1">
        <v>1</v>
      </c>
    </row>
    <row r="229" spans="1:28" ht="12.75">
      <c r="A229" s="74" t="s">
        <v>564</v>
      </c>
      <c r="B229" s="89">
        <v>298.94</v>
      </c>
      <c r="C229" s="89"/>
      <c r="D229" s="90">
        <v>312.36240599999996</v>
      </c>
      <c r="E229" s="88">
        <v>4.489999999999994E-2</v>
      </c>
      <c r="G229" s="119"/>
      <c r="AB229" s="1">
        <v>1</v>
      </c>
    </row>
    <row r="230" spans="1:28" ht="12.75">
      <c r="A230" s="77"/>
      <c r="B230" s="89"/>
      <c r="C230" s="89"/>
      <c r="D230" s="90" t="s">
        <v>144</v>
      </c>
      <c r="E230" s="88" t="s">
        <v>144</v>
      </c>
      <c r="G230" s="119"/>
      <c r="AB230" s="1">
        <v>1</v>
      </c>
    </row>
    <row r="231" spans="1:28" ht="12.75">
      <c r="A231" s="77" t="s">
        <v>151</v>
      </c>
      <c r="B231" s="89"/>
      <c r="C231" s="89"/>
      <c r="D231" s="90" t="s">
        <v>144</v>
      </c>
      <c r="E231" s="88" t="s">
        <v>144</v>
      </c>
      <c r="G231" s="119"/>
      <c r="AB231" s="1">
        <v>1</v>
      </c>
    </row>
    <row r="232" spans="1:28" ht="12.75">
      <c r="A232" s="77"/>
      <c r="B232" s="89"/>
      <c r="C232" s="89"/>
      <c r="D232" s="90" t="s">
        <v>144</v>
      </c>
      <c r="E232" s="88" t="s">
        <v>144</v>
      </c>
      <c r="G232" s="119"/>
      <c r="AB232" s="1">
        <v>1</v>
      </c>
    </row>
    <row r="233" spans="1:28" ht="12.75">
      <c r="A233" s="77" t="s">
        <v>228</v>
      </c>
      <c r="B233" s="89"/>
      <c r="C233" s="89"/>
      <c r="D233" s="90" t="s">
        <v>144</v>
      </c>
      <c r="E233" s="88" t="s">
        <v>144</v>
      </c>
      <c r="G233" s="119"/>
      <c r="AB233" s="1">
        <v>1</v>
      </c>
    </row>
    <row r="234" spans="1:28" ht="12.75">
      <c r="A234" s="77"/>
      <c r="B234" s="89"/>
      <c r="C234" s="89"/>
      <c r="D234" s="90" t="s">
        <v>144</v>
      </c>
      <c r="E234" s="88" t="s">
        <v>144</v>
      </c>
      <c r="G234" s="119"/>
      <c r="AB234" s="1">
        <v>1</v>
      </c>
    </row>
    <row r="235" spans="1:28" ht="12.75">
      <c r="A235" s="77" t="s">
        <v>565</v>
      </c>
      <c r="B235" s="89"/>
      <c r="C235" s="89"/>
      <c r="D235" s="90" t="s">
        <v>144</v>
      </c>
      <c r="E235" s="88" t="s">
        <v>144</v>
      </c>
      <c r="G235" s="119"/>
      <c r="AB235" s="1">
        <v>1</v>
      </c>
    </row>
    <row r="236" spans="1:28" ht="12.75">
      <c r="A236" s="92"/>
      <c r="B236" s="89"/>
      <c r="C236" s="89"/>
      <c r="D236" s="90" t="s">
        <v>144</v>
      </c>
      <c r="E236" s="88" t="s">
        <v>144</v>
      </c>
      <c r="G236" s="119"/>
      <c r="AB236" s="1">
        <v>1</v>
      </c>
    </row>
    <row r="237" spans="1:28" ht="12.75">
      <c r="A237" s="92" t="s">
        <v>566</v>
      </c>
      <c r="B237" s="89">
        <v>67.38</v>
      </c>
      <c r="C237" s="89"/>
      <c r="D237" s="90">
        <v>70.405361999999997</v>
      </c>
      <c r="E237" s="88">
        <v>4.489999999999994E-2</v>
      </c>
      <c r="G237" s="119"/>
      <c r="AB237" s="1">
        <v>1</v>
      </c>
    </row>
    <row r="238" spans="1:28" ht="12.75">
      <c r="A238" s="92" t="s">
        <v>567</v>
      </c>
      <c r="B238" s="89">
        <v>673.82</v>
      </c>
      <c r="C238" s="89"/>
      <c r="D238" s="90">
        <v>704.07451800000001</v>
      </c>
      <c r="E238" s="88">
        <v>4.489999999999994E-2</v>
      </c>
      <c r="G238" s="119"/>
      <c r="AB238" s="1">
        <v>1</v>
      </c>
    </row>
    <row r="239" spans="1:28" ht="12.75">
      <c r="A239" s="92" t="s">
        <v>568</v>
      </c>
      <c r="B239" s="89"/>
      <c r="C239" s="89"/>
      <c r="D239" s="90" t="s">
        <v>144</v>
      </c>
      <c r="E239" s="88" t="s">
        <v>144</v>
      </c>
      <c r="G239" s="119"/>
      <c r="AB239" s="1">
        <v>1</v>
      </c>
    </row>
    <row r="240" spans="1:28" ht="12.75">
      <c r="A240" s="92" t="s">
        <v>569</v>
      </c>
      <c r="B240" s="89">
        <v>2021.78</v>
      </c>
      <c r="C240" s="89"/>
      <c r="D240" s="90">
        <v>2112.557922</v>
      </c>
      <c r="E240" s="88">
        <v>4.489999999999994E-2</v>
      </c>
      <c r="G240" s="119"/>
      <c r="AB240" s="1">
        <v>1</v>
      </c>
    </row>
    <row r="241" spans="1:28" ht="12.75">
      <c r="A241" s="92" t="s">
        <v>570</v>
      </c>
      <c r="B241" s="89"/>
      <c r="C241" s="89"/>
      <c r="D241" s="90" t="s">
        <v>144</v>
      </c>
      <c r="E241" s="88" t="s">
        <v>144</v>
      </c>
      <c r="G241" s="119"/>
      <c r="AB241" s="1">
        <v>1</v>
      </c>
    </row>
    <row r="242" spans="1:28" ht="12.75">
      <c r="A242" s="92" t="s">
        <v>571</v>
      </c>
      <c r="B242" s="89">
        <v>101.1</v>
      </c>
      <c r="C242" s="89"/>
      <c r="D242" s="90">
        <v>105.63938999999999</v>
      </c>
      <c r="E242" s="88">
        <v>4.489999999999994E-2</v>
      </c>
      <c r="G242" s="119"/>
    </row>
    <row r="243" spans="1:28" ht="12.75">
      <c r="A243" s="92"/>
      <c r="B243" s="89"/>
      <c r="C243" s="89"/>
      <c r="D243" s="90" t="s">
        <v>144</v>
      </c>
      <c r="E243" s="88" t="s">
        <v>144</v>
      </c>
      <c r="G243" s="119"/>
    </row>
    <row r="244" spans="1:28" ht="12.75">
      <c r="A244" s="92" t="s">
        <v>572</v>
      </c>
      <c r="B244" s="89"/>
      <c r="C244" s="89"/>
      <c r="D244" s="90" t="s">
        <v>144</v>
      </c>
      <c r="E244" s="88" t="s">
        <v>144</v>
      </c>
      <c r="G244" s="119"/>
    </row>
    <row r="245" spans="1:28" ht="12.75">
      <c r="A245" s="92" t="s">
        <v>573</v>
      </c>
      <c r="B245" s="89">
        <v>4043.54</v>
      </c>
      <c r="C245" s="89"/>
      <c r="D245" s="90">
        <v>4225.0949460000002</v>
      </c>
      <c r="E245" s="88">
        <v>4.489999999999994E-2</v>
      </c>
      <c r="G245" s="119"/>
    </row>
    <row r="246" spans="1:28" ht="12.75">
      <c r="A246" s="92" t="s">
        <v>570</v>
      </c>
      <c r="B246" s="89"/>
      <c r="C246" s="89"/>
      <c r="D246" s="90" t="s">
        <v>144</v>
      </c>
      <c r="E246" s="88" t="s">
        <v>144</v>
      </c>
      <c r="G246" s="119"/>
    </row>
    <row r="247" spans="1:28" ht="12.75">
      <c r="A247" s="92" t="s">
        <v>574</v>
      </c>
      <c r="B247" s="89">
        <v>134.80000000000001</v>
      </c>
      <c r="C247" s="89"/>
      <c r="D247" s="90">
        <v>140.85252</v>
      </c>
      <c r="E247" s="88">
        <v>4.489999999999994E-2</v>
      </c>
      <c r="G247" s="119"/>
    </row>
    <row r="248" spans="1:28" ht="12.75">
      <c r="A248" s="92"/>
      <c r="B248" s="89"/>
      <c r="C248" s="89"/>
      <c r="D248" s="90" t="s">
        <v>144</v>
      </c>
      <c r="E248" s="88" t="s">
        <v>144</v>
      </c>
      <c r="G248" s="119"/>
    </row>
    <row r="249" spans="1:28" ht="12.75">
      <c r="A249" s="92" t="s">
        <v>575</v>
      </c>
      <c r="B249" s="89"/>
      <c r="C249" s="89"/>
      <c r="D249" s="90" t="s">
        <v>144</v>
      </c>
      <c r="E249" s="88" t="s">
        <v>144</v>
      </c>
      <c r="G249" s="119"/>
      <c r="AB249" s="1">
        <v>1</v>
      </c>
    </row>
    <row r="250" spans="1:28" ht="12.75">
      <c r="A250" s="92"/>
      <c r="B250" s="89"/>
      <c r="C250" s="89"/>
      <c r="D250" s="90" t="s">
        <v>144</v>
      </c>
      <c r="E250" s="88" t="s">
        <v>144</v>
      </c>
      <c r="G250" s="119"/>
      <c r="AB250" s="1">
        <v>1</v>
      </c>
    </row>
    <row r="251" spans="1:28" ht="12.75">
      <c r="A251" s="6" t="s">
        <v>46</v>
      </c>
      <c r="B251" s="89"/>
      <c r="C251" s="89"/>
      <c r="D251" s="90" t="s">
        <v>144</v>
      </c>
      <c r="E251" s="88" t="s">
        <v>144</v>
      </c>
      <c r="G251" s="119"/>
    </row>
    <row r="252" spans="1:28" ht="12.75">
      <c r="A252" s="52" t="s">
        <v>48</v>
      </c>
      <c r="B252" s="89"/>
      <c r="C252" s="89"/>
      <c r="D252" s="90" t="s">
        <v>144</v>
      </c>
      <c r="E252" s="88" t="s">
        <v>144</v>
      </c>
      <c r="G252" s="119"/>
      <c r="AB252" s="1">
        <v>1</v>
      </c>
    </row>
    <row r="253" spans="1:28" ht="12.75">
      <c r="A253" s="7"/>
      <c r="B253" s="89"/>
      <c r="C253" s="89"/>
      <c r="D253" s="90" t="s">
        <v>144</v>
      </c>
      <c r="E253" s="88" t="s">
        <v>144</v>
      </c>
      <c r="G253" s="119"/>
    </row>
    <row r="254" spans="1:28" ht="12.75">
      <c r="A254" s="92" t="s">
        <v>576</v>
      </c>
      <c r="B254" s="89"/>
      <c r="C254" s="89"/>
      <c r="D254" s="90" t="s">
        <v>144</v>
      </c>
      <c r="E254" s="88" t="s">
        <v>144</v>
      </c>
      <c r="G254" s="119"/>
    </row>
    <row r="255" spans="1:28" ht="12.75">
      <c r="A255" s="92"/>
      <c r="B255" s="89"/>
      <c r="C255" s="89"/>
      <c r="D255" s="90" t="s">
        <v>144</v>
      </c>
      <c r="E255" s="88" t="s">
        <v>144</v>
      </c>
      <c r="G255" s="119"/>
    </row>
    <row r="256" spans="1:28" ht="12.75">
      <c r="A256" s="92" t="s">
        <v>577</v>
      </c>
      <c r="B256" s="89"/>
      <c r="C256" s="89"/>
      <c r="D256" s="90" t="s">
        <v>144</v>
      </c>
      <c r="E256" s="88" t="s">
        <v>144</v>
      </c>
      <c r="G256" s="119"/>
    </row>
    <row r="257" spans="1:28" ht="12.75">
      <c r="A257" s="92"/>
      <c r="B257" s="89"/>
      <c r="C257" s="89"/>
      <c r="D257" s="90" t="s">
        <v>144</v>
      </c>
      <c r="E257" s="88" t="s">
        <v>144</v>
      </c>
      <c r="G257" s="119"/>
    </row>
    <row r="258" spans="1:28" ht="12.75">
      <c r="A258" s="92" t="s">
        <v>578</v>
      </c>
      <c r="B258" s="89"/>
      <c r="C258" s="89"/>
      <c r="D258" s="90" t="s">
        <v>144</v>
      </c>
      <c r="E258" s="88" t="s">
        <v>144</v>
      </c>
      <c r="G258" s="119"/>
    </row>
    <row r="259" spans="1:28" ht="12.75">
      <c r="A259" s="77" t="s">
        <v>579</v>
      </c>
      <c r="B259" s="89"/>
      <c r="C259" s="89"/>
      <c r="D259" s="90" t="s">
        <v>144</v>
      </c>
      <c r="E259" s="88" t="s">
        <v>144</v>
      </c>
      <c r="G259" s="119"/>
    </row>
    <row r="260" spans="1:28" ht="12.75">
      <c r="A260" s="74"/>
      <c r="B260" s="89"/>
      <c r="C260" s="89"/>
      <c r="D260" s="90" t="s">
        <v>144</v>
      </c>
      <c r="E260" s="88" t="s">
        <v>144</v>
      </c>
      <c r="G260" s="119"/>
      <c r="AB260" s="1">
        <v>1</v>
      </c>
    </row>
    <row r="261" spans="1:28" ht="12.75">
      <c r="A261" s="77" t="s">
        <v>152</v>
      </c>
      <c r="B261" s="89"/>
      <c r="C261" s="89"/>
      <c r="D261" s="90" t="s">
        <v>144</v>
      </c>
      <c r="E261" s="88" t="s">
        <v>144</v>
      </c>
      <c r="G261" s="119"/>
    </row>
    <row r="262" spans="1:28" ht="12.75">
      <c r="A262" s="77" t="s">
        <v>580</v>
      </c>
      <c r="B262" s="89"/>
      <c r="C262" s="89"/>
      <c r="D262" s="90" t="s">
        <v>144</v>
      </c>
      <c r="E262" s="88" t="s">
        <v>144</v>
      </c>
      <c r="G262" s="119"/>
      <c r="AB262" s="1">
        <v>1</v>
      </c>
    </row>
    <row r="263" spans="1:28" ht="12.75">
      <c r="A263" s="77"/>
      <c r="B263" s="89"/>
      <c r="C263" s="89"/>
      <c r="D263" s="90" t="s">
        <v>144</v>
      </c>
      <c r="E263" s="88" t="s">
        <v>144</v>
      </c>
      <c r="G263" s="119"/>
      <c r="AB263" s="1">
        <v>1</v>
      </c>
    </row>
    <row r="264" spans="1:28" ht="12.75">
      <c r="A264" s="77" t="s">
        <v>581</v>
      </c>
      <c r="B264" s="89"/>
      <c r="C264" s="89"/>
      <c r="D264" s="90" t="s">
        <v>144</v>
      </c>
      <c r="E264" s="88" t="s">
        <v>144</v>
      </c>
      <c r="G264" s="119"/>
    </row>
    <row r="265" spans="1:28" ht="12.75">
      <c r="A265" s="74" t="s">
        <v>582</v>
      </c>
      <c r="B265" s="89"/>
      <c r="C265" s="89"/>
      <c r="D265" s="90" t="s">
        <v>144</v>
      </c>
      <c r="E265" s="88" t="s">
        <v>144</v>
      </c>
      <c r="G265" s="119"/>
    </row>
    <row r="266" spans="1:28" ht="12.75">
      <c r="A266" s="74" t="s">
        <v>583</v>
      </c>
      <c r="B266" s="89"/>
      <c r="C266" s="89"/>
      <c r="D266" s="90" t="s">
        <v>144</v>
      </c>
      <c r="E266" s="88" t="s">
        <v>144</v>
      </c>
      <c r="G266" s="119"/>
      <c r="AB266" s="1">
        <v>1</v>
      </c>
    </row>
    <row r="267" spans="1:28" ht="12.75">
      <c r="A267" s="77"/>
      <c r="B267" s="89"/>
      <c r="C267" s="89"/>
      <c r="D267" s="90" t="s">
        <v>144</v>
      </c>
      <c r="E267" s="88" t="s">
        <v>144</v>
      </c>
      <c r="G267" s="119"/>
    </row>
    <row r="268" spans="1:28" ht="12.75">
      <c r="A268" s="77" t="s">
        <v>153</v>
      </c>
      <c r="B268" s="89"/>
      <c r="C268" s="89"/>
      <c r="D268" s="90" t="s">
        <v>144</v>
      </c>
      <c r="E268" s="88" t="s">
        <v>144</v>
      </c>
      <c r="G268" s="119"/>
      <c r="AB268" s="1">
        <v>1</v>
      </c>
    </row>
    <row r="269" spans="1:28" ht="12.75">
      <c r="A269" s="77" t="s">
        <v>580</v>
      </c>
      <c r="B269" s="89"/>
      <c r="C269" s="89"/>
      <c r="D269" s="90" t="s">
        <v>144</v>
      </c>
      <c r="E269" s="88" t="s">
        <v>144</v>
      </c>
      <c r="G269" s="119"/>
      <c r="AB269" s="1">
        <v>1</v>
      </c>
    </row>
    <row r="270" spans="1:28" ht="12.75">
      <c r="A270" s="77"/>
      <c r="B270" s="89"/>
      <c r="C270" s="89"/>
      <c r="D270" s="90" t="s">
        <v>144</v>
      </c>
      <c r="E270" s="88" t="s">
        <v>144</v>
      </c>
      <c r="G270" s="119"/>
    </row>
    <row r="271" spans="1:28" ht="12.75">
      <c r="A271" s="77" t="s">
        <v>584</v>
      </c>
      <c r="B271" s="89"/>
      <c r="C271" s="89"/>
      <c r="D271" s="90" t="s">
        <v>144</v>
      </c>
      <c r="E271" s="88" t="s">
        <v>144</v>
      </c>
      <c r="G271" s="119"/>
    </row>
    <row r="272" spans="1:28" ht="12.75">
      <c r="A272" s="77" t="s">
        <v>258</v>
      </c>
      <c r="B272" s="89"/>
      <c r="C272" s="89"/>
      <c r="D272" s="90" t="s">
        <v>144</v>
      </c>
      <c r="E272" s="88" t="s">
        <v>144</v>
      </c>
      <c r="G272" s="119"/>
      <c r="AB272" s="1">
        <v>1</v>
      </c>
    </row>
    <row r="273" spans="1:28" ht="12.75">
      <c r="A273" s="77"/>
      <c r="B273" s="89"/>
      <c r="C273" s="89"/>
      <c r="D273" s="90" t="s">
        <v>144</v>
      </c>
      <c r="E273" s="88" t="s">
        <v>144</v>
      </c>
      <c r="G273" s="119"/>
    </row>
    <row r="274" spans="1:28" ht="12.75">
      <c r="A274" s="77" t="s">
        <v>585</v>
      </c>
      <c r="B274" s="89"/>
      <c r="C274" s="89"/>
      <c r="D274" s="90" t="s">
        <v>144</v>
      </c>
      <c r="E274" s="88" t="s">
        <v>144</v>
      </c>
      <c r="G274" s="119"/>
      <c r="AB274" s="1">
        <v>1</v>
      </c>
    </row>
    <row r="275" spans="1:28" ht="12.75">
      <c r="A275" s="77" t="s">
        <v>586</v>
      </c>
      <c r="B275" s="89"/>
      <c r="C275" s="89"/>
      <c r="D275" s="90" t="s">
        <v>144</v>
      </c>
      <c r="E275" s="88" t="s">
        <v>144</v>
      </c>
      <c r="G275" s="119"/>
    </row>
    <row r="276" spans="1:28" ht="12.75">
      <c r="A276" s="77"/>
      <c r="B276" s="89"/>
      <c r="C276" s="89"/>
      <c r="D276" s="90" t="s">
        <v>144</v>
      </c>
      <c r="E276" s="88" t="s">
        <v>144</v>
      </c>
      <c r="G276" s="119"/>
    </row>
    <row r="277" spans="1:28" ht="12.75">
      <c r="A277" s="77" t="s">
        <v>587</v>
      </c>
      <c r="B277" s="89"/>
      <c r="C277" s="89"/>
      <c r="D277" s="90" t="s">
        <v>144</v>
      </c>
      <c r="E277" s="88" t="s">
        <v>144</v>
      </c>
      <c r="G277" s="119"/>
    </row>
    <row r="278" spans="1:28" ht="12.75">
      <c r="A278" s="77"/>
      <c r="B278" s="89"/>
      <c r="C278" s="89"/>
      <c r="D278" s="90" t="s">
        <v>144</v>
      </c>
      <c r="E278" s="88" t="s">
        <v>144</v>
      </c>
      <c r="G278" s="119"/>
    </row>
    <row r="279" spans="1:28" ht="12.75">
      <c r="A279" s="77" t="s">
        <v>154</v>
      </c>
      <c r="B279" s="89"/>
      <c r="C279" s="89"/>
      <c r="D279" s="90" t="s">
        <v>144</v>
      </c>
      <c r="E279" s="88" t="s">
        <v>144</v>
      </c>
      <c r="G279" s="119"/>
    </row>
    <row r="280" spans="1:28" ht="12.75">
      <c r="A280" s="74" t="s">
        <v>588</v>
      </c>
      <c r="B280" s="93"/>
      <c r="C280" s="93"/>
      <c r="D280" s="90" t="s">
        <v>144</v>
      </c>
      <c r="E280" s="88" t="s">
        <v>144</v>
      </c>
      <c r="G280" s="119"/>
      <c r="AB280" s="1">
        <v>1</v>
      </c>
    </row>
    <row r="281" spans="1:28" ht="12.75">
      <c r="A281" s="77"/>
      <c r="B281" s="89"/>
      <c r="C281" s="89"/>
      <c r="D281" s="90" t="s">
        <v>144</v>
      </c>
      <c r="E281" s="88" t="s">
        <v>144</v>
      </c>
      <c r="G281" s="119"/>
    </row>
    <row r="282" spans="1:28" ht="12.75">
      <c r="A282" s="77" t="s">
        <v>589</v>
      </c>
      <c r="B282" s="89"/>
      <c r="C282" s="89"/>
      <c r="D282" s="90" t="s">
        <v>144</v>
      </c>
      <c r="E282" s="88" t="s">
        <v>144</v>
      </c>
      <c r="G282" s="119"/>
    </row>
    <row r="283" spans="1:28" ht="12.75">
      <c r="A283" s="77" t="s">
        <v>590</v>
      </c>
      <c r="B283" s="89"/>
      <c r="C283" s="89"/>
      <c r="D283" s="90" t="s">
        <v>144</v>
      </c>
      <c r="E283" s="88" t="s">
        <v>144</v>
      </c>
      <c r="G283" s="119"/>
      <c r="AB283" s="1">
        <v>1</v>
      </c>
    </row>
    <row r="284" spans="1:28" ht="12.75">
      <c r="A284" s="77"/>
      <c r="B284" s="89"/>
      <c r="C284" s="89"/>
      <c r="D284" s="90" t="s">
        <v>144</v>
      </c>
      <c r="E284" s="88" t="s">
        <v>144</v>
      </c>
      <c r="G284" s="119"/>
    </row>
    <row r="285" spans="1:28" ht="12.75">
      <c r="A285" s="77" t="s">
        <v>591</v>
      </c>
      <c r="B285" s="89"/>
      <c r="C285" s="89"/>
      <c r="D285" s="90" t="s">
        <v>144</v>
      </c>
      <c r="E285" s="88" t="s">
        <v>144</v>
      </c>
      <c r="G285" s="119"/>
      <c r="AB285" s="1">
        <v>1</v>
      </c>
    </row>
    <row r="286" spans="1:28" ht="12.75">
      <c r="A286" s="77"/>
      <c r="B286" s="89"/>
      <c r="C286" s="89"/>
      <c r="D286" s="90" t="s">
        <v>144</v>
      </c>
      <c r="E286" s="88" t="s">
        <v>144</v>
      </c>
      <c r="G286" s="119"/>
      <c r="AB286" s="1">
        <v>1</v>
      </c>
    </row>
    <row r="287" spans="1:28" ht="12.75">
      <c r="A287" s="77" t="s">
        <v>276</v>
      </c>
      <c r="B287" s="89"/>
      <c r="C287" s="89"/>
      <c r="D287" s="90" t="s">
        <v>144</v>
      </c>
      <c r="E287" s="88" t="s">
        <v>144</v>
      </c>
      <c r="G287" s="119"/>
    </row>
    <row r="288" spans="1:28" ht="12.75">
      <c r="A288" s="77"/>
      <c r="B288" s="89"/>
      <c r="C288" s="89"/>
      <c r="D288" s="90" t="s">
        <v>144</v>
      </c>
      <c r="E288" s="88" t="s">
        <v>144</v>
      </c>
      <c r="G288" s="119"/>
      <c r="AB288" s="1">
        <v>1</v>
      </c>
    </row>
    <row r="289" spans="1:28" ht="12.75">
      <c r="A289" s="77" t="s">
        <v>594</v>
      </c>
      <c r="B289" s="89"/>
      <c r="C289" s="89"/>
      <c r="D289" s="90" t="s">
        <v>144</v>
      </c>
      <c r="E289" s="88" t="s">
        <v>144</v>
      </c>
      <c r="G289" s="119"/>
    </row>
    <row r="290" spans="1:28" ht="12.75">
      <c r="A290" s="77" t="s">
        <v>595</v>
      </c>
      <c r="B290" s="89"/>
      <c r="C290" s="89"/>
      <c r="D290" s="90" t="s">
        <v>144</v>
      </c>
      <c r="E290" s="88" t="s">
        <v>144</v>
      </c>
      <c r="G290" s="119"/>
      <c r="AB290" s="1">
        <v>1</v>
      </c>
    </row>
    <row r="291" spans="1:28" ht="12.75">
      <c r="A291" s="77" t="s">
        <v>519</v>
      </c>
      <c r="B291" s="89"/>
      <c r="C291" s="89"/>
      <c r="D291" s="90" t="s">
        <v>144</v>
      </c>
      <c r="E291" s="88" t="s">
        <v>144</v>
      </c>
      <c r="G291" s="119"/>
      <c r="AB291" s="1">
        <v>1</v>
      </c>
    </row>
    <row r="292" spans="1:28" ht="12.75">
      <c r="A292" s="77" t="s">
        <v>490</v>
      </c>
      <c r="B292" s="89"/>
      <c r="C292" s="89"/>
      <c r="D292" s="90" t="s">
        <v>144</v>
      </c>
      <c r="E292" s="88" t="s">
        <v>144</v>
      </c>
      <c r="G292" s="119"/>
    </row>
    <row r="293" spans="1:28" ht="12.75">
      <c r="A293" s="77"/>
      <c r="B293" s="89"/>
      <c r="C293" s="89"/>
      <c r="D293" s="90" t="s">
        <v>144</v>
      </c>
      <c r="E293" s="88" t="s">
        <v>144</v>
      </c>
      <c r="G293" s="119"/>
    </row>
    <row r="294" spans="1:28" ht="12.75">
      <c r="A294" s="77" t="s">
        <v>596</v>
      </c>
      <c r="B294" s="89"/>
      <c r="C294" s="89"/>
      <c r="D294" s="90" t="s">
        <v>144</v>
      </c>
      <c r="E294" s="88" t="s">
        <v>144</v>
      </c>
      <c r="G294" s="119"/>
      <c r="AB294" s="1">
        <v>1</v>
      </c>
    </row>
    <row r="295" spans="1:28" ht="12.75">
      <c r="A295" s="77" t="s">
        <v>597</v>
      </c>
      <c r="B295" s="89"/>
      <c r="C295" s="89"/>
      <c r="D295" s="90" t="s">
        <v>144</v>
      </c>
      <c r="E295" s="88" t="s">
        <v>144</v>
      </c>
      <c r="G295" s="119"/>
    </row>
    <row r="296" spans="1:28" ht="12.75">
      <c r="A296" s="77" t="s">
        <v>67</v>
      </c>
      <c r="B296" s="91"/>
      <c r="C296" s="91"/>
      <c r="D296" s="90" t="s">
        <v>144</v>
      </c>
      <c r="E296" s="88" t="s">
        <v>144</v>
      </c>
      <c r="G296" s="119"/>
      <c r="AB296" s="1">
        <v>1</v>
      </c>
    </row>
    <row r="297" spans="1:28" ht="12.75">
      <c r="A297" s="77"/>
      <c r="B297" s="89"/>
      <c r="C297" s="89"/>
      <c r="D297" s="90" t="s">
        <v>144</v>
      </c>
      <c r="E297" s="88" t="s">
        <v>144</v>
      </c>
      <c r="G297" s="119"/>
    </row>
    <row r="298" spans="1:28" ht="12.75">
      <c r="A298" s="74" t="s">
        <v>236</v>
      </c>
      <c r="B298" s="89"/>
      <c r="C298" s="89"/>
      <c r="D298" s="90" t="s">
        <v>144</v>
      </c>
      <c r="E298" s="88" t="s">
        <v>144</v>
      </c>
      <c r="G298" s="119"/>
    </row>
    <row r="299" spans="1:28" ht="12.75">
      <c r="A299" s="74"/>
      <c r="B299" s="89"/>
      <c r="C299" s="89"/>
      <c r="D299" s="90" t="s">
        <v>144</v>
      </c>
      <c r="E299" s="88" t="s">
        <v>144</v>
      </c>
      <c r="G299" s="119"/>
    </row>
    <row r="300" spans="1:28" ht="12.75">
      <c r="A300" s="77" t="s">
        <v>266</v>
      </c>
      <c r="B300" s="89"/>
      <c r="C300" s="89"/>
      <c r="D300" s="90" t="s">
        <v>144</v>
      </c>
      <c r="E300" s="88" t="s">
        <v>144</v>
      </c>
      <c r="G300" s="119"/>
    </row>
    <row r="301" spans="1:28" ht="12.75">
      <c r="A301" s="77" t="s">
        <v>599</v>
      </c>
      <c r="B301" s="89"/>
      <c r="C301" s="89"/>
      <c r="D301" s="90" t="s">
        <v>144</v>
      </c>
      <c r="E301" s="88" t="s">
        <v>144</v>
      </c>
      <c r="G301" s="119"/>
    </row>
    <row r="302" spans="1:28" ht="12.75">
      <c r="A302" s="77" t="s">
        <v>600</v>
      </c>
      <c r="B302" s="89"/>
      <c r="C302" s="89"/>
      <c r="D302" s="90" t="s">
        <v>144</v>
      </c>
      <c r="E302" s="88" t="s">
        <v>144</v>
      </c>
      <c r="G302" s="119"/>
    </row>
    <row r="303" spans="1:28" ht="12.75">
      <c r="A303" s="77" t="s">
        <v>267</v>
      </c>
      <c r="B303" s="89"/>
      <c r="C303" s="89"/>
      <c r="D303" s="90" t="s">
        <v>144</v>
      </c>
      <c r="E303" s="88" t="s">
        <v>144</v>
      </c>
      <c r="G303" s="119"/>
    </row>
    <row r="304" spans="1:28" ht="12.75">
      <c r="A304" s="77" t="s">
        <v>268</v>
      </c>
      <c r="B304" s="89"/>
      <c r="C304" s="89"/>
      <c r="D304" s="90" t="s">
        <v>144</v>
      </c>
      <c r="E304" s="88" t="s">
        <v>144</v>
      </c>
      <c r="G304" s="119"/>
    </row>
    <row r="305" spans="1:7" ht="12.75">
      <c r="A305" s="77"/>
      <c r="B305" s="89"/>
      <c r="C305" s="89"/>
      <c r="D305" s="90" t="s">
        <v>144</v>
      </c>
      <c r="E305" s="88" t="s">
        <v>144</v>
      </c>
      <c r="G305" s="119"/>
    </row>
    <row r="306" spans="1:7" ht="12.75">
      <c r="A306" s="77"/>
      <c r="B306" s="89"/>
      <c r="C306" s="89"/>
      <c r="D306" s="90" t="s">
        <v>144</v>
      </c>
      <c r="E306" s="88" t="s">
        <v>144</v>
      </c>
      <c r="G306" s="119"/>
    </row>
    <row r="307" spans="1:7" ht="12.75">
      <c r="A307" s="77"/>
      <c r="B307" s="89"/>
      <c r="C307" s="89"/>
      <c r="D307" s="90" t="s">
        <v>144</v>
      </c>
      <c r="E307" s="88" t="s">
        <v>144</v>
      </c>
      <c r="G307" s="119"/>
    </row>
    <row r="308" spans="1:7" ht="12.75">
      <c r="A308" s="77"/>
      <c r="B308" s="89"/>
      <c r="C308" s="89"/>
      <c r="D308" s="90" t="s">
        <v>144</v>
      </c>
      <c r="E308" s="88" t="s">
        <v>144</v>
      </c>
      <c r="G308" s="119"/>
    </row>
    <row r="309" spans="1:7" ht="12.75">
      <c r="A309" s="77"/>
      <c r="B309" s="89"/>
      <c r="C309" s="89"/>
      <c r="D309" s="90" t="s">
        <v>144</v>
      </c>
      <c r="E309" s="88" t="s">
        <v>144</v>
      </c>
      <c r="G309" s="119"/>
    </row>
    <row r="310" spans="1:7" ht="12.75">
      <c r="A310" s="77"/>
      <c r="B310" s="89"/>
      <c r="C310" s="89"/>
      <c r="D310" s="90" t="s">
        <v>144</v>
      </c>
      <c r="E310" s="88" t="s">
        <v>144</v>
      </c>
      <c r="G310" s="119"/>
    </row>
    <row r="311" spans="1:7" ht="12.75">
      <c r="A311" s="77"/>
      <c r="B311" s="89"/>
      <c r="C311" s="89"/>
      <c r="D311" s="90" t="s">
        <v>144</v>
      </c>
      <c r="E311" s="88" t="s">
        <v>144</v>
      </c>
      <c r="G311" s="119"/>
    </row>
    <row r="312" spans="1:7" ht="12.75">
      <c r="A312" s="77"/>
      <c r="B312" s="89"/>
      <c r="C312" s="89"/>
      <c r="D312" s="90" t="s">
        <v>144</v>
      </c>
      <c r="E312" s="88" t="s">
        <v>144</v>
      </c>
      <c r="G312" s="119"/>
    </row>
    <row r="313" spans="1:7" ht="12.75">
      <c r="A313" s="77"/>
      <c r="B313" s="89"/>
      <c r="C313" s="89"/>
      <c r="D313" s="90" t="s">
        <v>144</v>
      </c>
      <c r="E313" s="88" t="s">
        <v>144</v>
      </c>
      <c r="G313" s="119"/>
    </row>
    <row r="314" spans="1:7" ht="12.75">
      <c r="A314" s="77"/>
      <c r="B314" s="89"/>
      <c r="C314" s="89"/>
      <c r="D314" s="90" t="s">
        <v>144</v>
      </c>
      <c r="E314" s="88" t="s">
        <v>144</v>
      </c>
      <c r="G314" s="119"/>
    </row>
    <row r="315" spans="1:7" ht="12.75">
      <c r="A315" s="77"/>
      <c r="B315" s="89"/>
      <c r="C315" s="89"/>
      <c r="D315" s="90" t="s">
        <v>144</v>
      </c>
      <c r="E315" s="88" t="s">
        <v>144</v>
      </c>
      <c r="G315" s="119"/>
    </row>
    <row r="316" spans="1:7" ht="12.75">
      <c r="A316" s="77"/>
      <c r="B316" s="89"/>
      <c r="C316" s="89"/>
      <c r="D316" s="90" t="s">
        <v>144</v>
      </c>
      <c r="E316" s="88" t="s">
        <v>144</v>
      </c>
      <c r="G316" s="119"/>
    </row>
    <row r="317" spans="1:7" ht="12.75">
      <c r="A317" s="118" t="s">
        <v>278</v>
      </c>
      <c r="B317" s="89"/>
      <c r="C317" s="89"/>
      <c r="D317" s="90" t="s">
        <v>144</v>
      </c>
      <c r="E317" s="88" t="s">
        <v>144</v>
      </c>
      <c r="G317" s="119"/>
    </row>
    <row r="318" spans="1:7" ht="12.75">
      <c r="A318" s="118" t="s">
        <v>277</v>
      </c>
      <c r="B318" s="89"/>
      <c r="C318" s="89"/>
      <c r="D318" s="90" t="s">
        <v>144</v>
      </c>
      <c r="E318" s="88" t="s">
        <v>144</v>
      </c>
      <c r="G318" s="119"/>
    </row>
    <row r="319" spans="1:7" ht="12.75">
      <c r="A319" s="74" t="s">
        <v>52</v>
      </c>
      <c r="B319" s="89"/>
      <c r="C319" s="89"/>
      <c r="D319" s="90" t="s">
        <v>144</v>
      </c>
      <c r="E319" s="88" t="s">
        <v>144</v>
      </c>
      <c r="G319" s="119"/>
    </row>
    <row r="320" spans="1:7" ht="12.75">
      <c r="A320" s="77" t="s">
        <v>265</v>
      </c>
      <c r="B320" s="89">
        <v>3399.6927656981129</v>
      </c>
      <c r="C320" s="89"/>
      <c r="D320" s="90">
        <v>3552.3389708779578</v>
      </c>
      <c r="E320" s="88">
        <v>4.489999999999994E-2</v>
      </c>
      <c r="G320" s="119"/>
    </row>
    <row r="321" spans="1:28" ht="12.75">
      <c r="A321" s="77" t="s">
        <v>230</v>
      </c>
      <c r="B321" s="89">
        <v>6322.2446460000001</v>
      </c>
      <c r="C321" s="89"/>
      <c r="D321" s="90">
        <v>6606.1134306054</v>
      </c>
      <c r="E321" s="88">
        <v>4.489999999999994E-2</v>
      </c>
      <c r="G321" s="119"/>
    </row>
    <row r="322" spans="1:28" ht="12.75">
      <c r="A322" s="77" t="s">
        <v>231</v>
      </c>
      <c r="B322" s="89">
        <v>133.67848400000003</v>
      </c>
      <c r="C322" s="89"/>
      <c r="D322" s="90">
        <v>139.68064793160002</v>
      </c>
      <c r="E322" s="88">
        <v>4.489999999999994E-2</v>
      </c>
      <c r="G322" s="119"/>
    </row>
    <row r="323" spans="1:28" ht="12.75">
      <c r="A323" s="77" t="s">
        <v>205</v>
      </c>
      <c r="B323" s="89">
        <v>19422.12</v>
      </c>
      <c r="C323" s="89"/>
      <c r="D323" s="90">
        <v>20294.173187999997</v>
      </c>
      <c r="E323" s="88">
        <v>4.489999999999994E-2</v>
      </c>
      <c r="G323" s="119"/>
    </row>
    <row r="324" spans="1:28" ht="12.75">
      <c r="A324" s="77" t="s">
        <v>206</v>
      </c>
      <c r="B324" s="89">
        <v>49.077399999999997</v>
      </c>
      <c r="C324" s="89"/>
      <c r="D324" s="90">
        <v>51.280975259999991</v>
      </c>
      <c r="E324" s="88">
        <v>4.489999999999994E-2</v>
      </c>
      <c r="G324" s="119"/>
    </row>
    <row r="325" spans="1:28" ht="12.75">
      <c r="A325" s="77" t="s">
        <v>232</v>
      </c>
      <c r="B325" s="89">
        <v>38844.239999999998</v>
      </c>
      <c r="C325" s="89"/>
      <c r="D325" s="90">
        <v>40588.346375999994</v>
      </c>
      <c r="E325" s="88">
        <v>4.489999999999994E-2</v>
      </c>
      <c r="G325" s="119"/>
    </row>
    <row r="326" spans="1:28" ht="12.75">
      <c r="A326" s="77" t="s">
        <v>486</v>
      </c>
      <c r="B326" s="89">
        <v>14.6188</v>
      </c>
      <c r="C326" s="89"/>
      <c r="D326" s="90">
        <v>15.275184119999999</v>
      </c>
      <c r="E326" s="88">
        <v>4.489999999999994E-2</v>
      </c>
      <c r="G326" s="119"/>
      <c r="AB326" s="1">
        <v>1</v>
      </c>
    </row>
    <row r="327" spans="1:28" ht="12.75">
      <c r="A327" s="77" t="s">
        <v>467</v>
      </c>
      <c r="B327" s="89">
        <v>50497.512000000002</v>
      </c>
      <c r="C327" s="89"/>
      <c r="D327" s="90">
        <v>52764.8502888</v>
      </c>
      <c r="E327" s="88">
        <v>4.489999999999994E-2</v>
      </c>
      <c r="G327" s="119"/>
      <c r="AB327" s="1">
        <v>1</v>
      </c>
    </row>
    <row r="328" spans="1:28" ht="12.75">
      <c r="A328" s="77" t="s">
        <v>468</v>
      </c>
      <c r="B328" s="89">
        <v>10.442</v>
      </c>
      <c r="C328" s="89"/>
      <c r="D328" s="90">
        <v>10.910845799999999</v>
      </c>
      <c r="E328" s="88">
        <v>4.489999999999994E-2</v>
      </c>
      <c r="G328" s="119"/>
    </row>
    <row r="329" spans="1:28" ht="12.75">
      <c r="A329" s="77"/>
      <c r="B329" s="89"/>
      <c r="C329" s="89"/>
      <c r="D329" s="90" t="s">
        <v>144</v>
      </c>
      <c r="E329" s="88" t="s">
        <v>144</v>
      </c>
      <c r="G329" s="119"/>
      <c r="AB329" s="1">
        <v>1</v>
      </c>
    </row>
    <row r="330" spans="1:28" ht="12.75">
      <c r="A330" s="74" t="s">
        <v>64</v>
      </c>
      <c r="B330" s="89"/>
      <c r="C330" s="89"/>
      <c r="D330" s="90" t="s">
        <v>144</v>
      </c>
      <c r="E330" s="88" t="s">
        <v>144</v>
      </c>
      <c r="G330" s="119"/>
    </row>
    <row r="331" spans="1:28" ht="12.75">
      <c r="A331" s="77" t="s">
        <v>265</v>
      </c>
      <c r="B331" s="89">
        <v>3952.4137541744972</v>
      </c>
      <c r="C331" s="89"/>
      <c r="D331" s="90">
        <v>4129.8771317369319</v>
      </c>
      <c r="E331" s="88">
        <v>4.489999999999994E-2</v>
      </c>
      <c r="G331" s="119"/>
      <c r="AB331" s="1">
        <v>1</v>
      </c>
    </row>
    <row r="332" spans="1:28" ht="12.75">
      <c r="A332" s="77" t="s">
        <v>230</v>
      </c>
      <c r="B332" s="89">
        <v>6134.4870439999995</v>
      </c>
      <c r="C332" s="89"/>
      <c r="D332" s="90">
        <v>6409.9255122755994</v>
      </c>
      <c r="E332" s="88">
        <v>4.489999999999994E-2</v>
      </c>
      <c r="G332" s="119"/>
    </row>
    <row r="333" spans="1:28" ht="12.75">
      <c r="A333" s="77" t="s">
        <v>231</v>
      </c>
      <c r="B333" s="89">
        <v>130.60853599999999</v>
      </c>
      <c r="C333" s="89"/>
      <c r="D333" s="90">
        <v>136.47285926639998</v>
      </c>
      <c r="E333" s="88">
        <v>4.489999999999994E-2</v>
      </c>
      <c r="G333" s="119"/>
      <c r="AB333" s="1">
        <v>1</v>
      </c>
    </row>
    <row r="334" spans="1:28" ht="12.75">
      <c r="A334" s="77" t="s">
        <v>205</v>
      </c>
      <c r="B334" s="89">
        <v>18691.18</v>
      </c>
      <c r="C334" s="89"/>
      <c r="D334" s="90">
        <v>19530.413981999998</v>
      </c>
      <c r="E334" s="88">
        <v>4.489999999999994E-2</v>
      </c>
      <c r="G334" s="119"/>
    </row>
    <row r="335" spans="1:28" ht="12.75">
      <c r="A335" s="77" t="s">
        <v>206</v>
      </c>
      <c r="B335" s="89">
        <v>41.245899999999999</v>
      </c>
      <c r="C335" s="89"/>
      <c r="D335" s="90">
        <v>43.097840909999995</v>
      </c>
      <c r="E335" s="88">
        <v>4.489999999999994E-2</v>
      </c>
      <c r="G335" s="119"/>
      <c r="AB335" s="1">
        <v>1</v>
      </c>
    </row>
    <row r="336" spans="1:28" ht="12.75">
      <c r="A336" s="77" t="s">
        <v>232</v>
      </c>
      <c r="B336" s="89">
        <v>35502.800000000003</v>
      </c>
      <c r="C336" s="89"/>
      <c r="D336" s="90">
        <v>37096.875720000004</v>
      </c>
      <c r="E336" s="88">
        <v>4.489999999999994E-2</v>
      </c>
      <c r="G336" s="119"/>
    </row>
    <row r="337" spans="1:28" ht="12.75">
      <c r="A337" s="77" t="s">
        <v>486</v>
      </c>
      <c r="B337" s="89">
        <v>15.663</v>
      </c>
      <c r="C337" s="89"/>
      <c r="D337" s="90">
        <v>16.366268699999999</v>
      </c>
      <c r="E337" s="88">
        <v>4.489999999999994E-2</v>
      </c>
      <c r="G337" s="119"/>
      <c r="AB337" s="1">
        <v>1</v>
      </c>
    </row>
    <row r="338" spans="1:28" ht="12.75">
      <c r="A338" s="77" t="s">
        <v>467</v>
      </c>
      <c r="B338" s="89">
        <v>45422.700000000004</v>
      </c>
      <c r="C338" s="89"/>
      <c r="D338" s="90">
        <v>47462.179230000002</v>
      </c>
      <c r="E338" s="88">
        <v>4.489999999999994E-2</v>
      </c>
      <c r="G338" s="119"/>
      <c r="AB338" s="1">
        <v>1</v>
      </c>
    </row>
    <row r="339" spans="1:28" ht="12.75">
      <c r="A339" s="77" t="s">
        <v>468</v>
      </c>
      <c r="B339" s="89">
        <v>11.4862</v>
      </c>
      <c r="C339" s="89"/>
      <c r="D339" s="90">
        <v>12.001930379999999</v>
      </c>
      <c r="E339" s="88">
        <v>4.489999999999994E-2</v>
      </c>
      <c r="G339" s="119"/>
    </row>
    <row r="340" spans="1:28" ht="12.75">
      <c r="A340" s="77"/>
      <c r="B340" s="89"/>
      <c r="C340" s="89"/>
      <c r="D340" s="90" t="s">
        <v>144</v>
      </c>
      <c r="E340" s="88" t="s">
        <v>144</v>
      </c>
      <c r="G340" s="119"/>
      <c r="AB340" s="1">
        <v>1</v>
      </c>
    </row>
    <row r="341" spans="1:28" ht="12.75">
      <c r="A341" s="74" t="s">
        <v>73</v>
      </c>
      <c r="B341" s="89"/>
      <c r="C341" s="89"/>
      <c r="D341" s="90" t="s">
        <v>144</v>
      </c>
      <c r="E341" s="88" t="s">
        <v>144</v>
      </c>
      <c r="G341" s="119"/>
      <c r="AB341" s="1">
        <v>1</v>
      </c>
    </row>
    <row r="342" spans="1:28" ht="12.75">
      <c r="A342" s="77" t="s">
        <v>265</v>
      </c>
      <c r="B342" s="89">
        <v>2729.8635822068964</v>
      </c>
      <c r="C342" s="89"/>
      <c r="D342" s="90">
        <v>2852.4344570479857</v>
      </c>
      <c r="E342" s="88">
        <v>4.489999999999994E-2</v>
      </c>
      <c r="G342" s="119"/>
    </row>
    <row r="343" spans="1:28" ht="12.75">
      <c r="A343" s="77" t="s">
        <v>230</v>
      </c>
      <c r="B343" s="89">
        <v>3958.3115920000005</v>
      </c>
      <c r="C343" s="89"/>
      <c r="D343" s="90">
        <v>4136.0397824808006</v>
      </c>
      <c r="E343" s="88">
        <v>4.489999999999994E-2</v>
      </c>
      <c r="G343" s="119"/>
    </row>
    <row r="344" spans="1:28" ht="12.75">
      <c r="A344" s="77" t="s">
        <v>231</v>
      </c>
      <c r="B344" s="89">
        <v>97.580489999999998</v>
      </c>
      <c r="C344" s="89"/>
      <c r="D344" s="90">
        <v>101.96185400099999</v>
      </c>
      <c r="E344" s="88">
        <v>4.489999999999994E-2</v>
      </c>
      <c r="G344" s="119"/>
    </row>
    <row r="345" spans="1:28" ht="12.75">
      <c r="A345" s="77" t="s">
        <v>205</v>
      </c>
      <c r="B345" s="89">
        <v>13574.6</v>
      </c>
      <c r="C345" s="89"/>
      <c r="D345" s="90">
        <v>14184.099539999999</v>
      </c>
      <c r="E345" s="88">
        <v>4.489999999999994E-2</v>
      </c>
      <c r="G345" s="119"/>
    </row>
    <row r="346" spans="1:28" ht="12.75">
      <c r="A346" s="77" t="s">
        <v>206</v>
      </c>
      <c r="B346" s="89">
        <v>32.370199999999997</v>
      </c>
      <c r="C346" s="89"/>
      <c r="D346" s="90">
        <v>33.823621979999992</v>
      </c>
      <c r="E346" s="88">
        <v>4.489999999999994E-2</v>
      </c>
      <c r="G346" s="119"/>
    </row>
    <row r="347" spans="1:28" ht="12.75">
      <c r="A347" s="77" t="s">
        <v>232</v>
      </c>
      <c r="B347" s="89">
        <v>27149.200000000001</v>
      </c>
      <c r="C347" s="89"/>
      <c r="D347" s="90">
        <v>28368.199079999999</v>
      </c>
      <c r="E347" s="88">
        <v>4.489999999999994E-2</v>
      </c>
      <c r="G347" s="119"/>
    </row>
    <row r="348" spans="1:28" ht="12.75">
      <c r="A348" s="77" t="s">
        <v>486</v>
      </c>
      <c r="B348" s="89">
        <v>12.5304</v>
      </c>
      <c r="C348" s="89"/>
      <c r="D348" s="90">
        <v>13.09301496</v>
      </c>
      <c r="E348" s="88">
        <v>4.489999999999994E-2</v>
      </c>
      <c r="G348" s="119"/>
    </row>
    <row r="349" spans="1:28" ht="12.75">
      <c r="A349" s="77" t="s">
        <v>467</v>
      </c>
      <c r="B349" s="89"/>
      <c r="C349" s="95"/>
      <c r="D349" s="90" t="s">
        <v>144</v>
      </c>
      <c r="E349" s="88" t="s">
        <v>144</v>
      </c>
      <c r="G349" s="119"/>
    </row>
    <row r="350" spans="1:28" ht="12.75">
      <c r="A350" s="77" t="s">
        <v>468</v>
      </c>
      <c r="B350" s="89"/>
      <c r="C350" s="95"/>
      <c r="D350" s="90" t="s">
        <v>144</v>
      </c>
      <c r="E350" s="88" t="s">
        <v>144</v>
      </c>
      <c r="G350" s="119"/>
    </row>
    <row r="351" spans="1:28" ht="12.75">
      <c r="A351" s="77"/>
      <c r="B351" s="89"/>
      <c r="C351" s="89"/>
      <c r="D351" s="90" t="s">
        <v>144</v>
      </c>
      <c r="E351" s="88" t="s">
        <v>144</v>
      </c>
      <c r="G351" s="119"/>
    </row>
    <row r="352" spans="1:28" ht="12.75">
      <c r="A352" s="74" t="s">
        <v>78</v>
      </c>
      <c r="B352" s="89"/>
      <c r="C352" s="89"/>
      <c r="D352" s="90" t="s">
        <v>144</v>
      </c>
      <c r="E352" s="88" t="s">
        <v>144</v>
      </c>
      <c r="G352" s="119"/>
    </row>
    <row r="353" spans="1:7" ht="12.75">
      <c r="A353" s="77" t="s">
        <v>265</v>
      </c>
      <c r="B353" s="89">
        <v>3499.3760532307692</v>
      </c>
      <c r="C353" s="89"/>
      <c r="D353" s="90">
        <v>3656.4980380208303</v>
      </c>
      <c r="E353" s="88">
        <v>4.489999999999994E-2</v>
      </c>
      <c r="G353" s="119"/>
    </row>
    <row r="354" spans="1:7" ht="12.75">
      <c r="A354" s="77" t="s">
        <v>230</v>
      </c>
      <c r="B354" s="89">
        <v>5422.885628</v>
      </c>
      <c r="C354" s="89"/>
      <c r="D354" s="90">
        <v>5666.3731926971996</v>
      </c>
      <c r="E354" s="88">
        <v>4.489999999999994E-2</v>
      </c>
      <c r="G354" s="119"/>
    </row>
    <row r="355" spans="1:7" ht="12.75">
      <c r="A355" s="77" t="s">
        <v>231</v>
      </c>
      <c r="B355" s="89">
        <v>115.33189</v>
      </c>
      <c r="C355" s="89"/>
      <c r="D355" s="90">
        <v>120.510291861</v>
      </c>
      <c r="E355" s="88">
        <v>4.489999999999994E-2</v>
      </c>
      <c r="G355" s="119"/>
    </row>
    <row r="356" spans="1:7" ht="12.75">
      <c r="A356" s="77" t="s">
        <v>205</v>
      </c>
      <c r="B356" s="89">
        <v>15663</v>
      </c>
      <c r="C356" s="89"/>
      <c r="D356" s="90">
        <v>16366.268699999999</v>
      </c>
      <c r="E356" s="88">
        <v>4.489999999999994E-2</v>
      </c>
      <c r="G356" s="119"/>
    </row>
    <row r="357" spans="1:7" ht="12.75">
      <c r="A357" s="77" t="s">
        <v>206</v>
      </c>
      <c r="B357" s="89">
        <v>35.502800000000001</v>
      </c>
      <c r="C357" s="89"/>
      <c r="D357" s="90">
        <v>37.09687572</v>
      </c>
      <c r="E357" s="88">
        <v>4.489999999999994E-2</v>
      </c>
      <c r="G357" s="119"/>
    </row>
    <row r="358" spans="1:7" ht="12.75">
      <c r="A358" s="77" t="s">
        <v>232</v>
      </c>
      <c r="B358" s="89">
        <v>31326</v>
      </c>
      <c r="C358" s="89"/>
      <c r="D358" s="90">
        <v>32732.537399999997</v>
      </c>
      <c r="E358" s="88">
        <v>4.489999999999994E-2</v>
      </c>
      <c r="G358" s="119"/>
    </row>
    <row r="359" spans="1:7" ht="12.75">
      <c r="A359" s="77" t="s">
        <v>486</v>
      </c>
      <c r="B359" s="89">
        <v>10.442</v>
      </c>
      <c r="C359" s="89"/>
      <c r="D359" s="90">
        <v>10.910845799999999</v>
      </c>
      <c r="E359" s="88">
        <v>4.489999999999994E-2</v>
      </c>
      <c r="G359" s="119"/>
    </row>
    <row r="360" spans="1:7" ht="12.75">
      <c r="A360" s="77" t="s">
        <v>467</v>
      </c>
      <c r="B360" s="89">
        <v>40078.852941176468</v>
      </c>
      <c r="C360" s="89"/>
      <c r="D360" s="90">
        <v>41878.393438235289</v>
      </c>
      <c r="E360" s="88">
        <v>4.489999999999994E-2</v>
      </c>
      <c r="G360" s="119"/>
    </row>
    <row r="361" spans="1:7" ht="12.75">
      <c r="A361" s="77" t="s">
        <v>468</v>
      </c>
      <c r="B361" s="89">
        <v>10.442</v>
      </c>
      <c r="C361" s="89"/>
      <c r="D361" s="90">
        <v>10.910845799999999</v>
      </c>
      <c r="E361" s="88">
        <v>4.489999999999994E-2</v>
      </c>
      <c r="G361" s="119"/>
    </row>
    <row r="362" spans="1:7" ht="12.75">
      <c r="A362" s="77"/>
      <c r="B362" s="89"/>
      <c r="C362" s="89"/>
      <c r="D362" s="90" t="s">
        <v>144</v>
      </c>
      <c r="E362" s="88" t="s">
        <v>144</v>
      </c>
      <c r="G362" s="119"/>
    </row>
    <row r="363" spans="1:7" ht="12.75">
      <c r="A363" s="74" t="s">
        <v>82</v>
      </c>
      <c r="B363" s="89"/>
      <c r="C363" s="89"/>
      <c r="D363" s="90" t="s">
        <v>144</v>
      </c>
      <c r="E363" s="88" t="s">
        <v>144</v>
      </c>
      <c r="G363" s="119"/>
    </row>
    <row r="364" spans="1:7" ht="12.75">
      <c r="A364" s="77" t="s">
        <v>265</v>
      </c>
      <c r="B364" s="89">
        <v>3067.0187442105316</v>
      </c>
      <c r="C364" s="89"/>
      <c r="D364" s="90">
        <v>3204.7278858255845</v>
      </c>
      <c r="E364" s="88">
        <v>4.489999999999994E-2</v>
      </c>
      <c r="G364" s="119"/>
    </row>
    <row r="365" spans="1:7" ht="12.75">
      <c r="A365" s="77" t="s">
        <v>230</v>
      </c>
      <c r="B365" s="89">
        <v>3958.3115920000005</v>
      </c>
      <c r="C365" s="89"/>
      <c r="D365" s="90">
        <v>4136.0397824808006</v>
      </c>
      <c r="E365" s="88">
        <v>4.489999999999994E-2</v>
      </c>
      <c r="G365" s="119"/>
    </row>
    <row r="366" spans="1:7" ht="12.75">
      <c r="A366" s="77" t="s">
        <v>231</v>
      </c>
      <c r="B366" s="89">
        <v>84.18340400000001</v>
      </c>
      <c r="C366" s="89"/>
      <c r="D366" s="90">
        <v>87.96323883960001</v>
      </c>
      <c r="E366" s="88">
        <v>4.489999999999994E-2</v>
      </c>
      <c r="G366" s="119"/>
    </row>
    <row r="367" spans="1:7" ht="12.75">
      <c r="A367" s="77" t="s">
        <v>205</v>
      </c>
      <c r="B367" s="89">
        <v>12530.4</v>
      </c>
      <c r="C367" s="89"/>
      <c r="D367" s="90">
        <v>13093.014959999999</v>
      </c>
      <c r="E367" s="88">
        <v>4.489999999999994E-2</v>
      </c>
      <c r="G367" s="119"/>
    </row>
    <row r="368" spans="1:7" ht="12.75">
      <c r="A368" s="77" t="s">
        <v>206</v>
      </c>
      <c r="B368" s="89">
        <v>29.2376</v>
      </c>
      <c r="C368" s="89"/>
      <c r="D368" s="90">
        <v>30.550368239999997</v>
      </c>
      <c r="E368" s="88">
        <v>4.489999999999994E-2</v>
      </c>
      <c r="G368" s="119"/>
    </row>
    <row r="369" spans="1:7" ht="12.75">
      <c r="A369" s="77" t="s">
        <v>232</v>
      </c>
      <c r="B369" s="89"/>
      <c r="C369" s="89"/>
      <c r="D369" s="90" t="s">
        <v>144</v>
      </c>
      <c r="E369" s="88" t="s">
        <v>144</v>
      </c>
      <c r="G369" s="119"/>
    </row>
    <row r="370" spans="1:7" ht="12.75">
      <c r="A370" s="77" t="s">
        <v>486</v>
      </c>
      <c r="B370" s="89"/>
      <c r="C370" s="89"/>
      <c r="D370" s="90" t="s">
        <v>144</v>
      </c>
      <c r="E370" s="88" t="s">
        <v>144</v>
      </c>
      <c r="G370" s="119"/>
    </row>
    <row r="371" spans="1:7" ht="12.75">
      <c r="A371" s="77" t="s">
        <v>467</v>
      </c>
      <c r="B371" s="89"/>
      <c r="C371" s="89"/>
      <c r="D371" s="90" t="s">
        <v>144</v>
      </c>
      <c r="E371" s="88" t="s">
        <v>144</v>
      </c>
      <c r="G371" s="119"/>
    </row>
    <row r="372" spans="1:7" ht="12.75">
      <c r="A372" s="77" t="s">
        <v>468</v>
      </c>
      <c r="B372" s="89"/>
      <c r="C372" s="89"/>
      <c r="D372" s="90" t="s">
        <v>144</v>
      </c>
      <c r="E372" s="88" t="s">
        <v>144</v>
      </c>
      <c r="G372" s="119"/>
    </row>
    <row r="373" spans="1:7" ht="12.75">
      <c r="A373" s="77"/>
      <c r="B373" s="89"/>
      <c r="C373" s="89"/>
      <c r="D373" s="90" t="s">
        <v>144</v>
      </c>
      <c r="E373" s="88" t="s">
        <v>144</v>
      </c>
      <c r="G373" s="119"/>
    </row>
    <row r="374" spans="1:7" ht="12.75">
      <c r="A374" s="94" t="s">
        <v>84</v>
      </c>
      <c r="B374" s="95"/>
      <c r="C374" s="95"/>
      <c r="D374" s="90" t="s">
        <v>144</v>
      </c>
      <c r="E374" s="88" t="s">
        <v>144</v>
      </c>
      <c r="G374" s="119"/>
    </row>
    <row r="375" spans="1:7" ht="12.75">
      <c r="A375" s="77" t="s">
        <v>265</v>
      </c>
      <c r="B375" s="95">
        <v>2627.5663108581316</v>
      </c>
      <c r="C375" s="95"/>
      <c r="D375" s="90">
        <v>2745.5440382156617</v>
      </c>
      <c r="E375" s="88">
        <v>4.489999999999994E-2</v>
      </c>
      <c r="G375" s="119"/>
    </row>
    <row r="376" spans="1:7" ht="12.75">
      <c r="A376" s="77" t="s">
        <v>230</v>
      </c>
      <c r="B376" s="95">
        <v>3835.1899699999999</v>
      </c>
      <c r="C376" s="95"/>
      <c r="D376" s="90">
        <v>4007.3899996529994</v>
      </c>
      <c r="E376" s="88">
        <v>4.489999999999994E-2</v>
      </c>
      <c r="G376" s="119"/>
    </row>
    <row r="377" spans="1:7" ht="12.75">
      <c r="A377" s="77" t="s">
        <v>231</v>
      </c>
      <c r="B377" s="95">
        <v>94.500100000000003</v>
      </c>
      <c r="C377" s="95"/>
      <c r="D377" s="90">
        <v>98.743154489999995</v>
      </c>
      <c r="E377" s="88">
        <v>4.489999999999994E-2</v>
      </c>
      <c r="G377" s="119"/>
    </row>
    <row r="378" spans="1:7" ht="12.75">
      <c r="A378" s="77" t="s">
        <v>205</v>
      </c>
      <c r="B378" s="95">
        <v>13470.18</v>
      </c>
      <c r="C378" s="95"/>
      <c r="D378" s="90">
        <v>14074.991081999999</v>
      </c>
      <c r="E378" s="88">
        <v>4.489999999999994E-2</v>
      </c>
      <c r="G378" s="119"/>
    </row>
    <row r="379" spans="1:7" ht="12.75">
      <c r="A379" s="77" t="s">
        <v>206</v>
      </c>
      <c r="B379" s="95">
        <v>31.326000000000001</v>
      </c>
      <c r="C379" s="95"/>
      <c r="D379" s="90">
        <v>32.732537399999998</v>
      </c>
      <c r="E379" s="88">
        <v>4.489999999999994E-2</v>
      </c>
      <c r="G379" s="119"/>
    </row>
    <row r="380" spans="1:7" ht="12.75">
      <c r="A380" s="77" t="s">
        <v>232</v>
      </c>
      <c r="B380" s="95">
        <v>26209.420000000002</v>
      </c>
      <c r="C380" s="95"/>
      <c r="D380" s="90">
        <v>27386.222958000002</v>
      </c>
      <c r="E380" s="88">
        <v>4.489999999999994E-2</v>
      </c>
      <c r="G380" s="119"/>
    </row>
    <row r="381" spans="1:7" ht="12.75">
      <c r="A381" s="77" t="s">
        <v>486</v>
      </c>
      <c r="B381" s="95">
        <v>22.9724</v>
      </c>
      <c r="C381" s="95"/>
      <c r="D381" s="90">
        <v>24.003860759999998</v>
      </c>
      <c r="E381" s="88">
        <v>4.489999999999994E-2</v>
      </c>
      <c r="G381" s="119"/>
    </row>
    <row r="382" spans="1:7" ht="12.75">
      <c r="A382" s="77" t="s">
        <v>467</v>
      </c>
      <c r="B382" s="95">
        <v>38635.4</v>
      </c>
      <c r="C382" s="95"/>
      <c r="D382" s="90">
        <v>40370.129459999996</v>
      </c>
      <c r="E382" s="88">
        <v>4.489999999999994E-2</v>
      </c>
      <c r="G382" s="119"/>
    </row>
    <row r="383" spans="1:7" ht="12.75">
      <c r="A383" s="77" t="s">
        <v>468</v>
      </c>
      <c r="B383" s="95">
        <v>18.7956</v>
      </c>
      <c r="C383" s="95"/>
      <c r="D383" s="90">
        <v>19.63952244</v>
      </c>
      <c r="E383" s="88">
        <v>4.489999999999994E-2</v>
      </c>
      <c r="G383" s="119"/>
    </row>
    <row r="384" spans="1:7" ht="12.75">
      <c r="A384" s="77"/>
      <c r="B384" s="95"/>
      <c r="C384" s="95"/>
      <c r="D384" s="90" t="s">
        <v>144</v>
      </c>
      <c r="E384" s="88" t="s">
        <v>144</v>
      </c>
      <c r="G384" s="119"/>
    </row>
    <row r="385" spans="1:28" ht="12.75">
      <c r="A385" s="94" t="s">
        <v>601</v>
      </c>
      <c r="B385" s="95"/>
      <c r="C385" s="95"/>
      <c r="D385" s="90" t="s">
        <v>144</v>
      </c>
      <c r="E385" s="88" t="s">
        <v>144</v>
      </c>
      <c r="G385" s="119"/>
      <c r="AB385" s="1">
        <v>1</v>
      </c>
    </row>
    <row r="386" spans="1:28" ht="12.75">
      <c r="A386" s="77" t="s">
        <v>265</v>
      </c>
      <c r="B386" s="95">
        <v>4388.6485783508779</v>
      </c>
      <c r="C386" s="95"/>
      <c r="D386" s="90">
        <v>4585.6988995188321</v>
      </c>
      <c r="E386" s="88">
        <v>4.489999999999994E-2</v>
      </c>
      <c r="G386" s="119"/>
      <c r="AB386" s="1">
        <v>1</v>
      </c>
    </row>
    <row r="387" spans="1:28" ht="12.75">
      <c r="A387" s="77" t="s">
        <v>230</v>
      </c>
      <c r="B387" s="95">
        <v>7467.2308299999995</v>
      </c>
      <c r="C387" s="95"/>
      <c r="D387" s="90">
        <v>7802.5094942669994</v>
      </c>
      <c r="E387" s="88">
        <v>4.489999999999994E-2</v>
      </c>
      <c r="G387" s="119"/>
    </row>
    <row r="388" spans="1:28" ht="12.75">
      <c r="A388" s="77" t="s">
        <v>231</v>
      </c>
      <c r="B388" s="95">
        <v>158.989892</v>
      </c>
      <c r="C388" s="95"/>
      <c r="D388" s="90">
        <v>166.12853815079998</v>
      </c>
      <c r="E388" s="88">
        <v>4.489999999999994E-2</v>
      </c>
      <c r="G388" s="119"/>
    </row>
    <row r="389" spans="1:28" ht="12.75">
      <c r="A389" s="77" t="s">
        <v>205</v>
      </c>
      <c r="B389" s="95">
        <v>22972.400000000001</v>
      </c>
      <c r="C389" s="95"/>
      <c r="D389" s="90">
        <v>24003.86076</v>
      </c>
      <c r="E389" s="88">
        <v>4.489999999999994E-2</v>
      </c>
      <c r="G389" s="119"/>
    </row>
    <row r="390" spans="1:28" ht="12.75">
      <c r="A390" s="77" t="s">
        <v>206</v>
      </c>
      <c r="B390" s="95">
        <v>50.121600000000001</v>
      </c>
      <c r="C390" s="95"/>
      <c r="D390" s="90">
        <v>52.372059839999999</v>
      </c>
      <c r="E390" s="88">
        <v>4.489999999999994E-2</v>
      </c>
      <c r="G390" s="119"/>
    </row>
    <row r="391" spans="1:28" ht="12.75">
      <c r="A391" s="77" t="s">
        <v>232</v>
      </c>
      <c r="B391" s="95">
        <v>43856.4</v>
      </c>
      <c r="C391" s="95"/>
      <c r="D391" s="90">
        <v>45825.552360000001</v>
      </c>
      <c r="E391" s="88">
        <v>4.489999999999994E-2</v>
      </c>
      <c r="G391" s="119"/>
    </row>
    <row r="392" spans="1:28" ht="12.75">
      <c r="A392" s="77" t="s">
        <v>486</v>
      </c>
      <c r="B392" s="95">
        <v>13.5746</v>
      </c>
      <c r="C392" s="95"/>
      <c r="D392" s="90">
        <v>14.18409954</v>
      </c>
      <c r="E392" s="88">
        <v>4.489999999999994E-2</v>
      </c>
      <c r="G392" s="119"/>
      <c r="AB392" s="1">
        <v>1</v>
      </c>
    </row>
    <row r="393" spans="1:28" ht="12.75">
      <c r="A393" s="77" t="s">
        <v>467</v>
      </c>
      <c r="B393" s="95">
        <v>54298.400000000001</v>
      </c>
      <c r="C393" s="95"/>
      <c r="D393" s="90">
        <v>56736.398159999997</v>
      </c>
      <c r="E393" s="88">
        <v>4.489999999999994E-2</v>
      </c>
      <c r="G393" s="119"/>
    </row>
    <row r="394" spans="1:28" ht="12.75">
      <c r="A394" s="77" t="s">
        <v>468</v>
      </c>
      <c r="B394" s="95">
        <v>22.9724</v>
      </c>
      <c r="C394" s="95"/>
      <c r="D394" s="90">
        <v>24.003860759999998</v>
      </c>
      <c r="E394" s="88">
        <v>4.489999999999994E-2</v>
      </c>
      <c r="G394" s="119"/>
      <c r="AB394" s="1">
        <v>1</v>
      </c>
    </row>
    <row r="395" spans="1:28" ht="12.75">
      <c r="A395" s="77"/>
      <c r="B395" s="95"/>
      <c r="C395" s="95"/>
      <c r="D395" s="90" t="s">
        <v>144</v>
      </c>
      <c r="E395" s="88" t="s">
        <v>144</v>
      </c>
      <c r="G395" s="119"/>
      <c r="AB395" s="1">
        <v>1</v>
      </c>
    </row>
    <row r="396" spans="1:28" ht="12.75">
      <c r="A396" s="96" t="s">
        <v>602</v>
      </c>
      <c r="B396" s="95">
        <v>93780.76</v>
      </c>
      <c r="C396" s="95"/>
      <c r="D396" s="90">
        <v>97991.516123999987</v>
      </c>
      <c r="E396" s="88">
        <v>4.489999999999994E-2</v>
      </c>
      <c r="G396" s="119"/>
      <c r="AB396" s="1">
        <v>1</v>
      </c>
    </row>
    <row r="397" spans="1:28" ht="12.75">
      <c r="A397" s="96"/>
      <c r="B397" s="95"/>
      <c r="C397" s="95"/>
      <c r="D397" s="90" t="s">
        <v>144</v>
      </c>
      <c r="E397" s="88" t="s">
        <v>144</v>
      </c>
      <c r="G397" s="119"/>
      <c r="AB397" s="1">
        <v>1</v>
      </c>
    </row>
    <row r="398" spans="1:28" ht="12.75">
      <c r="A398" s="94" t="s">
        <v>603</v>
      </c>
      <c r="B398" s="95"/>
      <c r="C398" s="95"/>
      <c r="D398" s="90" t="s">
        <v>144</v>
      </c>
      <c r="E398" s="88" t="s">
        <v>144</v>
      </c>
      <c r="G398" s="119"/>
      <c r="AB398" s="1">
        <v>1</v>
      </c>
    </row>
    <row r="399" spans="1:28" ht="12.75">
      <c r="A399" s="96"/>
      <c r="B399" s="95"/>
      <c r="C399" s="95"/>
      <c r="D399" s="90" t="s">
        <v>144</v>
      </c>
      <c r="E399" s="88" t="s">
        <v>144</v>
      </c>
      <c r="G399" s="119"/>
      <c r="AB399" s="1">
        <v>1</v>
      </c>
    </row>
    <row r="400" spans="1:28" ht="12.75">
      <c r="A400" s="96" t="s">
        <v>604</v>
      </c>
      <c r="B400" s="95"/>
      <c r="C400" s="95"/>
      <c r="D400" s="90" t="s">
        <v>144</v>
      </c>
      <c r="E400" s="88" t="s">
        <v>144</v>
      </c>
      <c r="G400" s="119"/>
      <c r="AB400" s="1">
        <v>1</v>
      </c>
    </row>
    <row r="401" spans="1:28" ht="12.75">
      <c r="A401" s="96" t="s">
        <v>605</v>
      </c>
      <c r="B401" s="95"/>
      <c r="C401" s="95"/>
      <c r="D401" s="90" t="s">
        <v>144</v>
      </c>
      <c r="E401" s="88" t="s">
        <v>144</v>
      </c>
      <c r="G401" s="119"/>
      <c r="AB401" s="1">
        <v>1</v>
      </c>
    </row>
    <row r="402" spans="1:28" ht="12.75">
      <c r="A402" s="96" t="s">
        <v>606</v>
      </c>
      <c r="B402" s="95"/>
      <c r="C402" s="95"/>
      <c r="D402" s="90" t="s">
        <v>144</v>
      </c>
      <c r="E402" s="88" t="s">
        <v>144</v>
      </c>
      <c r="G402" s="119"/>
      <c r="AB402" s="1">
        <v>1</v>
      </c>
    </row>
    <row r="403" spans="1:28" ht="12.75">
      <c r="A403" s="96"/>
      <c r="B403" s="95"/>
      <c r="C403" s="95"/>
      <c r="D403" s="90" t="s">
        <v>144</v>
      </c>
      <c r="E403" s="88" t="s">
        <v>144</v>
      </c>
      <c r="G403" s="119"/>
      <c r="AB403" s="1">
        <v>1</v>
      </c>
    </row>
    <row r="404" spans="1:28" ht="12.75">
      <c r="A404" s="96" t="s">
        <v>607</v>
      </c>
      <c r="B404" s="95"/>
      <c r="C404" s="95"/>
      <c r="D404" s="90" t="s">
        <v>144</v>
      </c>
      <c r="E404" s="88" t="s">
        <v>144</v>
      </c>
      <c r="G404" s="119"/>
      <c r="AB404" s="1">
        <v>1</v>
      </c>
    </row>
    <row r="405" spans="1:28" ht="12.75">
      <c r="A405" s="96" t="s">
        <v>608</v>
      </c>
      <c r="B405" s="95"/>
      <c r="C405" s="95"/>
      <c r="D405" s="90" t="s">
        <v>144</v>
      </c>
      <c r="E405" s="88" t="s">
        <v>144</v>
      </c>
      <c r="G405" s="119"/>
      <c r="AB405" s="1">
        <v>1</v>
      </c>
    </row>
    <row r="406" spans="1:28" ht="12.75">
      <c r="A406" s="96" t="s">
        <v>156</v>
      </c>
      <c r="B406" s="95"/>
      <c r="C406" s="95"/>
      <c r="D406" s="90" t="s">
        <v>144</v>
      </c>
      <c r="E406" s="88" t="s">
        <v>144</v>
      </c>
      <c r="G406" s="119"/>
      <c r="AB406" s="1">
        <v>1</v>
      </c>
    </row>
    <row r="407" spans="1:28" ht="12.75">
      <c r="A407" s="96"/>
      <c r="B407" s="95"/>
      <c r="C407" s="95"/>
      <c r="D407" s="90" t="s">
        <v>144</v>
      </c>
      <c r="E407" s="88" t="s">
        <v>144</v>
      </c>
      <c r="G407" s="119"/>
      <c r="AB407" s="1">
        <v>1</v>
      </c>
    </row>
    <row r="408" spans="1:28" ht="12.75">
      <c r="A408" s="96" t="s">
        <v>807</v>
      </c>
      <c r="B408" s="95"/>
      <c r="C408" s="95"/>
      <c r="D408" s="90" t="s">
        <v>144</v>
      </c>
      <c r="E408" s="88" t="s">
        <v>144</v>
      </c>
      <c r="G408" s="119"/>
      <c r="AB408" s="1">
        <v>1</v>
      </c>
    </row>
    <row r="409" spans="1:28" ht="12.75">
      <c r="A409" s="96" t="s">
        <v>157</v>
      </c>
      <c r="B409" s="95"/>
      <c r="C409" s="95"/>
      <c r="D409" s="90" t="s">
        <v>144</v>
      </c>
      <c r="E409" s="88" t="s">
        <v>144</v>
      </c>
      <c r="G409" s="119"/>
      <c r="AB409" s="1">
        <v>1</v>
      </c>
    </row>
    <row r="410" spans="1:28" ht="12.75">
      <c r="A410" s="96" t="s">
        <v>609</v>
      </c>
      <c r="B410" s="95"/>
      <c r="C410" s="95"/>
      <c r="D410" s="90" t="s">
        <v>144</v>
      </c>
      <c r="E410" s="88" t="s">
        <v>144</v>
      </c>
      <c r="G410" s="119"/>
      <c r="AB410" s="1">
        <v>1</v>
      </c>
    </row>
    <row r="411" spans="1:28" ht="12.75">
      <c r="A411" s="96" t="s">
        <v>610</v>
      </c>
      <c r="B411" s="95"/>
      <c r="C411" s="95"/>
      <c r="D411" s="90" t="s">
        <v>144</v>
      </c>
      <c r="E411" s="88" t="s">
        <v>144</v>
      </c>
      <c r="G411" s="119"/>
      <c r="AB411" s="1">
        <v>1</v>
      </c>
    </row>
    <row r="412" spans="1:28" ht="12.75">
      <c r="A412" s="96"/>
      <c r="B412" s="95"/>
      <c r="C412" s="95"/>
      <c r="D412" s="90" t="s">
        <v>144</v>
      </c>
      <c r="E412" s="88" t="s">
        <v>144</v>
      </c>
      <c r="G412" s="119"/>
      <c r="AB412" s="1">
        <v>1</v>
      </c>
    </row>
    <row r="413" spans="1:28" ht="12.75">
      <c r="A413" s="96" t="s">
        <v>611</v>
      </c>
      <c r="B413" s="95"/>
      <c r="C413" s="95"/>
      <c r="D413" s="90" t="s">
        <v>144</v>
      </c>
      <c r="E413" s="88" t="s">
        <v>144</v>
      </c>
      <c r="G413" s="119"/>
      <c r="AB413" s="1">
        <v>1</v>
      </c>
    </row>
    <row r="414" spans="1:28" ht="12.75">
      <c r="A414" s="96" t="s">
        <v>612</v>
      </c>
      <c r="B414" s="95"/>
      <c r="C414" s="95"/>
      <c r="D414" s="90" t="s">
        <v>144</v>
      </c>
      <c r="E414" s="88" t="s">
        <v>144</v>
      </c>
      <c r="G414" s="119"/>
      <c r="AB414" s="1">
        <v>1</v>
      </c>
    </row>
    <row r="415" spans="1:28" ht="12.75">
      <c r="A415" s="96" t="s">
        <v>613</v>
      </c>
      <c r="B415" s="95"/>
      <c r="C415" s="95"/>
      <c r="D415" s="90" t="s">
        <v>144</v>
      </c>
      <c r="E415" s="88" t="s">
        <v>144</v>
      </c>
      <c r="G415" s="119"/>
      <c r="AB415" s="1">
        <v>1</v>
      </c>
    </row>
    <row r="416" spans="1:28" ht="12.75">
      <c r="A416" s="96" t="s">
        <v>614</v>
      </c>
      <c r="B416" s="95"/>
      <c r="C416" s="95"/>
      <c r="D416" s="90" t="s">
        <v>144</v>
      </c>
      <c r="E416" s="88" t="s">
        <v>144</v>
      </c>
      <c r="G416" s="119"/>
      <c r="AB416" s="1">
        <v>1</v>
      </c>
    </row>
    <row r="417" spans="1:28" ht="12.75">
      <c r="A417" s="96"/>
      <c r="B417" s="95"/>
      <c r="C417" s="95"/>
      <c r="D417" s="90" t="s">
        <v>144</v>
      </c>
      <c r="E417" s="88" t="s">
        <v>144</v>
      </c>
      <c r="G417" s="119"/>
      <c r="AB417" s="1">
        <v>1</v>
      </c>
    </row>
    <row r="418" spans="1:28" ht="12.75">
      <c r="A418" s="96" t="s">
        <v>615</v>
      </c>
      <c r="B418" s="95"/>
      <c r="C418" s="95"/>
      <c r="D418" s="90" t="s">
        <v>144</v>
      </c>
      <c r="E418" s="88" t="s">
        <v>144</v>
      </c>
      <c r="G418" s="119"/>
      <c r="AB418" s="1">
        <v>1</v>
      </c>
    </row>
    <row r="419" spans="1:28" ht="12.75">
      <c r="A419" s="96" t="s">
        <v>616</v>
      </c>
      <c r="B419" s="95"/>
      <c r="C419" s="95"/>
      <c r="D419" s="90" t="s">
        <v>144</v>
      </c>
      <c r="E419" s="88" t="s">
        <v>144</v>
      </c>
      <c r="G419" s="119"/>
      <c r="AB419" s="1">
        <v>1</v>
      </c>
    </row>
    <row r="420" spans="1:28" ht="12.75">
      <c r="A420" s="96" t="s">
        <v>617</v>
      </c>
      <c r="B420" s="95">
        <v>3909.08</v>
      </c>
      <c r="C420" s="95"/>
      <c r="D420" s="90">
        <v>4084.5976919999998</v>
      </c>
      <c r="E420" s="88">
        <v>4.489999999999994E-2</v>
      </c>
      <c r="G420" s="119"/>
      <c r="AB420" s="1">
        <v>1</v>
      </c>
    </row>
    <row r="421" spans="1:28" ht="12.75">
      <c r="A421" s="96" t="s">
        <v>618</v>
      </c>
      <c r="B421" s="95">
        <v>4929.4399999999996</v>
      </c>
      <c r="C421" s="95"/>
      <c r="D421" s="90">
        <v>5150.7718559999994</v>
      </c>
      <c r="E421" s="88">
        <v>4.489999999999994E-2</v>
      </c>
      <c r="G421" s="119"/>
      <c r="AB421" s="1">
        <v>1</v>
      </c>
    </row>
    <row r="422" spans="1:28" ht="12.75">
      <c r="A422" s="96"/>
      <c r="B422" s="95"/>
      <c r="C422" s="95"/>
      <c r="D422" s="90" t="s">
        <v>144</v>
      </c>
      <c r="E422" s="88" t="s">
        <v>144</v>
      </c>
      <c r="G422" s="119"/>
      <c r="AB422" s="1">
        <v>1</v>
      </c>
    </row>
    <row r="423" spans="1:28" ht="12.75">
      <c r="A423" s="94" t="s">
        <v>619</v>
      </c>
      <c r="B423" s="95"/>
      <c r="C423" s="95"/>
      <c r="D423" s="90" t="s">
        <v>144</v>
      </c>
      <c r="E423" s="88" t="s">
        <v>144</v>
      </c>
      <c r="G423" s="119"/>
      <c r="AB423" s="1">
        <v>1</v>
      </c>
    </row>
    <row r="424" spans="1:28" ht="12.75">
      <c r="A424" s="96"/>
      <c r="B424" s="95"/>
      <c r="C424" s="95"/>
      <c r="D424" s="90" t="s">
        <v>144</v>
      </c>
      <c r="E424" s="88" t="s">
        <v>144</v>
      </c>
      <c r="G424" s="119"/>
      <c r="AB424" s="1">
        <v>1</v>
      </c>
    </row>
    <row r="425" spans="1:28" ht="12.75">
      <c r="A425" s="94" t="s">
        <v>620</v>
      </c>
      <c r="B425" s="95"/>
      <c r="C425" s="95"/>
      <c r="D425" s="90" t="s">
        <v>144</v>
      </c>
      <c r="E425" s="88" t="s">
        <v>144</v>
      </c>
      <c r="G425" s="119"/>
      <c r="AB425" s="1">
        <v>1</v>
      </c>
    </row>
    <row r="426" spans="1:28" ht="12.75">
      <c r="A426" s="94"/>
      <c r="B426" s="95"/>
      <c r="C426" s="95"/>
      <c r="D426" s="90" t="s">
        <v>144</v>
      </c>
      <c r="E426" s="88" t="s">
        <v>144</v>
      </c>
      <c r="G426" s="119"/>
      <c r="AB426" s="1">
        <v>1</v>
      </c>
    </row>
    <row r="427" spans="1:28" ht="12.75">
      <c r="A427" s="96" t="s">
        <v>621</v>
      </c>
      <c r="B427" s="95"/>
      <c r="C427" s="95"/>
      <c r="D427" s="90" t="s">
        <v>144</v>
      </c>
      <c r="E427" s="88" t="s">
        <v>144</v>
      </c>
      <c r="G427" s="119"/>
      <c r="AB427" s="1">
        <v>1</v>
      </c>
    </row>
    <row r="428" spans="1:28" ht="12.75">
      <c r="A428" s="96" t="s">
        <v>233</v>
      </c>
      <c r="B428" s="95"/>
      <c r="C428" s="95"/>
      <c r="D428" s="90" t="s">
        <v>144</v>
      </c>
      <c r="E428" s="88" t="s">
        <v>144</v>
      </c>
      <c r="G428" s="119"/>
      <c r="AB428" s="1">
        <v>1</v>
      </c>
    </row>
    <row r="429" spans="1:28" ht="12.75">
      <c r="A429" s="96" t="s">
        <v>158</v>
      </c>
      <c r="B429" s="95"/>
      <c r="C429" s="95"/>
      <c r="D429" s="90" t="s">
        <v>144</v>
      </c>
      <c r="E429" s="88" t="s">
        <v>144</v>
      </c>
      <c r="G429" s="119"/>
      <c r="AB429" s="1">
        <v>1</v>
      </c>
    </row>
    <row r="430" spans="1:28" ht="12.75">
      <c r="A430" s="96" t="s">
        <v>622</v>
      </c>
      <c r="B430" s="95"/>
      <c r="C430" s="95"/>
      <c r="D430" s="90" t="s">
        <v>144</v>
      </c>
      <c r="E430" s="88" t="s">
        <v>144</v>
      </c>
      <c r="G430" s="119"/>
      <c r="AB430" s="1">
        <v>1</v>
      </c>
    </row>
    <row r="431" spans="1:28" ht="12.75">
      <c r="A431" s="94"/>
      <c r="B431" s="95"/>
      <c r="C431" s="95"/>
      <c r="D431" s="90" t="s">
        <v>144</v>
      </c>
      <c r="E431" s="88" t="s">
        <v>144</v>
      </c>
      <c r="G431" s="119"/>
      <c r="AB431" s="1">
        <v>1</v>
      </c>
    </row>
    <row r="432" spans="1:28" ht="12.75">
      <c r="A432" s="96" t="s">
        <v>623</v>
      </c>
      <c r="B432" s="95"/>
      <c r="C432" s="95"/>
      <c r="D432" s="90" t="s">
        <v>144</v>
      </c>
      <c r="E432" s="88" t="s">
        <v>144</v>
      </c>
      <c r="G432" s="119"/>
      <c r="AB432" s="1">
        <v>1</v>
      </c>
    </row>
    <row r="433" spans="1:28" ht="12.75">
      <c r="A433" s="96" t="s">
        <v>306</v>
      </c>
      <c r="B433" s="95"/>
      <c r="C433" s="95"/>
      <c r="D433" s="90" t="s">
        <v>144</v>
      </c>
      <c r="E433" s="88" t="s">
        <v>144</v>
      </c>
      <c r="G433" s="119"/>
      <c r="AB433" s="1">
        <v>1</v>
      </c>
    </row>
    <row r="434" spans="1:28" ht="12.75">
      <c r="A434" s="96" t="s">
        <v>625</v>
      </c>
      <c r="B434" s="95">
        <v>45.76</v>
      </c>
      <c r="C434" s="95"/>
      <c r="D434" s="90">
        <v>47.814623999999995</v>
      </c>
      <c r="E434" s="88">
        <v>4.489999999999994E-2</v>
      </c>
      <c r="G434" s="119"/>
      <c r="AB434" s="1">
        <v>1</v>
      </c>
    </row>
    <row r="435" spans="1:28" ht="12.75">
      <c r="A435" s="94"/>
      <c r="B435" s="95"/>
      <c r="C435" s="95"/>
      <c r="D435" s="90" t="s">
        <v>144</v>
      </c>
      <c r="E435" s="88" t="s">
        <v>144</v>
      </c>
      <c r="G435" s="119"/>
      <c r="AB435" s="1">
        <v>1</v>
      </c>
    </row>
    <row r="436" spans="1:28" ht="12.75">
      <c r="A436" s="96" t="s">
        <v>626</v>
      </c>
      <c r="B436" s="97"/>
      <c r="C436" s="97"/>
      <c r="D436" s="90" t="s">
        <v>144</v>
      </c>
      <c r="E436" s="88" t="s">
        <v>144</v>
      </c>
      <c r="G436" s="119"/>
      <c r="AB436" s="1">
        <v>1</v>
      </c>
    </row>
    <row r="437" spans="1:28" ht="12.75">
      <c r="A437" s="96"/>
      <c r="B437" s="95"/>
      <c r="C437" s="95"/>
      <c r="D437" s="90" t="s">
        <v>144</v>
      </c>
      <c r="E437" s="88" t="s">
        <v>144</v>
      </c>
      <c r="G437" s="119"/>
      <c r="AB437" s="1">
        <v>1</v>
      </c>
    </row>
    <row r="438" spans="1:28" ht="12.75">
      <c r="A438" s="96" t="s">
        <v>627</v>
      </c>
      <c r="B438" s="95">
        <v>7816.6</v>
      </c>
      <c r="C438" s="95"/>
      <c r="D438" s="90">
        <v>8167.5653400000001</v>
      </c>
      <c r="E438" s="88">
        <v>4.489999999999994E-2</v>
      </c>
      <c r="G438" s="119"/>
      <c r="AB438" s="1">
        <v>1</v>
      </c>
    </row>
    <row r="439" spans="1:28" ht="12.75">
      <c r="A439" s="96" t="s">
        <v>628</v>
      </c>
      <c r="B439" s="95">
        <v>62532.84</v>
      </c>
      <c r="C439" s="95"/>
      <c r="D439" s="90">
        <v>65340.564515999991</v>
      </c>
      <c r="E439" s="88">
        <v>4.489999999999994E-2</v>
      </c>
      <c r="G439" s="119"/>
      <c r="AB439" s="1">
        <v>1</v>
      </c>
    </row>
    <row r="440" spans="1:28" ht="12.75">
      <c r="A440" s="96"/>
      <c r="B440" s="95"/>
      <c r="C440" s="95"/>
      <c r="D440" s="90" t="s">
        <v>144</v>
      </c>
      <c r="E440" s="88" t="s">
        <v>144</v>
      </c>
      <c r="G440" s="119"/>
      <c r="AB440" s="1">
        <v>1</v>
      </c>
    </row>
    <row r="441" spans="1:28" ht="12.75">
      <c r="A441" s="96" t="s">
        <v>629</v>
      </c>
      <c r="B441" s="95"/>
      <c r="C441" s="95"/>
      <c r="D441" s="90" t="s">
        <v>144</v>
      </c>
      <c r="E441" s="88" t="s">
        <v>144</v>
      </c>
      <c r="G441" s="119"/>
      <c r="AB441" s="1">
        <v>1</v>
      </c>
    </row>
    <row r="442" spans="1:28" ht="12.75">
      <c r="A442" s="96" t="s">
        <v>630</v>
      </c>
      <c r="B442" s="95">
        <v>5212.59</v>
      </c>
      <c r="C442" s="95"/>
      <c r="D442" s="90">
        <v>5446.6352909999996</v>
      </c>
      <c r="E442" s="88">
        <v>4.489999999999994E-2</v>
      </c>
      <c r="G442" s="119"/>
      <c r="AB442" s="1">
        <v>1</v>
      </c>
    </row>
    <row r="443" spans="1:28" ht="12.75">
      <c r="A443" s="96" t="s">
        <v>631</v>
      </c>
      <c r="B443" s="95">
        <v>109464.79</v>
      </c>
      <c r="C443" s="95"/>
      <c r="D443" s="90">
        <v>114379.75907099999</v>
      </c>
      <c r="E443" s="88">
        <v>4.489999999999994E-2</v>
      </c>
      <c r="G443" s="119"/>
      <c r="AB443" s="1">
        <v>1</v>
      </c>
    </row>
    <row r="444" spans="1:28" ht="12.75">
      <c r="A444" s="96" t="s">
        <v>632</v>
      </c>
      <c r="B444" s="95">
        <v>3909.08</v>
      </c>
      <c r="C444" s="95"/>
      <c r="D444" s="90">
        <v>4084.5976919999998</v>
      </c>
      <c r="E444" s="88">
        <v>4.489999999999994E-2</v>
      </c>
      <c r="G444" s="119"/>
      <c r="AB444" s="1">
        <v>1</v>
      </c>
    </row>
    <row r="445" spans="1:28" ht="12.75">
      <c r="A445" s="96"/>
      <c r="B445" s="95"/>
      <c r="C445" s="95"/>
      <c r="D445" s="90" t="s">
        <v>144</v>
      </c>
      <c r="E445" s="88" t="s">
        <v>144</v>
      </c>
      <c r="G445" s="119"/>
      <c r="AB445" s="1">
        <v>1</v>
      </c>
    </row>
    <row r="446" spans="1:28" ht="12.75">
      <c r="A446" s="94" t="s">
        <v>633</v>
      </c>
      <c r="B446" s="95"/>
      <c r="C446" s="95"/>
      <c r="D446" s="90" t="s">
        <v>144</v>
      </c>
      <c r="E446" s="88" t="s">
        <v>144</v>
      </c>
      <c r="G446" s="119"/>
      <c r="AB446" s="1">
        <v>1</v>
      </c>
    </row>
    <row r="447" spans="1:28" ht="12.75">
      <c r="A447" s="96" t="s">
        <v>627</v>
      </c>
      <c r="B447" s="95">
        <v>9858.86</v>
      </c>
      <c r="C447" s="95"/>
      <c r="D447" s="90">
        <v>10301.522814</v>
      </c>
      <c r="E447" s="88">
        <v>4.489999999999994E-2</v>
      </c>
      <c r="G447" s="119"/>
      <c r="AB447" s="1">
        <v>1</v>
      </c>
    </row>
    <row r="448" spans="1:28" ht="12.75">
      <c r="A448" s="96" t="s">
        <v>628</v>
      </c>
      <c r="B448" s="95">
        <v>78875.53</v>
      </c>
      <c r="C448" s="95"/>
      <c r="D448" s="90">
        <v>82417.041296999989</v>
      </c>
      <c r="E448" s="88">
        <v>4.489999999999994E-2</v>
      </c>
      <c r="G448" s="119"/>
      <c r="AB448" s="1">
        <v>1</v>
      </c>
    </row>
    <row r="449" spans="1:28" ht="12.75">
      <c r="A449" s="96"/>
      <c r="B449" s="95"/>
      <c r="C449" s="95"/>
      <c r="D449" s="90" t="s">
        <v>144</v>
      </c>
      <c r="E449" s="88" t="s">
        <v>144</v>
      </c>
      <c r="G449" s="119"/>
      <c r="AB449" s="1">
        <v>1</v>
      </c>
    </row>
    <row r="450" spans="1:28" ht="12.75">
      <c r="A450" s="96" t="s">
        <v>629</v>
      </c>
      <c r="B450" s="95"/>
      <c r="C450" s="95"/>
      <c r="D450" s="90" t="s">
        <v>144</v>
      </c>
      <c r="E450" s="88" t="s">
        <v>144</v>
      </c>
      <c r="G450" s="119"/>
      <c r="AB450" s="1">
        <v>1</v>
      </c>
    </row>
    <row r="451" spans="1:28" ht="12.75">
      <c r="A451" s="96" t="s">
        <v>630</v>
      </c>
      <c r="B451" s="95">
        <v>6573.1</v>
      </c>
      <c r="C451" s="95"/>
      <c r="D451" s="90">
        <v>6868.2321899999997</v>
      </c>
      <c r="E451" s="88">
        <v>4.489999999999994E-2</v>
      </c>
      <c r="G451" s="119"/>
      <c r="AB451" s="1">
        <v>1</v>
      </c>
    </row>
    <row r="452" spans="1:28" ht="12.75">
      <c r="A452" s="96" t="s">
        <v>631</v>
      </c>
      <c r="B452" s="95">
        <v>138047.19</v>
      </c>
      <c r="C452" s="95"/>
      <c r="D452" s="90">
        <v>144245.50883099998</v>
      </c>
      <c r="E452" s="88">
        <v>4.489999999999994E-2</v>
      </c>
      <c r="G452" s="119"/>
      <c r="AB452" s="1">
        <v>1</v>
      </c>
    </row>
    <row r="453" spans="1:28" ht="12.75">
      <c r="A453" s="96"/>
      <c r="B453" s="95"/>
      <c r="C453" s="95"/>
      <c r="D453" s="90" t="s">
        <v>144</v>
      </c>
      <c r="E453" s="88" t="s">
        <v>144</v>
      </c>
      <c r="G453" s="119"/>
      <c r="AB453" s="1">
        <v>1</v>
      </c>
    </row>
    <row r="454" spans="1:28" ht="12.75">
      <c r="A454" s="96" t="s">
        <v>634</v>
      </c>
      <c r="B454" s="95">
        <v>4929.4399999999996</v>
      </c>
      <c r="C454" s="95"/>
      <c r="D454" s="90">
        <v>5150.7718559999994</v>
      </c>
      <c r="E454" s="88">
        <v>4.489999999999994E-2</v>
      </c>
      <c r="G454" s="119"/>
      <c r="AB454" s="1">
        <v>1</v>
      </c>
    </row>
    <row r="455" spans="1:28" ht="12.75">
      <c r="A455" s="96"/>
      <c r="B455" s="95"/>
      <c r="C455" s="95"/>
      <c r="D455" s="90" t="s">
        <v>144</v>
      </c>
      <c r="E455" s="88" t="s">
        <v>144</v>
      </c>
      <c r="G455" s="119"/>
      <c r="AB455" s="1">
        <v>1</v>
      </c>
    </row>
    <row r="456" spans="1:28" ht="12.75">
      <c r="A456" s="94" t="s">
        <v>635</v>
      </c>
      <c r="B456" s="95"/>
      <c r="C456" s="95"/>
      <c r="D456" s="90" t="s">
        <v>144</v>
      </c>
      <c r="E456" s="88" t="s">
        <v>144</v>
      </c>
      <c r="G456" s="119"/>
      <c r="AB456" s="1">
        <v>1</v>
      </c>
    </row>
    <row r="457" spans="1:28" ht="12.75">
      <c r="A457" s="94" t="s">
        <v>636</v>
      </c>
      <c r="B457" s="95"/>
      <c r="C457" s="95"/>
      <c r="D457" s="90" t="s">
        <v>144</v>
      </c>
      <c r="E457" s="88" t="s">
        <v>144</v>
      </c>
      <c r="G457" s="119"/>
      <c r="AB457" s="1">
        <v>1</v>
      </c>
    </row>
    <row r="458" spans="1:28" ht="12.75">
      <c r="A458" s="96"/>
      <c r="B458" s="95"/>
      <c r="C458" s="95"/>
      <c r="D458" s="90" t="s">
        <v>144</v>
      </c>
      <c r="E458" s="88" t="s">
        <v>144</v>
      </c>
      <c r="G458" s="119"/>
      <c r="AB458" s="1">
        <v>1</v>
      </c>
    </row>
    <row r="459" spans="1:28" ht="12.75">
      <c r="A459" s="96" t="s">
        <v>637</v>
      </c>
      <c r="B459" s="95">
        <v>21546.06</v>
      </c>
      <c r="C459" s="95"/>
      <c r="D459" s="90">
        <v>22513.478094000002</v>
      </c>
      <c r="E459" s="88">
        <v>4.489999999999994E-2</v>
      </c>
      <c r="G459" s="119"/>
      <c r="AB459" s="1">
        <v>1</v>
      </c>
    </row>
    <row r="460" spans="1:28" ht="12.75">
      <c r="A460" s="96" t="s">
        <v>94</v>
      </c>
      <c r="B460" s="95">
        <v>9234.0300000000007</v>
      </c>
      <c r="C460" s="95"/>
      <c r="D460" s="90">
        <v>9648.6379469999993</v>
      </c>
      <c r="E460" s="88">
        <v>4.489999999999994E-2</v>
      </c>
      <c r="G460" s="119"/>
      <c r="AB460" s="1">
        <v>1</v>
      </c>
    </row>
    <row r="461" spans="1:28" ht="12.75">
      <c r="A461" s="96"/>
      <c r="B461" s="95"/>
      <c r="C461" s="95"/>
      <c r="D461" s="90" t="s">
        <v>144</v>
      </c>
      <c r="E461" s="88" t="s">
        <v>144</v>
      </c>
      <c r="G461" s="119"/>
      <c r="AB461" s="1">
        <v>1</v>
      </c>
    </row>
    <row r="462" spans="1:28" ht="12.75">
      <c r="A462" s="96" t="s">
        <v>638</v>
      </c>
      <c r="B462" s="95"/>
      <c r="C462" s="95"/>
      <c r="D462" s="90" t="s">
        <v>144</v>
      </c>
      <c r="E462" s="88" t="s">
        <v>144</v>
      </c>
      <c r="G462" s="119"/>
      <c r="AB462" s="1">
        <v>1</v>
      </c>
    </row>
    <row r="463" spans="1:28" ht="12.75">
      <c r="A463" s="96" t="s">
        <v>639</v>
      </c>
      <c r="B463" s="95"/>
      <c r="C463" s="95"/>
      <c r="D463" s="90" t="s">
        <v>144</v>
      </c>
      <c r="E463" s="88" t="s">
        <v>144</v>
      </c>
      <c r="G463" s="119"/>
    </row>
    <row r="464" spans="1:28" ht="12.75">
      <c r="A464" s="96" t="s">
        <v>640</v>
      </c>
      <c r="B464" s="95"/>
      <c r="C464" s="95"/>
      <c r="D464" s="90" t="s">
        <v>144</v>
      </c>
      <c r="E464" s="88" t="s">
        <v>144</v>
      </c>
      <c r="G464" s="119"/>
    </row>
    <row r="465" spans="1:7" ht="12.75">
      <c r="A465" s="96"/>
      <c r="B465" s="95"/>
      <c r="C465" s="95"/>
      <c r="D465" s="90" t="s">
        <v>144</v>
      </c>
      <c r="E465" s="88" t="s">
        <v>144</v>
      </c>
      <c r="G465" s="119"/>
    </row>
    <row r="466" spans="1:7" ht="12.75">
      <c r="A466" s="94" t="s">
        <v>93</v>
      </c>
      <c r="B466" s="95"/>
      <c r="C466" s="95"/>
      <c r="D466" s="90" t="s">
        <v>144</v>
      </c>
      <c r="E466" s="88" t="s">
        <v>144</v>
      </c>
      <c r="G466" s="119"/>
    </row>
    <row r="467" spans="1:7" ht="12.75">
      <c r="A467" s="96"/>
      <c r="B467" s="95"/>
      <c r="C467" s="95"/>
      <c r="D467" s="90" t="s">
        <v>144</v>
      </c>
      <c r="E467" s="88" t="s">
        <v>144</v>
      </c>
      <c r="G467" s="119"/>
    </row>
    <row r="468" spans="1:7" ht="12.75">
      <c r="A468" s="96" t="s">
        <v>641</v>
      </c>
      <c r="B468" s="95"/>
      <c r="C468" s="95"/>
      <c r="D468" s="90" t="s">
        <v>144</v>
      </c>
      <c r="E468" s="88" t="s">
        <v>144</v>
      </c>
      <c r="G468" s="119"/>
    </row>
    <row r="469" spans="1:7" ht="12.75">
      <c r="A469" s="96" t="s">
        <v>642</v>
      </c>
      <c r="B469" s="95">
        <v>9234.0300000000007</v>
      </c>
      <c r="C469" s="95"/>
      <c r="D469" s="90">
        <v>9648.6379469999993</v>
      </c>
      <c r="E469" s="88">
        <v>4.489999999999994E-2</v>
      </c>
      <c r="G469" s="119"/>
    </row>
    <row r="470" spans="1:7" ht="12.75">
      <c r="A470" s="96" t="s">
        <v>643</v>
      </c>
      <c r="B470" s="95">
        <v>18468.060000000001</v>
      </c>
      <c r="C470" s="95"/>
      <c r="D470" s="90">
        <v>19297.275893999999</v>
      </c>
      <c r="E470" s="88">
        <v>4.489999999999994E-2</v>
      </c>
      <c r="G470" s="119"/>
    </row>
    <row r="471" spans="1:7" ht="12.75">
      <c r="A471" s="96"/>
      <c r="B471" s="95"/>
      <c r="C471" s="95"/>
      <c r="D471" s="90" t="s">
        <v>144</v>
      </c>
      <c r="E471" s="88" t="s">
        <v>144</v>
      </c>
      <c r="G471" s="119"/>
    </row>
    <row r="472" spans="1:7" ht="12.75">
      <c r="A472" s="98" t="s">
        <v>644</v>
      </c>
      <c r="B472" s="95"/>
      <c r="C472" s="95"/>
      <c r="D472" s="90" t="s">
        <v>144</v>
      </c>
      <c r="E472" s="88" t="s">
        <v>144</v>
      </c>
      <c r="G472" s="119"/>
    </row>
    <row r="473" spans="1:7" ht="12.75">
      <c r="A473" s="98" t="s">
        <v>645</v>
      </c>
      <c r="B473" s="95"/>
      <c r="C473" s="95"/>
      <c r="D473" s="90" t="s">
        <v>144</v>
      </c>
      <c r="E473" s="88" t="s">
        <v>144</v>
      </c>
      <c r="G473" s="119"/>
    </row>
    <row r="474" spans="1:7" ht="12.75">
      <c r="A474" s="98" t="s">
        <v>646</v>
      </c>
      <c r="B474" s="95"/>
      <c r="C474" s="95"/>
      <c r="D474" s="90" t="s">
        <v>144</v>
      </c>
      <c r="E474" s="88" t="s">
        <v>144</v>
      </c>
      <c r="G474" s="119"/>
    </row>
    <row r="475" spans="1:7" ht="12.75">
      <c r="A475" s="98" t="s">
        <v>647</v>
      </c>
      <c r="B475" s="95"/>
      <c r="C475" s="95"/>
      <c r="D475" s="90" t="s">
        <v>144</v>
      </c>
      <c r="E475" s="88" t="s">
        <v>144</v>
      </c>
      <c r="G475" s="119"/>
    </row>
    <row r="476" spans="1:7" ht="12.75">
      <c r="A476" s="98" t="s">
        <v>648</v>
      </c>
      <c r="B476" s="95"/>
      <c r="C476" s="95"/>
      <c r="D476" s="90" t="s">
        <v>144</v>
      </c>
      <c r="E476" s="88" t="s">
        <v>144</v>
      </c>
      <c r="G476" s="119"/>
    </row>
    <row r="477" spans="1:7" ht="12.75">
      <c r="A477" s="96"/>
      <c r="B477" s="95"/>
      <c r="C477" s="95"/>
      <c r="D477" s="90" t="s">
        <v>144</v>
      </c>
      <c r="E477" s="88" t="s">
        <v>144</v>
      </c>
      <c r="G477" s="119"/>
    </row>
    <row r="478" spans="1:7" ht="12.75">
      <c r="A478" s="94" t="s">
        <v>649</v>
      </c>
      <c r="B478" s="95"/>
      <c r="C478" s="95"/>
      <c r="D478" s="90" t="s">
        <v>144</v>
      </c>
      <c r="E478" s="88" t="s">
        <v>144</v>
      </c>
      <c r="G478" s="119"/>
    </row>
    <row r="479" spans="1:7" ht="12.75">
      <c r="A479" s="96"/>
      <c r="B479" s="95"/>
      <c r="C479" s="95"/>
      <c r="D479" s="90" t="s">
        <v>144</v>
      </c>
      <c r="E479" s="88" t="s">
        <v>144</v>
      </c>
      <c r="G479" s="119"/>
    </row>
    <row r="480" spans="1:7" ht="12.75">
      <c r="A480" s="96" t="s">
        <v>650</v>
      </c>
      <c r="B480" s="95"/>
      <c r="C480" s="95"/>
      <c r="D480" s="90" t="s">
        <v>144</v>
      </c>
      <c r="E480" s="88" t="s">
        <v>144</v>
      </c>
      <c r="G480" s="119"/>
    </row>
    <row r="481" spans="1:7" ht="12.75">
      <c r="A481" s="96" t="s">
        <v>651</v>
      </c>
      <c r="B481" s="95">
        <v>7815.05</v>
      </c>
      <c r="C481" s="95"/>
      <c r="D481" s="90">
        <v>8165.945745</v>
      </c>
      <c r="E481" s="88">
        <v>4.489999999999994E-2</v>
      </c>
      <c r="G481" s="119"/>
    </row>
    <row r="482" spans="1:7" ht="12.75">
      <c r="A482" s="96"/>
      <c r="B482" s="95"/>
      <c r="C482" s="95"/>
      <c r="D482" s="90" t="s">
        <v>144</v>
      </c>
      <c r="E482" s="88" t="s">
        <v>144</v>
      </c>
      <c r="G482" s="119"/>
    </row>
    <row r="483" spans="1:7" ht="12.75">
      <c r="A483" s="96" t="s">
        <v>652</v>
      </c>
      <c r="B483" s="95">
        <v>10706.62</v>
      </c>
      <c r="C483" s="95"/>
      <c r="D483" s="90">
        <v>11187.347238</v>
      </c>
      <c r="E483" s="88">
        <v>4.489999999999994E-2</v>
      </c>
      <c r="G483" s="119"/>
    </row>
    <row r="484" spans="1:7" ht="12.75">
      <c r="A484" s="96" t="s">
        <v>653</v>
      </c>
      <c r="B484" s="95">
        <v>9857.33</v>
      </c>
      <c r="C484" s="95"/>
      <c r="D484" s="90">
        <v>10299.924116999999</v>
      </c>
      <c r="E484" s="88">
        <v>4.489999999999994E-2</v>
      </c>
      <c r="G484" s="119"/>
    </row>
    <row r="485" spans="1:7" ht="12.75">
      <c r="A485" s="96"/>
      <c r="B485" s="95"/>
      <c r="C485" s="95"/>
      <c r="D485" s="90" t="s">
        <v>144</v>
      </c>
      <c r="E485" s="88" t="s">
        <v>144</v>
      </c>
      <c r="G485" s="119"/>
    </row>
    <row r="486" spans="1:7" ht="12.75">
      <c r="A486" s="94" t="s">
        <v>654</v>
      </c>
      <c r="B486" s="95"/>
      <c r="C486" s="95"/>
      <c r="D486" s="90" t="s">
        <v>144</v>
      </c>
      <c r="E486" s="88" t="s">
        <v>144</v>
      </c>
      <c r="G486" s="119"/>
    </row>
    <row r="487" spans="1:7" ht="12.75">
      <c r="A487" s="96"/>
      <c r="B487" s="95"/>
      <c r="C487" s="95"/>
      <c r="D487" s="90" t="s">
        <v>144</v>
      </c>
      <c r="E487" s="88" t="s">
        <v>144</v>
      </c>
      <c r="G487" s="119"/>
    </row>
    <row r="488" spans="1:7" ht="12.75">
      <c r="A488" s="96" t="s">
        <v>655</v>
      </c>
      <c r="B488" s="95"/>
      <c r="C488" s="95"/>
      <c r="D488" s="90" t="s">
        <v>144</v>
      </c>
      <c r="E488" s="88" t="s">
        <v>144</v>
      </c>
      <c r="G488" s="119"/>
    </row>
    <row r="489" spans="1:7" ht="12.75">
      <c r="A489" s="96" t="s">
        <v>656</v>
      </c>
      <c r="B489" s="95"/>
      <c r="C489" s="95"/>
      <c r="D489" s="90" t="s">
        <v>144</v>
      </c>
      <c r="E489" s="88" t="s">
        <v>144</v>
      </c>
      <c r="G489" s="119"/>
    </row>
    <row r="490" spans="1:7" ht="12.75">
      <c r="A490" s="96" t="s">
        <v>791</v>
      </c>
      <c r="B490" s="95"/>
      <c r="C490" s="95"/>
      <c r="D490" s="90" t="s">
        <v>144</v>
      </c>
      <c r="E490" s="88" t="s">
        <v>144</v>
      </c>
      <c r="G490" s="119"/>
    </row>
    <row r="491" spans="1:7" ht="12.75">
      <c r="A491" s="96" t="s">
        <v>159</v>
      </c>
      <c r="B491" s="95"/>
      <c r="C491" s="95"/>
      <c r="D491" s="90" t="s">
        <v>144</v>
      </c>
      <c r="E491" s="88" t="s">
        <v>144</v>
      </c>
      <c r="G491" s="119"/>
    </row>
    <row r="492" spans="1:7" ht="12.75">
      <c r="A492" s="96" t="s">
        <v>792</v>
      </c>
      <c r="B492" s="95"/>
      <c r="C492" s="95"/>
      <c r="D492" s="90" t="s">
        <v>144</v>
      </c>
      <c r="E492" s="88" t="s">
        <v>144</v>
      </c>
      <c r="G492" s="119"/>
    </row>
    <row r="493" spans="1:7" ht="12.75">
      <c r="A493" s="96" t="s">
        <v>793</v>
      </c>
      <c r="B493" s="95"/>
      <c r="C493" s="95"/>
      <c r="D493" s="90" t="s">
        <v>144</v>
      </c>
      <c r="E493" s="88" t="s">
        <v>144</v>
      </c>
      <c r="G493" s="119"/>
    </row>
    <row r="494" spans="1:7" ht="12.75">
      <c r="A494" s="96" t="s">
        <v>794</v>
      </c>
      <c r="B494" s="95"/>
      <c r="C494" s="95"/>
      <c r="D494" s="90" t="s">
        <v>144</v>
      </c>
      <c r="E494" s="88" t="s">
        <v>144</v>
      </c>
      <c r="G494" s="119"/>
    </row>
    <row r="495" spans="1:7" ht="12.75">
      <c r="A495" s="96" t="s">
        <v>795</v>
      </c>
      <c r="B495" s="95"/>
      <c r="C495" s="95"/>
      <c r="D495" s="90" t="s">
        <v>144</v>
      </c>
      <c r="E495" s="88" t="s">
        <v>144</v>
      </c>
      <c r="G495" s="119"/>
    </row>
    <row r="496" spans="1:7" ht="12.75">
      <c r="A496" s="96" t="s">
        <v>796</v>
      </c>
      <c r="B496" s="95"/>
      <c r="C496" s="95"/>
      <c r="D496" s="90" t="s">
        <v>144</v>
      </c>
      <c r="E496" s="88" t="s">
        <v>144</v>
      </c>
      <c r="G496" s="119"/>
    </row>
    <row r="497" spans="1:28" ht="12.75">
      <c r="A497" s="96" t="s">
        <v>797</v>
      </c>
      <c r="B497" s="95"/>
      <c r="C497" s="95"/>
      <c r="D497" s="90" t="s">
        <v>144</v>
      </c>
      <c r="E497" s="88" t="s">
        <v>144</v>
      </c>
      <c r="G497" s="119"/>
    </row>
    <row r="498" spans="1:28" ht="12.75">
      <c r="A498" s="96"/>
      <c r="B498" s="95"/>
      <c r="C498" s="95"/>
      <c r="D498" s="90" t="s">
        <v>144</v>
      </c>
      <c r="E498" s="88" t="s">
        <v>144</v>
      </c>
      <c r="G498" s="119"/>
    </row>
    <row r="499" spans="1:28" ht="12.75">
      <c r="A499" s="94" t="s">
        <v>798</v>
      </c>
      <c r="B499" s="95"/>
      <c r="C499" s="95"/>
      <c r="D499" s="90" t="s">
        <v>144</v>
      </c>
      <c r="E499" s="88" t="s">
        <v>144</v>
      </c>
      <c r="G499" s="119"/>
    </row>
    <row r="500" spans="1:28" ht="12.75">
      <c r="A500" s="96" t="s">
        <v>799</v>
      </c>
      <c r="B500" s="95">
        <v>1542.07</v>
      </c>
      <c r="C500" s="95"/>
      <c r="D500" s="90">
        <v>1611.3089429999998</v>
      </c>
      <c r="E500" s="88">
        <v>4.489999999999994E-2</v>
      </c>
      <c r="G500" s="119"/>
      <c r="AB500" s="1">
        <v>1</v>
      </c>
    </row>
    <row r="501" spans="1:28" ht="12.75">
      <c r="A501" s="96" t="s">
        <v>479</v>
      </c>
      <c r="B501" s="95"/>
      <c r="C501" s="95"/>
      <c r="D501" s="90" t="s">
        <v>144</v>
      </c>
      <c r="E501" s="88" t="s">
        <v>144</v>
      </c>
      <c r="G501" s="119"/>
    </row>
    <row r="502" spans="1:28" ht="12.75">
      <c r="A502" s="96" t="s">
        <v>800</v>
      </c>
      <c r="B502" s="95">
        <v>6.54</v>
      </c>
      <c r="C502" s="95"/>
      <c r="D502" s="90">
        <v>6.8336459999999999</v>
      </c>
      <c r="E502" s="88">
        <v>4.489999999999994E-2</v>
      </c>
      <c r="G502" s="119"/>
    </row>
    <row r="503" spans="1:28" ht="12.75">
      <c r="A503" s="96"/>
      <c r="B503" s="95"/>
      <c r="C503" s="95"/>
      <c r="D503" s="90" t="s">
        <v>144</v>
      </c>
      <c r="E503" s="88" t="s">
        <v>144</v>
      </c>
      <c r="G503" s="119"/>
    </row>
    <row r="504" spans="1:28" ht="12.75">
      <c r="A504" s="94" t="s">
        <v>801</v>
      </c>
      <c r="B504" s="95"/>
      <c r="C504" s="95"/>
      <c r="D504" s="90" t="s">
        <v>144</v>
      </c>
      <c r="E504" s="88" t="s">
        <v>144</v>
      </c>
      <c r="G504" s="119"/>
    </row>
    <row r="505" spans="1:28" ht="12.75">
      <c r="A505" s="96" t="s">
        <v>799</v>
      </c>
      <c r="B505" s="95">
        <v>1863.86</v>
      </c>
      <c r="C505" s="95"/>
      <c r="D505" s="90">
        <v>1947.5473139999997</v>
      </c>
      <c r="E505" s="88">
        <v>4.489999999999994E-2</v>
      </c>
      <c r="G505" s="119"/>
    </row>
    <row r="506" spans="1:28" ht="12.75">
      <c r="A506" s="96" t="s">
        <v>479</v>
      </c>
      <c r="B506" s="95"/>
      <c r="C506" s="95"/>
      <c r="D506" s="90" t="s">
        <v>144</v>
      </c>
      <c r="E506" s="88" t="s">
        <v>144</v>
      </c>
      <c r="G506" s="119"/>
    </row>
    <row r="507" spans="1:28" ht="12.75">
      <c r="A507" s="96" t="s">
        <v>800</v>
      </c>
      <c r="B507" s="95">
        <v>9.09</v>
      </c>
      <c r="C507" s="95"/>
      <c r="D507" s="90">
        <v>9.4981409999999986</v>
      </c>
      <c r="E507" s="88">
        <v>4.489999999999994E-2</v>
      </c>
      <c r="G507" s="119"/>
    </row>
    <row r="508" spans="1:28" ht="12.75">
      <c r="A508" s="96"/>
      <c r="B508" s="95"/>
      <c r="C508" s="95"/>
      <c r="D508" s="90" t="s">
        <v>144</v>
      </c>
      <c r="E508" s="88" t="s">
        <v>144</v>
      </c>
      <c r="G508" s="119"/>
    </row>
    <row r="509" spans="1:28" ht="12.75">
      <c r="A509" s="94" t="s">
        <v>803</v>
      </c>
      <c r="B509" s="97"/>
      <c r="C509" s="97"/>
      <c r="D509" s="90" t="s">
        <v>144</v>
      </c>
      <c r="E509" s="88" t="s">
        <v>144</v>
      </c>
      <c r="G509" s="119"/>
    </row>
    <row r="510" spans="1:28" ht="12.75">
      <c r="A510" s="96" t="s">
        <v>802</v>
      </c>
      <c r="B510" s="95">
        <v>1482.07</v>
      </c>
      <c r="C510" s="95"/>
      <c r="D510" s="90">
        <v>1548.6149429999998</v>
      </c>
      <c r="E510" s="88">
        <v>4.489999999999994E-2</v>
      </c>
      <c r="G510" s="119"/>
    </row>
    <row r="511" spans="1:28" ht="12.75">
      <c r="A511" s="96" t="s">
        <v>479</v>
      </c>
      <c r="B511" s="95"/>
      <c r="C511" s="95"/>
      <c r="D511" s="90" t="s">
        <v>144</v>
      </c>
      <c r="E511" s="88" t="s">
        <v>144</v>
      </c>
      <c r="G511" s="119"/>
    </row>
    <row r="512" spans="1:28" ht="12.75">
      <c r="A512" s="96" t="s">
        <v>800</v>
      </c>
      <c r="B512" s="95">
        <v>7.25</v>
      </c>
      <c r="C512" s="95"/>
      <c r="D512" s="90">
        <v>7.5755249999999998</v>
      </c>
      <c r="E512" s="88">
        <v>4.489999999999994E-2</v>
      </c>
      <c r="G512" s="119"/>
    </row>
    <row r="513" spans="1:7" ht="12.75">
      <c r="A513" s="96"/>
      <c r="B513" s="95"/>
      <c r="C513" s="95"/>
      <c r="D513" s="90" t="s">
        <v>144</v>
      </c>
      <c r="E513" s="88" t="s">
        <v>144</v>
      </c>
      <c r="G513" s="119"/>
    </row>
    <row r="514" spans="1:7" ht="12.75">
      <c r="A514" s="94" t="s">
        <v>633</v>
      </c>
      <c r="B514" s="95"/>
      <c r="C514" s="95"/>
      <c r="D514" s="90" t="s">
        <v>144</v>
      </c>
      <c r="E514" s="88" t="s">
        <v>144</v>
      </c>
      <c r="G514" s="119"/>
    </row>
    <row r="515" spans="1:7" ht="12.75">
      <c r="A515" s="96" t="s">
        <v>802</v>
      </c>
      <c r="B515" s="95">
        <v>1945.3</v>
      </c>
      <c r="C515" s="95"/>
      <c r="D515" s="90">
        <v>2032.6439699999999</v>
      </c>
      <c r="E515" s="88">
        <v>4.489999999999994E-2</v>
      </c>
      <c r="G515" s="119"/>
    </row>
    <row r="516" spans="1:7" ht="12.75">
      <c r="A516" s="96" t="s">
        <v>479</v>
      </c>
      <c r="B516" s="95"/>
      <c r="C516" s="95"/>
      <c r="D516" s="90" t="s">
        <v>144</v>
      </c>
      <c r="E516" s="88" t="s">
        <v>144</v>
      </c>
      <c r="G516" s="119"/>
    </row>
    <row r="517" spans="1:7" ht="12.75">
      <c r="A517" s="96" t="s">
        <v>800</v>
      </c>
      <c r="B517" s="95">
        <v>8.24</v>
      </c>
      <c r="C517" s="95"/>
      <c r="D517" s="90">
        <v>8.6099759999999996</v>
      </c>
      <c r="E517" s="88">
        <v>4.489999999999994E-2</v>
      </c>
      <c r="G517" s="119"/>
    </row>
    <row r="518" spans="1:7" ht="12.75">
      <c r="A518" s="96"/>
      <c r="B518" s="95"/>
      <c r="C518" s="95"/>
      <c r="D518" s="90" t="s">
        <v>144</v>
      </c>
      <c r="E518" s="88" t="s">
        <v>144</v>
      </c>
      <c r="G518" s="119"/>
    </row>
    <row r="519" spans="1:7" ht="12.75">
      <c r="A519" s="94" t="s">
        <v>804</v>
      </c>
      <c r="B519" s="95"/>
      <c r="C519" s="95"/>
      <c r="D519" s="90" t="s">
        <v>144</v>
      </c>
      <c r="E519" s="88" t="s">
        <v>144</v>
      </c>
      <c r="G519" s="119"/>
    </row>
    <row r="520" spans="1:7" ht="12.75">
      <c r="A520" s="96" t="s">
        <v>802</v>
      </c>
      <c r="B520" s="95">
        <v>1360.48</v>
      </c>
      <c r="C520" s="95"/>
      <c r="D520" s="90">
        <v>1421.565552</v>
      </c>
      <c r="E520" s="88">
        <v>4.489999999999994E-2</v>
      </c>
      <c r="G520" s="119"/>
    </row>
    <row r="521" spans="1:7" ht="12.75">
      <c r="A521" s="96" t="s">
        <v>479</v>
      </c>
      <c r="B521" s="95"/>
      <c r="C521" s="95"/>
      <c r="D521" s="90" t="s">
        <v>144</v>
      </c>
      <c r="E521" s="88" t="s">
        <v>144</v>
      </c>
      <c r="G521" s="119"/>
    </row>
    <row r="522" spans="1:7" ht="12.75">
      <c r="A522" s="96" t="s">
        <v>800</v>
      </c>
      <c r="B522" s="95">
        <v>6.64</v>
      </c>
      <c r="C522" s="95"/>
      <c r="D522" s="90">
        <v>6.9381359999999992</v>
      </c>
      <c r="E522" s="88">
        <v>4.489999999999994E-2</v>
      </c>
      <c r="G522" s="119"/>
    </row>
    <row r="523" spans="1:7" ht="12.75">
      <c r="A523" s="96"/>
      <c r="B523" s="95"/>
      <c r="C523" s="95"/>
      <c r="D523" s="90" t="s">
        <v>144</v>
      </c>
      <c r="E523" s="88" t="s">
        <v>144</v>
      </c>
      <c r="G523" s="119"/>
    </row>
    <row r="524" spans="1:7" ht="12.75">
      <c r="A524" s="94" t="s">
        <v>805</v>
      </c>
      <c r="B524" s="95"/>
      <c r="C524" s="95"/>
      <c r="D524" s="90" t="s">
        <v>144</v>
      </c>
      <c r="E524" s="88" t="s">
        <v>144</v>
      </c>
      <c r="G524" s="119"/>
    </row>
    <row r="525" spans="1:7" ht="12.75">
      <c r="A525" s="96"/>
      <c r="B525" s="95"/>
      <c r="C525" s="95"/>
      <c r="D525" s="90" t="s">
        <v>144</v>
      </c>
      <c r="E525" s="88" t="s">
        <v>144</v>
      </c>
      <c r="G525" s="119"/>
    </row>
    <row r="526" spans="1:7" ht="12.75">
      <c r="A526" s="94" t="s">
        <v>798</v>
      </c>
      <c r="B526" s="95"/>
      <c r="C526" s="95"/>
      <c r="D526" s="90" t="s">
        <v>144</v>
      </c>
      <c r="E526" s="88" t="s">
        <v>144</v>
      </c>
      <c r="G526" s="119"/>
    </row>
    <row r="527" spans="1:7" ht="12.75">
      <c r="A527" s="96" t="s">
        <v>799</v>
      </c>
      <c r="B527" s="95">
        <v>1542.07</v>
      </c>
      <c r="C527" s="95"/>
      <c r="D527" s="90">
        <v>1611.3089429999998</v>
      </c>
      <c r="E527" s="88">
        <v>4.489999999999994E-2</v>
      </c>
      <c r="G527" s="119"/>
    </row>
    <row r="528" spans="1:7" ht="12.75">
      <c r="A528" s="96" t="s">
        <v>479</v>
      </c>
      <c r="B528" s="95" t="s">
        <v>144</v>
      </c>
      <c r="C528" s="95"/>
      <c r="D528" s="90" t="s">
        <v>144</v>
      </c>
      <c r="E528" s="88" t="s">
        <v>144</v>
      </c>
      <c r="G528" s="119"/>
    </row>
    <row r="529" spans="1:7" ht="12.75">
      <c r="A529" s="96" t="s">
        <v>800</v>
      </c>
      <c r="B529" s="95">
        <v>6.54</v>
      </c>
      <c r="C529" s="95"/>
      <c r="D529" s="90">
        <v>6.8336459999999999</v>
      </c>
      <c r="E529" s="88">
        <v>4.489999999999994E-2</v>
      </c>
      <c r="G529" s="119"/>
    </row>
    <row r="530" spans="1:7" ht="12.75">
      <c r="A530" s="96"/>
      <c r="B530" s="95" t="s">
        <v>144</v>
      </c>
      <c r="C530" s="95"/>
      <c r="D530" s="90" t="s">
        <v>144</v>
      </c>
      <c r="E530" s="88" t="s">
        <v>144</v>
      </c>
      <c r="G530" s="119"/>
    </row>
    <row r="531" spans="1:7" ht="12.75">
      <c r="A531" s="94" t="s">
        <v>801</v>
      </c>
      <c r="B531" s="95" t="s">
        <v>144</v>
      </c>
      <c r="C531" s="95"/>
      <c r="D531" s="90" t="s">
        <v>144</v>
      </c>
      <c r="E531" s="88" t="s">
        <v>144</v>
      </c>
      <c r="G531" s="119"/>
    </row>
    <row r="532" spans="1:7" ht="12.75">
      <c r="A532" s="96" t="s">
        <v>799</v>
      </c>
      <c r="B532" s="95">
        <v>1863.86</v>
      </c>
      <c r="C532" s="95"/>
      <c r="D532" s="90">
        <v>1947.5473139999997</v>
      </c>
      <c r="E532" s="88">
        <v>4.489999999999994E-2</v>
      </c>
      <c r="G532" s="119"/>
    </row>
    <row r="533" spans="1:7" ht="12.75">
      <c r="A533" s="96" t="s">
        <v>479</v>
      </c>
      <c r="B533" s="95" t="s">
        <v>144</v>
      </c>
      <c r="C533" s="95"/>
      <c r="D533" s="90" t="s">
        <v>144</v>
      </c>
      <c r="E533" s="88" t="s">
        <v>144</v>
      </c>
      <c r="G533" s="119"/>
    </row>
    <row r="534" spans="1:7" ht="12.75">
      <c r="A534" s="96" t="s">
        <v>800</v>
      </c>
      <c r="B534" s="95">
        <v>9.09</v>
      </c>
      <c r="C534" s="95"/>
      <c r="D534" s="90">
        <v>9.4981409999999986</v>
      </c>
      <c r="E534" s="88">
        <v>4.489999999999994E-2</v>
      </c>
      <c r="G534" s="119"/>
    </row>
    <row r="535" spans="1:7" ht="12.75">
      <c r="A535" s="96"/>
      <c r="B535" s="95" t="s">
        <v>144</v>
      </c>
      <c r="C535" s="95"/>
      <c r="D535" s="90" t="s">
        <v>144</v>
      </c>
      <c r="E535" s="88" t="s">
        <v>144</v>
      </c>
      <c r="G535" s="119"/>
    </row>
    <row r="536" spans="1:7" ht="12.75">
      <c r="A536" s="94" t="s">
        <v>803</v>
      </c>
      <c r="B536" s="97" t="s">
        <v>144</v>
      </c>
      <c r="C536" s="97"/>
      <c r="D536" s="90" t="s">
        <v>144</v>
      </c>
      <c r="E536" s="88" t="s">
        <v>144</v>
      </c>
      <c r="G536" s="119"/>
    </row>
    <row r="537" spans="1:7" ht="12.75">
      <c r="A537" s="96" t="s">
        <v>802</v>
      </c>
      <c r="B537" s="95">
        <v>1482.07</v>
      </c>
      <c r="C537" s="95"/>
      <c r="D537" s="90">
        <v>1548.6149429999998</v>
      </c>
      <c r="E537" s="88">
        <v>4.489999999999994E-2</v>
      </c>
      <c r="G537" s="119"/>
    </row>
    <row r="538" spans="1:7" ht="12.75">
      <c r="A538" s="96" t="s">
        <v>479</v>
      </c>
      <c r="B538" s="95" t="s">
        <v>144</v>
      </c>
      <c r="C538" s="95"/>
      <c r="D538" s="90" t="s">
        <v>144</v>
      </c>
      <c r="E538" s="88" t="s">
        <v>144</v>
      </c>
      <c r="G538" s="119"/>
    </row>
    <row r="539" spans="1:7" ht="12.75">
      <c r="A539" s="96" t="s">
        <v>800</v>
      </c>
      <c r="B539" s="95">
        <v>7.25</v>
      </c>
      <c r="C539" s="95"/>
      <c r="D539" s="90">
        <v>7.5755249999999998</v>
      </c>
      <c r="E539" s="88">
        <v>4.489999999999994E-2</v>
      </c>
      <c r="G539" s="119"/>
    </row>
    <row r="540" spans="1:7" ht="12.75">
      <c r="A540" s="96"/>
      <c r="B540" s="95" t="s">
        <v>144</v>
      </c>
      <c r="C540" s="95"/>
      <c r="D540" s="90" t="s">
        <v>144</v>
      </c>
      <c r="E540" s="88" t="s">
        <v>144</v>
      </c>
      <c r="G540" s="119"/>
    </row>
    <row r="541" spans="1:7" ht="12.75">
      <c r="A541" s="94" t="s">
        <v>633</v>
      </c>
      <c r="B541" s="95" t="s">
        <v>144</v>
      </c>
      <c r="C541" s="95"/>
      <c r="D541" s="90" t="s">
        <v>144</v>
      </c>
      <c r="E541" s="88" t="s">
        <v>144</v>
      </c>
      <c r="G541" s="119"/>
    </row>
    <row r="542" spans="1:7" ht="12.75">
      <c r="A542" s="96" t="s">
        <v>802</v>
      </c>
      <c r="B542" s="95">
        <v>1945.3</v>
      </c>
      <c r="C542" s="95"/>
      <c r="D542" s="90">
        <v>2032.6439699999999</v>
      </c>
      <c r="E542" s="88">
        <v>4.489999999999994E-2</v>
      </c>
      <c r="G542" s="119"/>
    </row>
    <row r="543" spans="1:7" ht="12.75">
      <c r="A543" s="96" t="s">
        <v>479</v>
      </c>
      <c r="B543" s="95" t="s">
        <v>144</v>
      </c>
      <c r="C543" s="95"/>
      <c r="D543" s="90" t="s">
        <v>144</v>
      </c>
      <c r="E543" s="88" t="s">
        <v>144</v>
      </c>
      <c r="G543" s="119"/>
    </row>
    <row r="544" spans="1:7" ht="12.75">
      <c r="A544" s="96" t="s">
        <v>800</v>
      </c>
      <c r="B544" s="95">
        <v>8.24</v>
      </c>
      <c r="C544" s="95"/>
      <c r="D544" s="90">
        <v>8.6099759999999996</v>
      </c>
      <c r="E544" s="88">
        <v>4.489999999999994E-2</v>
      </c>
      <c r="G544" s="119"/>
    </row>
    <row r="545" spans="1:7" ht="12.75">
      <c r="A545" s="96"/>
      <c r="B545" s="95" t="s">
        <v>144</v>
      </c>
      <c r="C545" s="95"/>
      <c r="D545" s="90" t="s">
        <v>144</v>
      </c>
      <c r="E545" s="88" t="s">
        <v>144</v>
      </c>
      <c r="G545" s="119"/>
    </row>
    <row r="546" spans="1:7" ht="12.75">
      <c r="A546" s="94" t="s">
        <v>804</v>
      </c>
      <c r="B546" s="95" t="s">
        <v>144</v>
      </c>
      <c r="C546" s="95"/>
      <c r="D546" s="90" t="s">
        <v>144</v>
      </c>
      <c r="E546" s="88" t="s">
        <v>144</v>
      </c>
      <c r="G546" s="119"/>
    </row>
    <row r="547" spans="1:7" ht="12.75">
      <c r="A547" s="96" t="s">
        <v>802</v>
      </c>
      <c r="B547" s="95">
        <v>1360.48</v>
      </c>
      <c r="C547" s="95"/>
      <c r="D547" s="90">
        <v>1421.565552</v>
      </c>
      <c r="E547" s="88">
        <v>4.489999999999994E-2</v>
      </c>
      <c r="G547" s="119"/>
    </row>
    <row r="548" spans="1:7" ht="12.75">
      <c r="A548" s="96" t="s">
        <v>479</v>
      </c>
      <c r="B548" s="95" t="s">
        <v>144</v>
      </c>
      <c r="C548" s="95"/>
      <c r="D548" s="90" t="s">
        <v>144</v>
      </c>
      <c r="E548" s="88" t="s">
        <v>144</v>
      </c>
      <c r="G548" s="119"/>
    </row>
    <row r="549" spans="1:7" ht="12.75">
      <c r="A549" s="96" t="s">
        <v>800</v>
      </c>
      <c r="B549" s="95">
        <v>6.64</v>
      </c>
      <c r="C549" s="95"/>
      <c r="D549" s="90">
        <v>6.9381359999999992</v>
      </c>
      <c r="E549" s="88">
        <v>4.489999999999994E-2</v>
      </c>
      <c r="G549" s="119"/>
    </row>
    <row r="550" spans="1:7" ht="12.75">
      <c r="A550" s="96"/>
      <c r="B550" s="95" t="s">
        <v>144</v>
      </c>
      <c r="C550" s="95"/>
      <c r="D550" s="90" t="s">
        <v>144</v>
      </c>
      <c r="E550" s="88" t="s">
        <v>144</v>
      </c>
      <c r="G550" s="119"/>
    </row>
    <row r="551" spans="1:7" ht="12.75">
      <c r="A551" s="94" t="s">
        <v>806</v>
      </c>
      <c r="B551" s="95" t="s">
        <v>144</v>
      </c>
      <c r="C551" s="95"/>
      <c r="D551" s="90" t="s">
        <v>144</v>
      </c>
      <c r="E551" s="88" t="s">
        <v>144</v>
      </c>
      <c r="G551" s="119"/>
    </row>
    <row r="552" spans="1:7" ht="12.75">
      <c r="A552" s="94"/>
      <c r="B552" s="95" t="s">
        <v>144</v>
      </c>
      <c r="C552" s="95"/>
      <c r="D552" s="90" t="s">
        <v>144</v>
      </c>
      <c r="E552" s="88" t="s">
        <v>144</v>
      </c>
      <c r="G552" s="119"/>
    </row>
    <row r="553" spans="1:7" ht="12.75">
      <c r="A553" s="94" t="s">
        <v>798</v>
      </c>
      <c r="B553" s="95" t="s">
        <v>144</v>
      </c>
      <c r="C553" s="95"/>
      <c r="D553" s="90" t="s">
        <v>144</v>
      </c>
      <c r="E553" s="88" t="s">
        <v>144</v>
      </c>
      <c r="G553" s="119"/>
    </row>
    <row r="554" spans="1:7" ht="12.75">
      <c r="A554" s="96" t="s">
        <v>799</v>
      </c>
      <c r="B554" s="95">
        <v>1542.07</v>
      </c>
      <c r="C554" s="95"/>
      <c r="D554" s="90">
        <v>1611.3089429999998</v>
      </c>
      <c r="E554" s="88">
        <v>4.489999999999994E-2</v>
      </c>
      <c r="G554" s="119"/>
    </row>
    <row r="555" spans="1:7" ht="12.75">
      <c r="A555" s="96" t="s">
        <v>479</v>
      </c>
      <c r="B555" s="95" t="s">
        <v>144</v>
      </c>
      <c r="C555" s="95"/>
      <c r="D555" s="90" t="s">
        <v>144</v>
      </c>
      <c r="E555" s="88" t="s">
        <v>144</v>
      </c>
      <c r="G555" s="119"/>
    </row>
    <row r="556" spans="1:7" ht="12.75">
      <c r="A556" s="96" t="s">
        <v>800</v>
      </c>
      <c r="B556" s="95">
        <v>6.54</v>
      </c>
      <c r="C556" s="95"/>
      <c r="D556" s="90">
        <v>6.8336459999999999</v>
      </c>
      <c r="E556" s="88">
        <v>4.489999999999994E-2</v>
      </c>
      <c r="G556" s="119"/>
    </row>
    <row r="557" spans="1:7" ht="12.75">
      <c r="A557" s="96"/>
      <c r="B557" s="95" t="s">
        <v>144</v>
      </c>
      <c r="C557" s="95"/>
      <c r="D557" s="90" t="s">
        <v>144</v>
      </c>
      <c r="E557" s="88" t="s">
        <v>144</v>
      </c>
      <c r="G557" s="119"/>
    </row>
    <row r="558" spans="1:7" ht="12.75">
      <c r="A558" s="94" t="s">
        <v>801</v>
      </c>
      <c r="B558" s="95" t="s">
        <v>144</v>
      </c>
      <c r="C558" s="95"/>
      <c r="D558" s="90" t="s">
        <v>144</v>
      </c>
      <c r="E558" s="88" t="s">
        <v>144</v>
      </c>
      <c r="G558" s="119"/>
    </row>
    <row r="559" spans="1:7" ht="12.75">
      <c r="A559" s="96" t="s">
        <v>799</v>
      </c>
      <c r="B559" s="95">
        <v>1863.86</v>
      </c>
      <c r="C559" s="95"/>
      <c r="D559" s="90">
        <v>1947.5473139999997</v>
      </c>
      <c r="E559" s="88">
        <v>4.489999999999994E-2</v>
      </c>
      <c r="G559" s="119"/>
    </row>
    <row r="560" spans="1:7" ht="12.75">
      <c r="A560" s="96" t="s">
        <v>479</v>
      </c>
      <c r="B560" s="95" t="s">
        <v>144</v>
      </c>
      <c r="C560" s="95"/>
      <c r="D560" s="90" t="s">
        <v>144</v>
      </c>
      <c r="E560" s="88" t="s">
        <v>144</v>
      </c>
      <c r="G560" s="119"/>
    </row>
    <row r="561" spans="1:7" ht="12.75">
      <c r="A561" s="96" t="s">
        <v>800</v>
      </c>
      <c r="B561" s="95">
        <v>9.09</v>
      </c>
      <c r="C561" s="95"/>
      <c r="D561" s="90">
        <v>9.4981409999999986</v>
      </c>
      <c r="E561" s="88">
        <v>4.489999999999994E-2</v>
      </c>
      <c r="G561" s="119"/>
    </row>
    <row r="562" spans="1:7" ht="12.75">
      <c r="A562" s="96"/>
      <c r="B562" s="95" t="s">
        <v>144</v>
      </c>
      <c r="C562" s="95"/>
      <c r="D562" s="90" t="s">
        <v>144</v>
      </c>
      <c r="E562" s="88" t="s">
        <v>144</v>
      </c>
      <c r="G562" s="119"/>
    </row>
    <row r="563" spans="1:7" ht="12.75">
      <c r="A563" s="94" t="s">
        <v>803</v>
      </c>
      <c r="B563" s="97" t="s">
        <v>144</v>
      </c>
      <c r="C563" s="97"/>
      <c r="D563" s="90" t="s">
        <v>144</v>
      </c>
      <c r="E563" s="88" t="s">
        <v>144</v>
      </c>
      <c r="G563" s="119"/>
    </row>
    <row r="564" spans="1:7" ht="12.75">
      <c r="A564" s="96" t="s">
        <v>802</v>
      </c>
      <c r="B564" s="95">
        <v>1482.07</v>
      </c>
      <c r="C564" s="95"/>
      <c r="D564" s="90">
        <v>1548.6149429999998</v>
      </c>
      <c r="E564" s="88">
        <v>4.489999999999994E-2</v>
      </c>
      <c r="G564" s="119"/>
    </row>
    <row r="565" spans="1:7" ht="12.75">
      <c r="A565" s="96" t="s">
        <v>479</v>
      </c>
      <c r="B565" s="95" t="s">
        <v>144</v>
      </c>
      <c r="C565" s="95"/>
      <c r="D565" s="90" t="s">
        <v>144</v>
      </c>
      <c r="E565" s="88" t="s">
        <v>144</v>
      </c>
      <c r="G565" s="119"/>
    </row>
    <row r="566" spans="1:7" ht="12.75">
      <c r="A566" s="96" t="s">
        <v>800</v>
      </c>
      <c r="B566" s="95">
        <v>7.25</v>
      </c>
      <c r="C566" s="95"/>
      <c r="D566" s="90">
        <v>7.5755249999999998</v>
      </c>
      <c r="E566" s="88">
        <v>4.489999999999994E-2</v>
      </c>
      <c r="G566" s="119"/>
    </row>
    <row r="567" spans="1:7" ht="12.75">
      <c r="A567" s="96"/>
      <c r="B567" s="95" t="s">
        <v>144</v>
      </c>
      <c r="C567" s="95"/>
      <c r="D567" s="90" t="s">
        <v>144</v>
      </c>
      <c r="E567" s="88" t="s">
        <v>144</v>
      </c>
      <c r="G567" s="119"/>
    </row>
    <row r="568" spans="1:7" ht="12.75">
      <c r="A568" s="94" t="s">
        <v>633</v>
      </c>
      <c r="B568" s="95" t="s">
        <v>144</v>
      </c>
      <c r="C568" s="95"/>
      <c r="D568" s="90" t="s">
        <v>144</v>
      </c>
      <c r="E568" s="88" t="s">
        <v>144</v>
      </c>
      <c r="G568" s="119"/>
    </row>
    <row r="569" spans="1:7" ht="12.75">
      <c r="A569" s="96" t="s">
        <v>802</v>
      </c>
      <c r="B569" s="95">
        <v>1945.3</v>
      </c>
      <c r="C569" s="95"/>
      <c r="D569" s="90">
        <v>2032.6439699999999</v>
      </c>
      <c r="E569" s="88">
        <v>4.489999999999994E-2</v>
      </c>
      <c r="G569" s="119"/>
    </row>
    <row r="570" spans="1:7" ht="12.75">
      <c r="A570" s="96" t="s">
        <v>479</v>
      </c>
      <c r="B570" s="95" t="s">
        <v>144</v>
      </c>
      <c r="C570" s="95"/>
      <c r="D570" s="90" t="s">
        <v>144</v>
      </c>
      <c r="E570" s="88" t="s">
        <v>144</v>
      </c>
      <c r="G570" s="119"/>
    </row>
    <row r="571" spans="1:7" ht="12.75">
      <c r="A571" s="96" t="s">
        <v>800</v>
      </c>
      <c r="B571" s="95">
        <v>8.24</v>
      </c>
      <c r="C571" s="95"/>
      <c r="D571" s="90">
        <v>8.6099759999999996</v>
      </c>
      <c r="E571" s="88">
        <v>4.489999999999994E-2</v>
      </c>
      <c r="G571" s="119"/>
    </row>
    <row r="572" spans="1:7" ht="12.75">
      <c r="A572" s="96"/>
      <c r="B572" s="95" t="s">
        <v>144</v>
      </c>
      <c r="C572" s="95"/>
      <c r="D572" s="90" t="s">
        <v>144</v>
      </c>
      <c r="E572" s="88" t="s">
        <v>144</v>
      </c>
      <c r="G572" s="119"/>
    </row>
    <row r="573" spans="1:7" ht="12.75">
      <c r="A573" s="94" t="s">
        <v>804</v>
      </c>
      <c r="B573" s="95" t="s">
        <v>144</v>
      </c>
      <c r="C573" s="95"/>
      <c r="D573" s="90" t="s">
        <v>144</v>
      </c>
      <c r="E573" s="88" t="s">
        <v>144</v>
      </c>
      <c r="G573" s="119"/>
    </row>
    <row r="574" spans="1:7" ht="12.75">
      <c r="A574" s="96" t="s">
        <v>802</v>
      </c>
      <c r="B574" s="95">
        <v>1360.48</v>
      </c>
      <c r="C574" s="95"/>
      <c r="D574" s="90">
        <v>1421.565552</v>
      </c>
      <c r="E574" s="88">
        <v>4.489999999999994E-2</v>
      </c>
      <c r="G574" s="119"/>
    </row>
    <row r="575" spans="1:7" ht="12.75">
      <c r="A575" s="96" t="s">
        <v>479</v>
      </c>
      <c r="B575" s="95" t="s">
        <v>144</v>
      </c>
      <c r="C575" s="95"/>
      <c r="D575" s="90" t="s">
        <v>144</v>
      </c>
      <c r="E575" s="88" t="s">
        <v>144</v>
      </c>
      <c r="G575" s="119"/>
    </row>
    <row r="576" spans="1:7" ht="12.75">
      <c r="A576" s="96" t="s">
        <v>800</v>
      </c>
      <c r="B576" s="95">
        <v>6.64</v>
      </c>
      <c r="C576" s="95"/>
      <c r="D576" s="90">
        <v>6.9381359999999992</v>
      </c>
      <c r="E576" s="88">
        <v>4.489999999999994E-2</v>
      </c>
      <c r="G576" s="119"/>
    </row>
    <row r="577" spans="1:7" ht="12.75">
      <c r="A577" s="94"/>
      <c r="B577" s="95" t="s">
        <v>144</v>
      </c>
      <c r="C577" s="95"/>
      <c r="D577" s="90" t="s">
        <v>144</v>
      </c>
      <c r="E577" s="88" t="s">
        <v>144</v>
      </c>
      <c r="G577" s="119"/>
    </row>
    <row r="578" spans="1:7" ht="12.75">
      <c r="A578" s="98" t="s">
        <v>160</v>
      </c>
      <c r="B578" s="95" t="s">
        <v>144</v>
      </c>
      <c r="C578" s="95"/>
      <c r="D578" s="90" t="s">
        <v>144</v>
      </c>
      <c r="E578" s="88" t="s">
        <v>144</v>
      </c>
      <c r="G578" s="119"/>
    </row>
    <row r="579" spans="1:7" ht="12.75">
      <c r="A579" s="98" t="s">
        <v>808</v>
      </c>
      <c r="B579" s="95" t="s">
        <v>144</v>
      </c>
      <c r="C579" s="95"/>
      <c r="D579" s="90" t="s">
        <v>144</v>
      </c>
      <c r="E579" s="88" t="s">
        <v>144</v>
      </c>
      <c r="G579" s="119"/>
    </row>
    <row r="580" spans="1:7" ht="12.75">
      <c r="A580" s="98" t="s">
        <v>809</v>
      </c>
      <c r="B580" s="95" t="s">
        <v>144</v>
      </c>
      <c r="C580" s="95"/>
      <c r="D580" s="90" t="s">
        <v>144</v>
      </c>
      <c r="E580" s="88" t="s">
        <v>144</v>
      </c>
      <c r="G580" s="119"/>
    </row>
    <row r="581" spans="1:7" ht="12.75">
      <c r="A581" s="96"/>
      <c r="B581" s="95" t="s">
        <v>144</v>
      </c>
      <c r="C581" s="95"/>
      <c r="D581" s="90" t="s">
        <v>144</v>
      </c>
      <c r="E581" s="88" t="s">
        <v>144</v>
      </c>
      <c r="G581" s="119"/>
    </row>
    <row r="582" spans="1:7" ht="12.75">
      <c r="A582" s="98" t="s">
        <v>810</v>
      </c>
      <c r="B582" s="95" t="s">
        <v>144</v>
      </c>
      <c r="C582" s="95"/>
      <c r="D582" s="90" t="s">
        <v>144</v>
      </c>
      <c r="E582" s="88" t="s">
        <v>144</v>
      </c>
      <c r="G582" s="119"/>
    </row>
    <row r="583" spans="1:7" ht="12.75">
      <c r="A583" s="98" t="s">
        <v>612</v>
      </c>
      <c r="B583" s="95" t="s">
        <v>144</v>
      </c>
      <c r="C583" s="95"/>
      <c r="D583" s="90" t="s">
        <v>144</v>
      </c>
      <c r="E583" s="88" t="s">
        <v>144</v>
      </c>
      <c r="G583" s="119"/>
    </row>
    <row r="584" spans="1:7" ht="12.75">
      <c r="A584" s="98" t="s">
        <v>811</v>
      </c>
      <c r="B584" s="95" t="s">
        <v>144</v>
      </c>
      <c r="C584" s="95"/>
      <c r="D584" s="90" t="s">
        <v>144</v>
      </c>
      <c r="E584" s="88" t="s">
        <v>144</v>
      </c>
      <c r="G584" s="119"/>
    </row>
    <row r="585" spans="1:7" ht="12.75">
      <c r="A585" s="96"/>
      <c r="B585" s="95" t="s">
        <v>144</v>
      </c>
      <c r="C585" s="95"/>
      <c r="D585" s="90" t="s">
        <v>144</v>
      </c>
      <c r="E585" s="88" t="s">
        <v>144</v>
      </c>
      <c r="G585" s="119"/>
    </row>
    <row r="586" spans="1:7" ht="12.75">
      <c r="A586" s="98" t="s">
        <v>812</v>
      </c>
      <c r="B586" s="95" t="s">
        <v>144</v>
      </c>
      <c r="C586" s="95"/>
      <c r="D586" s="90" t="s">
        <v>144</v>
      </c>
      <c r="E586" s="88" t="s">
        <v>144</v>
      </c>
      <c r="G586" s="119"/>
    </row>
    <row r="587" spans="1:7" ht="12.75">
      <c r="A587" s="98" t="s">
        <v>813</v>
      </c>
      <c r="B587" s="95" t="s">
        <v>144</v>
      </c>
      <c r="C587" s="95"/>
      <c r="D587" s="90" t="s">
        <v>144</v>
      </c>
      <c r="E587" s="88" t="s">
        <v>144</v>
      </c>
      <c r="G587" s="119"/>
    </row>
    <row r="588" spans="1:7" ht="12.75">
      <c r="A588" s="96"/>
      <c r="B588" s="95" t="s">
        <v>144</v>
      </c>
      <c r="C588" s="95"/>
      <c r="D588" s="90" t="s">
        <v>144</v>
      </c>
      <c r="E588" s="88" t="s">
        <v>144</v>
      </c>
      <c r="G588" s="119"/>
    </row>
    <row r="589" spans="1:7" ht="12.75">
      <c r="A589" s="98" t="s">
        <v>814</v>
      </c>
      <c r="B589" s="95" t="s">
        <v>144</v>
      </c>
      <c r="C589" s="95"/>
      <c r="D589" s="90" t="s">
        <v>144</v>
      </c>
      <c r="E589" s="88" t="s">
        <v>144</v>
      </c>
      <c r="G589" s="119"/>
    </row>
    <row r="590" spans="1:7" ht="12.75">
      <c r="A590" s="98" t="s">
        <v>815</v>
      </c>
      <c r="B590" s="95" t="s">
        <v>144</v>
      </c>
      <c r="C590" s="95"/>
      <c r="D590" s="90" t="s">
        <v>144</v>
      </c>
      <c r="E590" s="88" t="s">
        <v>144</v>
      </c>
      <c r="G590" s="119"/>
    </row>
    <row r="591" spans="1:7" ht="12.75">
      <c r="A591" s="94" t="s">
        <v>816</v>
      </c>
      <c r="B591" s="95" t="s">
        <v>144</v>
      </c>
      <c r="C591" s="95"/>
      <c r="D591" s="90" t="s">
        <v>144</v>
      </c>
      <c r="E591" s="88" t="s">
        <v>144</v>
      </c>
      <c r="G591" s="119"/>
    </row>
    <row r="592" spans="1:7" ht="12.75">
      <c r="A592" s="96" t="s">
        <v>817</v>
      </c>
      <c r="B592" s="95">
        <v>615.6</v>
      </c>
      <c r="C592" s="95"/>
      <c r="D592" s="90">
        <v>643.24044000000004</v>
      </c>
      <c r="E592" s="88">
        <v>4.489999999999994E-2</v>
      </c>
      <c r="G592" s="119"/>
    </row>
    <row r="593" spans="1:7" ht="12.75">
      <c r="A593" s="96"/>
      <c r="B593" s="95" t="s">
        <v>144</v>
      </c>
      <c r="C593" s="95"/>
      <c r="D593" s="90" t="s">
        <v>144</v>
      </c>
      <c r="E593" s="88" t="s">
        <v>144</v>
      </c>
      <c r="G593" s="119"/>
    </row>
    <row r="594" spans="1:7" ht="12.75">
      <c r="A594" s="94" t="s">
        <v>207</v>
      </c>
      <c r="B594" s="95" t="s">
        <v>144</v>
      </c>
      <c r="C594" s="95"/>
      <c r="D594" s="90" t="s">
        <v>144</v>
      </c>
      <c r="E594" s="88" t="s">
        <v>144</v>
      </c>
      <c r="G594" s="119"/>
    </row>
    <row r="595" spans="1:7" ht="12.75">
      <c r="A595" s="96"/>
      <c r="B595" s="95" t="s">
        <v>144</v>
      </c>
      <c r="C595" s="95"/>
      <c r="D595" s="90" t="s">
        <v>144</v>
      </c>
      <c r="E595" s="88" t="s">
        <v>144</v>
      </c>
      <c r="G595" s="119"/>
    </row>
    <row r="596" spans="1:7" ht="12.75">
      <c r="A596" s="96" t="s">
        <v>818</v>
      </c>
      <c r="B596" s="95" t="s">
        <v>144</v>
      </c>
      <c r="C596" s="95"/>
      <c r="D596" s="90" t="s">
        <v>144</v>
      </c>
      <c r="E596" s="88" t="s">
        <v>144</v>
      </c>
      <c r="G596" s="119"/>
    </row>
    <row r="597" spans="1:7" ht="12.75">
      <c r="A597" s="96" t="s">
        <v>819</v>
      </c>
      <c r="B597" s="95" t="s">
        <v>144</v>
      </c>
      <c r="C597" s="95"/>
      <c r="D597" s="90" t="s">
        <v>144</v>
      </c>
      <c r="E597" s="88" t="s">
        <v>144</v>
      </c>
      <c r="G597" s="119"/>
    </row>
    <row r="598" spans="1:7" ht="12.75">
      <c r="A598" s="96" t="s">
        <v>820</v>
      </c>
      <c r="B598" s="95" t="s">
        <v>144</v>
      </c>
      <c r="C598" s="95"/>
      <c r="D598" s="90" t="s">
        <v>144</v>
      </c>
      <c r="E598" s="88" t="s">
        <v>144</v>
      </c>
      <c r="G598" s="119"/>
    </row>
    <row r="599" spans="1:7" ht="12.75">
      <c r="A599" s="96"/>
      <c r="B599" s="95" t="s">
        <v>144</v>
      </c>
      <c r="C599" s="95"/>
      <c r="D599" s="90" t="s">
        <v>144</v>
      </c>
      <c r="E599" s="88" t="s">
        <v>144</v>
      </c>
      <c r="G599" s="119"/>
    </row>
    <row r="600" spans="1:7" ht="12.75">
      <c r="A600" s="94" t="s">
        <v>85</v>
      </c>
      <c r="B600" s="95">
        <v>1100.6199999999999</v>
      </c>
      <c r="C600" s="95"/>
      <c r="D600" s="90">
        <v>1150.0378379999997</v>
      </c>
      <c r="E600" s="88">
        <v>4.489999999999994E-2</v>
      </c>
      <c r="G600" s="119"/>
    </row>
    <row r="601" spans="1:7" ht="12.75">
      <c r="A601" s="94" t="s">
        <v>81</v>
      </c>
      <c r="B601" s="95">
        <v>1151.17</v>
      </c>
      <c r="C601" s="95"/>
      <c r="D601" s="90">
        <v>1202.8575330000001</v>
      </c>
      <c r="E601" s="88">
        <v>4.489999999999994E-2</v>
      </c>
      <c r="G601" s="119"/>
    </row>
    <row r="602" spans="1:7" ht="12.75">
      <c r="A602" s="94" t="s">
        <v>86</v>
      </c>
      <c r="B602" s="95">
        <v>1012.67</v>
      </c>
      <c r="C602" s="95"/>
      <c r="D602" s="90">
        <v>1058.1388829999999</v>
      </c>
      <c r="E602" s="88">
        <v>4.489999999999994E-2</v>
      </c>
      <c r="G602" s="119"/>
    </row>
    <row r="603" spans="1:7" ht="12.75">
      <c r="A603" s="94" t="s">
        <v>83</v>
      </c>
      <c r="B603" s="95">
        <v>803.38</v>
      </c>
      <c r="C603" s="95"/>
      <c r="D603" s="90">
        <v>839.45176199999992</v>
      </c>
      <c r="E603" s="88">
        <v>4.489999999999994E-2</v>
      </c>
      <c r="G603" s="119"/>
    </row>
    <row r="604" spans="1:7" ht="12.75">
      <c r="A604" s="99"/>
      <c r="B604" s="95"/>
      <c r="C604" s="95"/>
      <c r="D604" s="90" t="s">
        <v>144</v>
      </c>
      <c r="E604" s="88" t="s">
        <v>144</v>
      </c>
      <c r="G604" s="119"/>
    </row>
    <row r="605" spans="1:7" ht="12.75">
      <c r="A605" s="96" t="s">
        <v>821</v>
      </c>
      <c r="B605" s="95" t="s">
        <v>144</v>
      </c>
      <c r="C605" s="95"/>
      <c r="D605" s="90" t="s">
        <v>144</v>
      </c>
      <c r="E605" s="88" t="s">
        <v>144</v>
      </c>
      <c r="G605" s="119"/>
    </row>
    <row r="606" spans="1:7" ht="12.75">
      <c r="A606" s="96" t="s">
        <v>822</v>
      </c>
      <c r="B606" s="95" t="s">
        <v>144</v>
      </c>
      <c r="C606" s="95"/>
      <c r="D606" s="90" t="s">
        <v>144</v>
      </c>
      <c r="E606" s="88" t="s">
        <v>144</v>
      </c>
      <c r="G606" s="119"/>
    </row>
    <row r="607" spans="1:7" ht="12.75">
      <c r="A607" s="96" t="s">
        <v>823</v>
      </c>
      <c r="B607" s="95">
        <v>2201.2199999999998</v>
      </c>
      <c r="C607" s="95"/>
      <c r="D607" s="90">
        <v>2300.0547779999997</v>
      </c>
      <c r="E607" s="88">
        <v>4.489999999999994E-2</v>
      </c>
      <c r="G607" s="119"/>
    </row>
    <row r="608" spans="1:7" ht="12.75">
      <c r="A608" s="96"/>
      <c r="B608" s="95" t="s">
        <v>144</v>
      </c>
      <c r="C608" s="95"/>
      <c r="D608" s="90" t="s">
        <v>144</v>
      </c>
      <c r="E608" s="88" t="s">
        <v>144</v>
      </c>
      <c r="G608" s="119"/>
    </row>
    <row r="609" spans="1:7" ht="12.75">
      <c r="A609" s="96" t="s">
        <v>821</v>
      </c>
      <c r="B609" s="95" t="s">
        <v>144</v>
      </c>
      <c r="C609" s="95"/>
      <c r="D609" s="90" t="s">
        <v>144</v>
      </c>
      <c r="E609" s="88" t="s">
        <v>144</v>
      </c>
      <c r="G609" s="119"/>
    </row>
    <row r="610" spans="1:7" ht="12.75">
      <c r="A610" s="96" t="s">
        <v>822</v>
      </c>
      <c r="B610" s="95" t="s">
        <v>144</v>
      </c>
      <c r="C610" s="95"/>
      <c r="D610" s="90" t="s">
        <v>144</v>
      </c>
      <c r="E610" s="88" t="s">
        <v>144</v>
      </c>
      <c r="G610" s="119"/>
    </row>
    <row r="611" spans="1:7" ht="12.75">
      <c r="A611" s="96" t="s">
        <v>824</v>
      </c>
      <c r="B611" s="95">
        <v>1606.72</v>
      </c>
      <c r="C611" s="95"/>
      <c r="D611" s="90">
        <v>1678.8617279999999</v>
      </c>
      <c r="E611" s="88">
        <v>4.489999999999994E-2</v>
      </c>
      <c r="G611" s="119"/>
    </row>
    <row r="612" spans="1:7" ht="12.75">
      <c r="A612" s="96"/>
      <c r="B612" s="95" t="s">
        <v>144</v>
      </c>
      <c r="C612" s="95"/>
      <c r="D612" s="90" t="s">
        <v>144</v>
      </c>
      <c r="E612" s="88" t="s">
        <v>144</v>
      </c>
      <c r="G612" s="119"/>
    </row>
    <row r="613" spans="1:7" ht="12.75">
      <c r="A613" s="96" t="s">
        <v>821</v>
      </c>
      <c r="B613" s="95" t="s">
        <v>144</v>
      </c>
      <c r="C613" s="95"/>
      <c r="D613" s="90" t="s">
        <v>144</v>
      </c>
      <c r="E613" s="88" t="s">
        <v>144</v>
      </c>
      <c r="G613" s="119"/>
    </row>
    <row r="614" spans="1:7" ht="12.75">
      <c r="A614" s="96" t="s">
        <v>822</v>
      </c>
      <c r="B614" s="95" t="s">
        <v>144</v>
      </c>
      <c r="C614" s="95"/>
      <c r="D614" s="90" t="s">
        <v>144</v>
      </c>
      <c r="E614" s="88" t="s">
        <v>144</v>
      </c>
      <c r="G614" s="119"/>
    </row>
    <row r="615" spans="1:7" ht="12.75">
      <c r="A615" s="96" t="s">
        <v>825</v>
      </c>
      <c r="B615" s="95">
        <v>2025.33</v>
      </c>
      <c r="C615" s="95"/>
      <c r="D615" s="90">
        <v>2116.2673169999998</v>
      </c>
      <c r="E615" s="88">
        <v>4.489999999999994E-2</v>
      </c>
      <c r="G615" s="119"/>
    </row>
    <row r="616" spans="1:7" ht="12.75">
      <c r="A616" s="96"/>
      <c r="B616" s="95" t="s">
        <v>144</v>
      </c>
      <c r="C616" s="95"/>
      <c r="D616" s="90" t="s">
        <v>144</v>
      </c>
      <c r="E616" s="88" t="s">
        <v>144</v>
      </c>
      <c r="G616" s="119"/>
    </row>
    <row r="617" spans="1:7" ht="12.75">
      <c r="A617" s="96" t="s">
        <v>821</v>
      </c>
      <c r="B617" s="95" t="s">
        <v>144</v>
      </c>
      <c r="C617" s="95"/>
      <c r="D617" s="90" t="s">
        <v>144</v>
      </c>
      <c r="E617" s="88" t="s">
        <v>144</v>
      </c>
      <c r="G617" s="119"/>
    </row>
    <row r="618" spans="1:7" ht="12.75">
      <c r="A618" s="96" t="s">
        <v>822</v>
      </c>
      <c r="B618" s="95" t="s">
        <v>144</v>
      </c>
      <c r="C618" s="95"/>
      <c r="D618" s="90" t="s">
        <v>144</v>
      </c>
      <c r="E618" s="88" t="s">
        <v>144</v>
      </c>
      <c r="G618" s="119"/>
    </row>
    <row r="619" spans="1:7" ht="12.75">
      <c r="A619" s="96" t="s">
        <v>826</v>
      </c>
      <c r="B619" s="95">
        <v>1606.72</v>
      </c>
      <c r="C619" s="95"/>
      <c r="D619" s="90">
        <v>1678.8617279999999</v>
      </c>
      <c r="E619" s="88">
        <v>4.489999999999994E-2</v>
      </c>
      <c r="G619" s="119"/>
    </row>
    <row r="620" spans="1:7" ht="12.75">
      <c r="A620" s="96"/>
      <c r="B620" s="95" t="s">
        <v>144</v>
      </c>
      <c r="C620" s="95"/>
      <c r="D620" s="90" t="s">
        <v>144</v>
      </c>
      <c r="E620" s="88" t="s">
        <v>144</v>
      </c>
      <c r="G620" s="119"/>
    </row>
    <row r="621" spans="1:7" ht="12.75">
      <c r="A621" s="96" t="s">
        <v>812</v>
      </c>
      <c r="B621" s="95" t="s">
        <v>144</v>
      </c>
      <c r="C621" s="95"/>
      <c r="D621" s="90" t="s">
        <v>144</v>
      </c>
      <c r="E621" s="88" t="s">
        <v>144</v>
      </c>
      <c r="G621" s="119"/>
    </row>
    <row r="622" spans="1:7" ht="12.75">
      <c r="A622" s="96" t="s">
        <v>827</v>
      </c>
      <c r="B622" s="95" t="s">
        <v>144</v>
      </c>
      <c r="C622" s="95"/>
      <c r="D622" s="90" t="s">
        <v>144</v>
      </c>
      <c r="E622" s="88" t="s">
        <v>144</v>
      </c>
      <c r="G622" s="119"/>
    </row>
    <row r="623" spans="1:7" ht="12.75">
      <c r="A623" s="96" t="s">
        <v>1117</v>
      </c>
      <c r="B623" s="95" t="s">
        <v>144</v>
      </c>
      <c r="C623" s="95"/>
      <c r="D623" s="90" t="s">
        <v>144</v>
      </c>
      <c r="E623" s="88" t="s">
        <v>144</v>
      </c>
      <c r="G623" s="119"/>
    </row>
    <row r="624" spans="1:7" ht="12.75">
      <c r="A624" s="96"/>
      <c r="B624" s="95" t="s">
        <v>144</v>
      </c>
      <c r="C624" s="95"/>
      <c r="D624" s="90" t="s">
        <v>144</v>
      </c>
      <c r="E624" s="88" t="s">
        <v>144</v>
      </c>
      <c r="G624" s="119"/>
    </row>
    <row r="625" spans="1:7" ht="12.75">
      <c r="A625" s="94" t="s">
        <v>234</v>
      </c>
      <c r="B625" s="95">
        <v>1100.6199999999999</v>
      </c>
      <c r="C625" s="95"/>
      <c r="D625" s="90">
        <v>1150.0378379999997</v>
      </c>
      <c r="E625" s="88">
        <v>4.489999999999994E-2</v>
      </c>
      <c r="G625" s="119"/>
    </row>
    <row r="626" spans="1:7" ht="12.75">
      <c r="A626" s="96" t="s">
        <v>567</v>
      </c>
      <c r="B626" s="95">
        <v>2201.2199999999998</v>
      </c>
      <c r="C626" s="95"/>
      <c r="D626" s="90">
        <v>2300.0547779999997</v>
      </c>
      <c r="E626" s="88">
        <v>4.489999999999994E-2</v>
      </c>
      <c r="G626" s="119"/>
    </row>
    <row r="627" spans="1:7" ht="12.75">
      <c r="A627" s="96"/>
      <c r="B627" s="95" t="s">
        <v>144</v>
      </c>
      <c r="C627" s="95"/>
      <c r="D627" s="90" t="s">
        <v>144</v>
      </c>
      <c r="E627" s="88" t="s">
        <v>144</v>
      </c>
      <c r="G627" s="119"/>
    </row>
    <row r="628" spans="1:7" ht="12.75">
      <c r="A628" s="94" t="s">
        <v>81</v>
      </c>
      <c r="B628" s="95">
        <v>1151.17</v>
      </c>
      <c r="C628" s="95"/>
      <c r="D628" s="90">
        <v>1202.8575330000001</v>
      </c>
      <c r="E628" s="88">
        <v>4.489999999999994E-2</v>
      </c>
      <c r="G628" s="119"/>
    </row>
    <row r="629" spans="1:7" ht="12.75">
      <c r="A629" s="96" t="s">
        <v>567</v>
      </c>
      <c r="B629" s="95">
        <v>2302.35</v>
      </c>
      <c r="C629" s="95"/>
      <c r="D629" s="90">
        <v>2405.7255149999996</v>
      </c>
      <c r="E629" s="88">
        <v>4.489999999999994E-2</v>
      </c>
      <c r="G629" s="119"/>
    </row>
    <row r="630" spans="1:7" ht="12.75">
      <c r="A630" s="96"/>
      <c r="B630" s="95" t="s">
        <v>144</v>
      </c>
      <c r="C630" s="95"/>
      <c r="D630" s="90" t="s">
        <v>144</v>
      </c>
      <c r="E630" s="88" t="s">
        <v>144</v>
      </c>
      <c r="G630" s="119"/>
    </row>
    <row r="631" spans="1:7" ht="12.75">
      <c r="A631" s="94" t="s">
        <v>86</v>
      </c>
      <c r="B631" s="95">
        <v>1012.67</v>
      </c>
      <c r="C631" s="95"/>
      <c r="D631" s="90">
        <v>1058.1388829999999</v>
      </c>
      <c r="E631" s="88">
        <v>4.489999999999994E-2</v>
      </c>
      <c r="G631" s="119"/>
    </row>
    <row r="632" spans="1:7" ht="12.75">
      <c r="A632" s="96" t="s">
        <v>567</v>
      </c>
      <c r="B632" s="95">
        <v>2025.33</v>
      </c>
      <c r="C632" s="95"/>
      <c r="D632" s="90">
        <v>2116.2673169999998</v>
      </c>
      <c r="E632" s="88">
        <v>4.489999999999994E-2</v>
      </c>
      <c r="G632" s="119"/>
    </row>
    <row r="633" spans="1:7" ht="12.75">
      <c r="A633" s="96"/>
      <c r="B633" s="95" t="s">
        <v>144</v>
      </c>
      <c r="C633" s="95"/>
      <c r="D633" s="90" t="s">
        <v>144</v>
      </c>
      <c r="E633" s="88" t="s">
        <v>144</v>
      </c>
      <c r="G633" s="119"/>
    </row>
    <row r="634" spans="1:7" ht="12.75">
      <c r="A634" s="94" t="s">
        <v>83</v>
      </c>
      <c r="B634" s="95">
        <v>803.38</v>
      </c>
      <c r="C634" s="95"/>
      <c r="D634" s="90">
        <v>839.45176199999992</v>
      </c>
      <c r="E634" s="88">
        <v>4.489999999999994E-2</v>
      </c>
      <c r="G634" s="119"/>
    </row>
    <row r="635" spans="1:7" ht="12.75">
      <c r="A635" s="96" t="s">
        <v>567</v>
      </c>
      <c r="B635" s="95">
        <v>1606.72</v>
      </c>
      <c r="C635" s="95"/>
      <c r="D635" s="90">
        <v>1678.8617279999999</v>
      </c>
      <c r="E635" s="88">
        <v>4.489999999999994E-2</v>
      </c>
      <c r="G635" s="119"/>
    </row>
    <row r="636" spans="1:7" ht="12.75">
      <c r="A636" s="96"/>
      <c r="B636" s="95"/>
      <c r="C636" s="95"/>
      <c r="D636" s="90" t="s">
        <v>144</v>
      </c>
      <c r="E636" s="88" t="s">
        <v>144</v>
      </c>
      <c r="G636" s="119"/>
    </row>
    <row r="637" spans="1:7" ht="12.75">
      <c r="A637" s="96" t="s">
        <v>1118</v>
      </c>
      <c r="B637" s="95" t="s">
        <v>144</v>
      </c>
      <c r="C637" s="95"/>
      <c r="D637" s="90" t="s">
        <v>144</v>
      </c>
      <c r="E637" s="88" t="s">
        <v>144</v>
      </c>
      <c r="G637" s="119"/>
    </row>
    <row r="638" spans="1:7" ht="12.75">
      <c r="A638" s="96" t="s">
        <v>161</v>
      </c>
      <c r="B638" s="95" t="s">
        <v>144</v>
      </c>
      <c r="C638" s="95"/>
      <c r="D638" s="90" t="s">
        <v>144</v>
      </c>
      <c r="E638" s="88" t="s">
        <v>144</v>
      </c>
      <c r="G638" s="119"/>
    </row>
    <row r="639" spans="1:7" ht="12.75">
      <c r="A639" s="96" t="s">
        <v>1119</v>
      </c>
      <c r="B639" s="95" t="s">
        <v>144</v>
      </c>
      <c r="C639" s="95"/>
      <c r="D639" s="90" t="s">
        <v>144</v>
      </c>
      <c r="E639" s="88" t="s">
        <v>144</v>
      </c>
      <c r="G639" s="119"/>
    </row>
    <row r="640" spans="1:7" ht="12.75">
      <c r="A640" s="96" t="s">
        <v>1120</v>
      </c>
      <c r="B640" s="95" t="s">
        <v>144</v>
      </c>
      <c r="C640" s="95"/>
      <c r="D640" s="90" t="s">
        <v>144</v>
      </c>
      <c r="E640" s="88" t="s">
        <v>144</v>
      </c>
      <c r="G640" s="119"/>
    </row>
    <row r="641" spans="1:28" ht="12.75">
      <c r="A641" s="96" t="s">
        <v>1121</v>
      </c>
      <c r="B641" s="95">
        <v>803.38</v>
      </c>
      <c r="C641" s="95"/>
      <c r="D641" s="90">
        <v>839.45176199999992</v>
      </c>
      <c r="E641" s="88">
        <v>4.489999999999994E-2</v>
      </c>
      <c r="G641" s="119"/>
    </row>
    <row r="642" spans="1:28" ht="12.75">
      <c r="A642" s="96"/>
      <c r="B642" s="95" t="s">
        <v>144</v>
      </c>
      <c r="C642" s="95"/>
      <c r="D642" s="90" t="s">
        <v>144</v>
      </c>
      <c r="E642" s="88" t="s">
        <v>144</v>
      </c>
      <c r="G642" s="119"/>
    </row>
    <row r="643" spans="1:28" ht="12.75">
      <c r="A643" s="96" t="s">
        <v>162</v>
      </c>
      <c r="B643" s="95" t="s">
        <v>144</v>
      </c>
      <c r="C643" s="95"/>
      <c r="D643" s="90" t="s">
        <v>144</v>
      </c>
      <c r="E643" s="88" t="s">
        <v>144</v>
      </c>
      <c r="G643" s="119"/>
      <c r="AB643" s="1">
        <v>1</v>
      </c>
    </row>
    <row r="644" spans="1:28" ht="12.75">
      <c r="A644" s="96" t="s">
        <v>1122</v>
      </c>
      <c r="B644" s="95">
        <v>2301.11</v>
      </c>
      <c r="C644" s="95"/>
      <c r="D644" s="90">
        <v>2404.4298389999999</v>
      </c>
      <c r="E644" s="88">
        <v>4.489999999999994E-2</v>
      </c>
      <c r="G644" s="119"/>
      <c r="AB644" s="1">
        <v>1</v>
      </c>
    </row>
    <row r="645" spans="1:28" ht="12.75">
      <c r="A645" s="96"/>
      <c r="B645" s="95" t="s">
        <v>144</v>
      </c>
      <c r="C645" s="95"/>
      <c r="D645" s="90" t="s">
        <v>144</v>
      </c>
      <c r="E645" s="88" t="s">
        <v>144</v>
      </c>
      <c r="G645" s="119"/>
      <c r="AB645" s="1">
        <v>1</v>
      </c>
    </row>
    <row r="646" spans="1:28" ht="12.75">
      <c r="A646" s="94" t="s">
        <v>1123</v>
      </c>
      <c r="B646" s="95" t="s">
        <v>144</v>
      </c>
      <c r="C646" s="95"/>
      <c r="D646" s="90" t="s">
        <v>144</v>
      </c>
      <c r="E646" s="88" t="s">
        <v>144</v>
      </c>
      <c r="G646" s="119"/>
      <c r="AB646" s="1">
        <v>1</v>
      </c>
    </row>
    <row r="647" spans="1:28" ht="12.75">
      <c r="A647" s="96"/>
      <c r="B647" s="95" t="s">
        <v>144</v>
      </c>
      <c r="C647" s="95"/>
      <c r="D647" s="90" t="s">
        <v>144</v>
      </c>
      <c r="E647" s="88" t="s">
        <v>144</v>
      </c>
      <c r="G647" s="119"/>
      <c r="AB647" s="1">
        <v>1</v>
      </c>
    </row>
    <row r="648" spans="1:28" ht="12.75">
      <c r="A648" s="94" t="s">
        <v>235</v>
      </c>
      <c r="B648" s="97" t="s">
        <v>144</v>
      </c>
      <c r="C648" s="97"/>
      <c r="D648" s="90" t="s">
        <v>144</v>
      </c>
      <c r="E648" s="88" t="s">
        <v>144</v>
      </c>
      <c r="G648" s="119"/>
      <c r="AB648" s="1">
        <v>1</v>
      </c>
    </row>
    <row r="649" spans="1:28" ht="12.75">
      <c r="A649" s="96"/>
      <c r="B649" s="97" t="s">
        <v>144</v>
      </c>
      <c r="C649" s="97"/>
      <c r="D649" s="90" t="s">
        <v>144</v>
      </c>
      <c r="E649" s="88" t="s">
        <v>144</v>
      </c>
      <c r="G649" s="119"/>
      <c r="AB649" s="1">
        <v>1</v>
      </c>
    </row>
    <row r="650" spans="1:28" ht="12.75">
      <c r="A650" s="96" t="s">
        <v>1124</v>
      </c>
      <c r="B650" s="97" t="s">
        <v>144</v>
      </c>
      <c r="C650" s="97"/>
      <c r="D650" s="90" t="s">
        <v>144</v>
      </c>
      <c r="E650" s="88" t="s">
        <v>144</v>
      </c>
      <c r="G650" s="119"/>
      <c r="AB650" s="1">
        <v>1</v>
      </c>
    </row>
    <row r="651" spans="1:28" ht="12.75">
      <c r="A651" s="96"/>
      <c r="B651" s="95" t="s">
        <v>144</v>
      </c>
      <c r="C651" s="95"/>
      <c r="D651" s="90" t="s">
        <v>144</v>
      </c>
      <c r="E651" s="88" t="s">
        <v>144</v>
      </c>
      <c r="G651" s="119"/>
      <c r="AB651" s="1">
        <v>1</v>
      </c>
    </row>
    <row r="652" spans="1:28" ht="12.75">
      <c r="A652" s="96" t="s">
        <v>163</v>
      </c>
      <c r="B652" s="95">
        <v>155.43</v>
      </c>
      <c r="C652" s="95"/>
      <c r="D652" s="90">
        <v>162.408807</v>
      </c>
      <c r="E652" s="88">
        <v>4.489999999999994E-2</v>
      </c>
      <c r="G652" s="119"/>
      <c r="AB652" s="1">
        <v>1</v>
      </c>
    </row>
    <row r="653" spans="1:28" ht="12.75">
      <c r="A653" s="96"/>
      <c r="B653" s="95" t="s">
        <v>144</v>
      </c>
      <c r="C653" s="95"/>
      <c r="D653" s="90" t="s">
        <v>144</v>
      </c>
      <c r="E653" s="88" t="s">
        <v>144</v>
      </c>
      <c r="G653" s="119"/>
      <c r="AB653" s="1">
        <v>1</v>
      </c>
    </row>
    <row r="654" spans="1:28" ht="12.75">
      <c r="A654" s="96" t="s">
        <v>1125</v>
      </c>
      <c r="B654" s="97">
        <v>71.02</v>
      </c>
      <c r="C654" s="97"/>
      <c r="D654" s="90">
        <v>74.208797999999987</v>
      </c>
      <c r="E654" s="88">
        <v>4.489999999999994E-2</v>
      </c>
      <c r="G654" s="119"/>
      <c r="AB654" s="1">
        <v>1</v>
      </c>
    </row>
    <row r="655" spans="1:28" ht="12.75">
      <c r="A655" s="96"/>
      <c r="B655" s="95" t="s">
        <v>144</v>
      </c>
      <c r="C655" s="95"/>
      <c r="D655" s="90" t="s">
        <v>144</v>
      </c>
      <c r="E655" s="88" t="s">
        <v>144</v>
      </c>
      <c r="G655" s="119"/>
      <c r="AB655" s="1">
        <v>1</v>
      </c>
    </row>
    <row r="656" spans="1:28" ht="12.75">
      <c r="A656" s="96" t="s">
        <v>1126</v>
      </c>
      <c r="B656" s="95">
        <v>734.09</v>
      </c>
      <c r="C656" s="95"/>
      <c r="D656" s="90">
        <v>767.05064100000004</v>
      </c>
      <c r="E656" s="88">
        <v>4.489999999999994E-2</v>
      </c>
      <c r="G656" s="119"/>
      <c r="AB656" s="1">
        <v>1</v>
      </c>
    </row>
    <row r="657" spans="1:28" ht="12.75">
      <c r="A657" s="96"/>
      <c r="B657" s="95" t="s">
        <v>144</v>
      </c>
      <c r="C657" s="95"/>
      <c r="D657" s="90" t="s">
        <v>144</v>
      </c>
      <c r="E657" s="88" t="s">
        <v>144</v>
      </c>
      <c r="G657" s="119"/>
      <c r="AB657" s="1">
        <v>1</v>
      </c>
    </row>
    <row r="658" spans="1:28" ht="12.75">
      <c r="A658" s="96" t="s">
        <v>1127</v>
      </c>
      <c r="B658" s="95" t="s">
        <v>144</v>
      </c>
      <c r="C658" s="95"/>
      <c r="D658" s="90" t="s">
        <v>144</v>
      </c>
      <c r="E658" s="88" t="s">
        <v>144</v>
      </c>
      <c r="G658" s="119"/>
      <c r="AB658" s="1">
        <v>1</v>
      </c>
    </row>
    <row r="659" spans="1:28" ht="12.75">
      <c r="A659" s="96" t="s">
        <v>1128</v>
      </c>
      <c r="B659" s="95">
        <v>259.48</v>
      </c>
      <c r="C659" s="95"/>
      <c r="D659" s="90">
        <v>271.130652</v>
      </c>
      <c r="E659" s="88">
        <v>4.489999999999994E-2</v>
      </c>
      <c r="G659" s="119"/>
      <c r="AB659" s="1">
        <v>1</v>
      </c>
    </row>
    <row r="660" spans="1:28" ht="12.75">
      <c r="A660" s="96" t="s">
        <v>1129</v>
      </c>
      <c r="B660" s="95">
        <v>289.02999999999997</v>
      </c>
      <c r="C660" s="95"/>
      <c r="D660" s="90">
        <v>302.00744699999996</v>
      </c>
      <c r="E660" s="88">
        <v>4.489999999999994E-2</v>
      </c>
      <c r="G660" s="119"/>
      <c r="AB660" s="1">
        <v>1</v>
      </c>
    </row>
    <row r="661" spans="1:28" ht="12.75">
      <c r="A661" s="96"/>
      <c r="B661" s="95" t="s">
        <v>144</v>
      </c>
      <c r="C661" s="95"/>
      <c r="D661" s="90" t="s">
        <v>144</v>
      </c>
      <c r="E661" s="88" t="s">
        <v>144</v>
      </c>
      <c r="G661" s="119"/>
      <c r="AB661" s="1">
        <v>1</v>
      </c>
    </row>
    <row r="662" spans="1:28" ht="12.75">
      <c r="A662" s="96" t="s">
        <v>1130</v>
      </c>
      <c r="B662" s="95" t="s">
        <v>125</v>
      </c>
      <c r="C662" s="95"/>
      <c r="D662" s="90" t="s">
        <v>125</v>
      </c>
      <c r="E662" s="88" t="s">
        <v>125</v>
      </c>
      <c r="G662" s="119"/>
      <c r="AB662" s="1">
        <v>1</v>
      </c>
    </row>
    <row r="663" spans="1:28" ht="12.75">
      <c r="A663" s="96"/>
      <c r="B663" s="95"/>
      <c r="C663" s="95"/>
      <c r="D663" s="90" t="s">
        <v>144</v>
      </c>
      <c r="E663" s="88" t="s">
        <v>144</v>
      </c>
      <c r="G663" s="119"/>
      <c r="AB663" s="1">
        <v>1</v>
      </c>
    </row>
    <row r="664" spans="1:28" ht="12.75">
      <c r="A664" s="96" t="s">
        <v>1132</v>
      </c>
      <c r="B664" s="95" t="s">
        <v>144</v>
      </c>
      <c r="C664" s="95"/>
      <c r="D664" s="90" t="s">
        <v>144</v>
      </c>
      <c r="E664" s="88" t="s">
        <v>144</v>
      </c>
      <c r="G664" s="119"/>
      <c r="AB664" s="1">
        <v>1</v>
      </c>
    </row>
    <row r="665" spans="1:28" ht="12.75">
      <c r="A665" s="96" t="s">
        <v>1133</v>
      </c>
      <c r="B665" s="95" t="s">
        <v>144</v>
      </c>
      <c r="C665" s="95"/>
      <c r="D665" s="90" t="s">
        <v>144</v>
      </c>
      <c r="E665" s="88" t="s">
        <v>144</v>
      </c>
      <c r="G665" s="119"/>
    </row>
    <row r="666" spans="1:28" ht="12.75">
      <c r="A666" s="96" t="s">
        <v>1134</v>
      </c>
      <c r="B666" s="95" t="s">
        <v>144</v>
      </c>
      <c r="C666" s="95"/>
      <c r="D666" s="90" t="s">
        <v>144</v>
      </c>
      <c r="E666" s="88" t="s">
        <v>144</v>
      </c>
      <c r="G666" s="119"/>
    </row>
    <row r="667" spans="1:28" ht="12.75">
      <c r="A667" s="96" t="s">
        <v>1135</v>
      </c>
      <c r="B667" s="95" t="s">
        <v>144</v>
      </c>
      <c r="C667" s="95"/>
      <c r="D667" s="90" t="s">
        <v>144</v>
      </c>
      <c r="E667" s="88" t="s">
        <v>144</v>
      </c>
      <c r="G667" s="119"/>
    </row>
    <row r="668" spans="1:28" ht="12.75">
      <c r="A668" s="96" t="s">
        <v>1136</v>
      </c>
      <c r="B668" s="95" t="s">
        <v>125</v>
      </c>
      <c r="C668" s="95"/>
      <c r="D668" s="90" t="s">
        <v>125</v>
      </c>
      <c r="E668" s="88" t="s">
        <v>125</v>
      </c>
      <c r="G668" s="119"/>
    </row>
    <row r="669" spans="1:28" ht="12.75">
      <c r="A669" s="96"/>
      <c r="B669" s="95" t="s">
        <v>144</v>
      </c>
      <c r="C669" s="95"/>
      <c r="D669" s="90" t="s">
        <v>144</v>
      </c>
      <c r="E669" s="88" t="s">
        <v>144</v>
      </c>
      <c r="G669" s="119"/>
    </row>
    <row r="670" spans="1:28" s="116" customFormat="1" ht="12.75">
      <c r="A670" s="94" t="s">
        <v>1137</v>
      </c>
      <c r="B670" s="95" t="s">
        <v>144</v>
      </c>
      <c r="C670" s="95"/>
      <c r="D670" s="90" t="s">
        <v>144</v>
      </c>
      <c r="E670" s="88" t="s">
        <v>144</v>
      </c>
      <c r="G670" s="119"/>
    </row>
    <row r="671" spans="1:28" ht="12.75">
      <c r="A671" s="94" t="s">
        <v>1138</v>
      </c>
      <c r="B671" s="95" t="s">
        <v>144</v>
      </c>
      <c r="C671" s="95"/>
      <c r="D671" s="90" t="s">
        <v>144</v>
      </c>
      <c r="E671" s="88" t="s">
        <v>144</v>
      </c>
      <c r="G671" s="119"/>
    </row>
    <row r="672" spans="1:28" ht="12.75">
      <c r="A672" s="96"/>
      <c r="B672" s="95" t="s">
        <v>144</v>
      </c>
      <c r="C672" s="95"/>
      <c r="D672" s="90" t="s">
        <v>144</v>
      </c>
      <c r="E672" s="88" t="s">
        <v>144</v>
      </c>
      <c r="G672" s="119"/>
    </row>
    <row r="673" spans="1:28" ht="12.75">
      <c r="A673" s="96" t="s">
        <v>270</v>
      </c>
      <c r="B673" s="95" t="s">
        <v>144</v>
      </c>
      <c r="C673" s="95"/>
      <c r="D673" s="90" t="s">
        <v>144</v>
      </c>
      <c r="E673" s="88" t="s">
        <v>144</v>
      </c>
      <c r="G673" s="119"/>
    </row>
    <row r="674" spans="1:28" ht="12.75">
      <c r="A674" s="96" t="s">
        <v>271</v>
      </c>
      <c r="B674" s="95" t="s">
        <v>125</v>
      </c>
      <c r="C674" s="95"/>
      <c r="D674" s="90" t="s">
        <v>125</v>
      </c>
      <c r="E674" s="88" t="s">
        <v>125</v>
      </c>
      <c r="G674" s="119"/>
    </row>
    <row r="675" spans="1:28" ht="12.75">
      <c r="A675" s="96" t="s">
        <v>1141</v>
      </c>
      <c r="B675" s="95" t="s">
        <v>144</v>
      </c>
      <c r="C675" s="95"/>
      <c r="D675" s="90" t="s">
        <v>144</v>
      </c>
      <c r="E675" s="88" t="s">
        <v>144</v>
      </c>
      <c r="G675" s="119"/>
    </row>
    <row r="676" spans="1:28" ht="12.75">
      <c r="A676" s="96"/>
      <c r="B676" s="95" t="s">
        <v>144</v>
      </c>
      <c r="C676" s="95"/>
      <c r="D676" s="90" t="s">
        <v>144</v>
      </c>
      <c r="E676" s="88" t="s">
        <v>144</v>
      </c>
      <c r="G676" s="119"/>
    </row>
    <row r="677" spans="1:28" ht="12.75">
      <c r="A677" s="94" t="s">
        <v>3</v>
      </c>
      <c r="B677" s="95" t="s">
        <v>144</v>
      </c>
      <c r="C677" s="95"/>
      <c r="D677" s="90" t="s">
        <v>144</v>
      </c>
      <c r="E677" s="88" t="s">
        <v>144</v>
      </c>
      <c r="G677" s="119"/>
    </row>
    <row r="678" spans="1:28" ht="12.75">
      <c r="A678" s="96"/>
      <c r="B678" s="95" t="s">
        <v>144</v>
      </c>
      <c r="C678" s="95"/>
      <c r="D678" s="90" t="s">
        <v>144</v>
      </c>
      <c r="E678" s="88" t="s">
        <v>144</v>
      </c>
      <c r="G678" s="119"/>
    </row>
    <row r="679" spans="1:28" ht="12.75">
      <c r="A679" s="96" t="s">
        <v>4</v>
      </c>
      <c r="B679" s="95" t="s">
        <v>144</v>
      </c>
      <c r="C679" s="95"/>
      <c r="D679" s="90" t="s">
        <v>144</v>
      </c>
      <c r="E679" s="88" t="s">
        <v>144</v>
      </c>
      <c r="G679" s="119"/>
    </row>
    <row r="680" spans="1:28" ht="12.75">
      <c r="A680" s="96" t="s">
        <v>5</v>
      </c>
      <c r="B680" s="95" t="s">
        <v>125</v>
      </c>
      <c r="C680" s="95"/>
      <c r="D680" s="90" t="s">
        <v>125</v>
      </c>
      <c r="E680" s="88" t="s">
        <v>125</v>
      </c>
      <c r="G680" s="119"/>
    </row>
    <row r="681" spans="1:28" ht="12.75">
      <c r="A681" s="96"/>
      <c r="B681" s="95" t="s">
        <v>144</v>
      </c>
      <c r="C681" s="95"/>
      <c r="D681" s="90" t="s">
        <v>144</v>
      </c>
      <c r="E681" s="88" t="s">
        <v>144</v>
      </c>
      <c r="G681" s="119"/>
    </row>
    <row r="682" spans="1:28" ht="12.75">
      <c r="A682" s="94" t="s">
        <v>6</v>
      </c>
      <c r="B682" s="95" t="s">
        <v>144</v>
      </c>
      <c r="C682" s="95"/>
      <c r="D682" s="90" t="s">
        <v>144</v>
      </c>
      <c r="E682" s="88" t="s">
        <v>144</v>
      </c>
      <c r="G682" s="119"/>
    </row>
    <row r="683" spans="1:28" ht="12.75">
      <c r="A683" s="96"/>
      <c r="B683" s="95" t="s">
        <v>144</v>
      </c>
      <c r="C683" s="95"/>
      <c r="D683" s="90" t="s">
        <v>144</v>
      </c>
      <c r="E683" s="88" t="s">
        <v>144</v>
      </c>
      <c r="G683" s="119"/>
    </row>
    <row r="684" spans="1:28" ht="12.75">
      <c r="A684" s="96" t="s">
        <v>7</v>
      </c>
      <c r="B684" s="95" t="s">
        <v>144</v>
      </c>
      <c r="C684" s="95"/>
      <c r="D684" s="90" t="s">
        <v>144</v>
      </c>
      <c r="E684" s="88" t="s">
        <v>144</v>
      </c>
      <c r="G684" s="119"/>
    </row>
    <row r="685" spans="1:28" ht="12.75">
      <c r="A685" s="96" t="s">
        <v>8</v>
      </c>
      <c r="B685" s="95" t="s">
        <v>144</v>
      </c>
      <c r="C685" s="95"/>
      <c r="D685" s="90" t="s">
        <v>144</v>
      </c>
      <c r="E685" s="88" t="s">
        <v>144</v>
      </c>
      <c r="G685" s="119"/>
      <c r="AB685" s="1">
        <v>1</v>
      </c>
    </row>
    <row r="686" spans="1:28" ht="12.75">
      <c r="A686" s="96"/>
      <c r="B686" s="95" t="s">
        <v>144</v>
      </c>
      <c r="C686" s="95"/>
      <c r="D686" s="90" t="s">
        <v>144</v>
      </c>
      <c r="E686" s="88" t="s">
        <v>144</v>
      </c>
      <c r="G686" s="119"/>
    </row>
    <row r="687" spans="1:28" ht="12.75">
      <c r="A687" s="96" t="s">
        <v>9</v>
      </c>
      <c r="B687" s="95">
        <v>500.18</v>
      </c>
      <c r="C687" s="95"/>
      <c r="D687" s="90">
        <v>522.63808199999994</v>
      </c>
      <c r="E687" s="88">
        <v>4.489999999999994E-2</v>
      </c>
      <c r="G687" s="119"/>
    </row>
    <row r="688" spans="1:28" ht="12.75">
      <c r="A688" s="96"/>
      <c r="B688" s="95" t="s">
        <v>144</v>
      </c>
      <c r="C688" s="95"/>
      <c r="D688" s="90" t="s">
        <v>144</v>
      </c>
      <c r="E688" s="88" t="s">
        <v>144</v>
      </c>
      <c r="G688" s="119"/>
    </row>
    <row r="689" spans="1:28" ht="12.75">
      <c r="A689" s="96" t="s">
        <v>10</v>
      </c>
      <c r="B689" s="95" t="s">
        <v>144</v>
      </c>
      <c r="C689" s="95"/>
      <c r="D689" s="90" t="s">
        <v>144</v>
      </c>
      <c r="E689" s="88" t="s">
        <v>144</v>
      </c>
      <c r="G689" s="119"/>
    </row>
    <row r="690" spans="1:28" ht="12.75">
      <c r="A690" s="96" t="s">
        <v>11</v>
      </c>
      <c r="B690" s="95" t="s">
        <v>125</v>
      </c>
      <c r="C690" s="95"/>
      <c r="D690" s="90" t="s">
        <v>125</v>
      </c>
      <c r="E690" s="88" t="s">
        <v>125</v>
      </c>
      <c r="G690" s="119"/>
    </row>
    <row r="691" spans="1:28" ht="12.75">
      <c r="A691" s="96"/>
      <c r="B691" s="95" t="s">
        <v>144</v>
      </c>
      <c r="C691" s="95"/>
      <c r="D691" s="90" t="s">
        <v>144</v>
      </c>
      <c r="E691" s="88" t="s">
        <v>144</v>
      </c>
      <c r="G691" s="119"/>
    </row>
    <row r="692" spans="1:28" ht="12.75">
      <c r="A692" s="96" t="s">
        <v>238</v>
      </c>
      <c r="B692" s="95" t="s">
        <v>144</v>
      </c>
      <c r="C692" s="95"/>
      <c r="D692" s="90" t="s">
        <v>144</v>
      </c>
      <c r="E692" s="88" t="s">
        <v>144</v>
      </c>
      <c r="G692" s="119"/>
    </row>
    <row r="693" spans="1:28" ht="12.75">
      <c r="A693" s="96" t="s">
        <v>12</v>
      </c>
      <c r="B693" s="95" t="s">
        <v>144</v>
      </c>
      <c r="C693" s="95"/>
      <c r="D693" s="90" t="s">
        <v>144</v>
      </c>
      <c r="E693" s="88" t="s">
        <v>144</v>
      </c>
      <c r="G693" s="119"/>
    </row>
    <row r="694" spans="1:28" ht="12.75">
      <c r="A694" s="96"/>
      <c r="B694" s="95" t="s">
        <v>144</v>
      </c>
      <c r="C694" s="95"/>
      <c r="D694" s="90" t="s">
        <v>144</v>
      </c>
      <c r="E694" s="88" t="s">
        <v>144</v>
      </c>
      <c r="G694" s="119"/>
    </row>
    <row r="695" spans="1:28" ht="12.75">
      <c r="A695" s="96" t="s">
        <v>239</v>
      </c>
      <c r="B695" s="95" t="s">
        <v>144</v>
      </c>
      <c r="C695" s="95"/>
      <c r="D695" s="90" t="s">
        <v>144</v>
      </c>
      <c r="E695" s="88" t="s">
        <v>144</v>
      </c>
      <c r="G695" s="119"/>
    </row>
    <row r="696" spans="1:28" ht="12.75">
      <c r="A696" s="96" t="s">
        <v>164</v>
      </c>
      <c r="B696" s="95" t="s">
        <v>144</v>
      </c>
      <c r="C696" s="95"/>
      <c r="D696" s="90" t="s">
        <v>144</v>
      </c>
      <c r="E696" s="88" t="s">
        <v>144</v>
      </c>
      <c r="G696" s="119"/>
    </row>
    <row r="697" spans="1:28" ht="12.75">
      <c r="A697" s="96"/>
      <c r="B697" s="95" t="s">
        <v>144</v>
      </c>
      <c r="C697" s="95"/>
      <c r="D697" s="90" t="s">
        <v>144</v>
      </c>
      <c r="E697" s="88" t="s">
        <v>144</v>
      </c>
      <c r="G697" s="119"/>
    </row>
    <row r="698" spans="1:28" ht="12.75">
      <c r="A698" s="6" t="s">
        <v>87</v>
      </c>
      <c r="B698" s="95" t="s">
        <v>144</v>
      </c>
      <c r="C698" s="95"/>
      <c r="D698" s="90" t="s">
        <v>144</v>
      </c>
      <c r="E698" s="88" t="s">
        <v>144</v>
      </c>
      <c r="G698" s="119"/>
    </row>
    <row r="699" spans="1:28" ht="12.75">
      <c r="A699" s="52" t="s">
        <v>88</v>
      </c>
      <c r="B699" s="95" t="s">
        <v>144</v>
      </c>
      <c r="C699" s="95"/>
      <c r="D699" s="90" t="s">
        <v>144</v>
      </c>
      <c r="E699" s="88" t="s">
        <v>144</v>
      </c>
      <c r="G699" s="119"/>
    </row>
    <row r="700" spans="1:28" ht="12.75">
      <c r="A700" s="52" t="s">
        <v>89</v>
      </c>
      <c r="B700" s="97" t="s">
        <v>144</v>
      </c>
      <c r="C700" s="97"/>
      <c r="D700" s="90" t="s">
        <v>144</v>
      </c>
      <c r="E700" s="88" t="s">
        <v>144</v>
      </c>
      <c r="G700" s="119"/>
    </row>
    <row r="701" spans="1:28" ht="12.75">
      <c r="A701" s="96"/>
      <c r="B701" s="97" t="s">
        <v>144</v>
      </c>
      <c r="C701" s="97"/>
      <c r="D701" s="90" t="s">
        <v>144</v>
      </c>
      <c r="E701" s="88" t="s">
        <v>144</v>
      </c>
      <c r="G701" s="119"/>
      <c r="AB701" s="1">
        <v>1</v>
      </c>
    </row>
    <row r="702" spans="1:28" ht="12.75">
      <c r="A702" s="94" t="s">
        <v>13</v>
      </c>
      <c r="B702" s="97" t="s">
        <v>144</v>
      </c>
      <c r="C702" s="97"/>
      <c r="D702" s="90" t="s">
        <v>144</v>
      </c>
      <c r="E702" s="88" t="s">
        <v>144</v>
      </c>
      <c r="G702" s="119"/>
    </row>
    <row r="703" spans="1:28" ht="12.75">
      <c r="A703" s="96" t="s">
        <v>21</v>
      </c>
      <c r="B703" s="97" t="s">
        <v>144</v>
      </c>
      <c r="C703" s="97"/>
      <c r="D703" s="90" t="s">
        <v>144</v>
      </c>
      <c r="E703" s="88" t="s">
        <v>144</v>
      </c>
      <c r="G703" s="119"/>
    </row>
    <row r="704" spans="1:28" ht="12.75">
      <c r="A704" s="96" t="s">
        <v>22</v>
      </c>
      <c r="B704" s="97" t="s">
        <v>144</v>
      </c>
      <c r="C704" s="97"/>
      <c r="D704" s="90" t="s">
        <v>144</v>
      </c>
      <c r="E704" s="88" t="s">
        <v>144</v>
      </c>
      <c r="G704" s="119"/>
    </row>
    <row r="705" spans="1:28" ht="12.75">
      <c r="A705" s="96" t="s">
        <v>519</v>
      </c>
      <c r="B705" s="97" t="s">
        <v>144</v>
      </c>
      <c r="C705" s="97"/>
      <c r="D705" s="90" t="s">
        <v>144</v>
      </c>
      <c r="E705" s="88" t="s">
        <v>144</v>
      </c>
      <c r="G705" s="119"/>
    </row>
    <row r="706" spans="1:28" ht="12.75">
      <c r="A706" s="96" t="s">
        <v>490</v>
      </c>
      <c r="B706" s="97" t="s">
        <v>144</v>
      </c>
      <c r="C706" s="97"/>
      <c r="D706" s="90" t="s">
        <v>144</v>
      </c>
      <c r="E706" s="88" t="s">
        <v>144</v>
      </c>
      <c r="G706" s="119"/>
    </row>
    <row r="707" spans="1:28" ht="12.75">
      <c r="A707" s="96"/>
      <c r="B707" s="97" t="s">
        <v>144</v>
      </c>
      <c r="C707" s="97"/>
      <c r="D707" s="90" t="s">
        <v>144</v>
      </c>
      <c r="E707" s="88" t="s">
        <v>144</v>
      </c>
      <c r="G707" s="119"/>
      <c r="AB707" s="1">
        <v>1</v>
      </c>
    </row>
    <row r="708" spans="1:28" ht="12.75">
      <c r="A708" s="96" t="s">
        <v>165</v>
      </c>
      <c r="B708" s="97" t="s">
        <v>144</v>
      </c>
      <c r="C708" s="97"/>
      <c r="D708" s="90" t="s">
        <v>144</v>
      </c>
      <c r="E708" s="88" t="s">
        <v>144</v>
      </c>
      <c r="G708" s="119"/>
      <c r="AB708" s="1">
        <v>1</v>
      </c>
    </row>
    <row r="709" spans="1:28" ht="12.75">
      <c r="A709" s="96" t="s">
        <v>19</v>
      </c>
      <c r="B709" s="97" t="s">
        <v>144</v>
      </c>
      <c r="C709" s="97"/>
      <c r="D709" s="90" t="s">
        <v>144</v>
      </c>
      <c r="E709" s="88" t="s">
        <v>144</v>
      </c>
      <c r="G709" s="119"/>
      <c r="AB709" s="1">
        <v>1</v>
      </c>
    </row>
    <row r="710" spans="1:28" ht="12.75">
      <c r="A710" s="96" t="s">
        <v>67</v>
      </c>
      <c r="B710" s="97" t="s">
        <v>144</v>
      </c>
      <c r="C710" s="97"/>
      <c r="D710" s="90" t="s">
        <v>144</v>
      </c>
      <c r="E710" s="88" t="s">
        <v>144</v>
      </c>
      <c r="G710" s="119"/>
      <c r="AB710" s="1">
        <v>1</v>
      </c>
    </row>
    <row r="711" spans="1:28" ht="12.75">
      <c r="A711" s="96"/>
      <c r="B711" s="97" t="s">
        <v>144</v>
      </c>
      <c r="C711" s="97"/>
      <c r="D711" s="90" t="s">
        <v>144</v>
      </c>
      <c r="E711" s="88" t="s">
        <v>144</v>
      </c>
      <c r="G711" s="119"/>
      <c r="AB711" s="1">
        <v>1</v>
      </c>
    </row>
    <row r="712" spans="1:28" ht="12.75">
      <c r="A712" s="94" t="s">
        <v>237</v>
      </c>
      <c r="B712" s="97" t="s">
        <v>144</v>
      </c>
      <c r="C712" s="97"/>
      <c r="D712" s="90" t="s">
        <v>144</v>
      </c>
      <c r="E712" s="88" t="s">
        <v>144</v>
      </c>
      <c r="G712" s="119"/>
      <c r="AB712" s="1">
        <v>1</v>
      </c>
    </row>
    <row r="713" spans="1:28" ht="12.75">
      <c r="A713" s="96"/>
      <c r="B713" s="97" t="s">
        <v>144</v>
      </c>
      <c r="C713" s="97"/>
      <c r="D713" s="90" t="s">
        <v>144</v>
      </c>
      <c r="E713" s="88" t="s">
        <v>144</v>
      </c>
      <c r="G713" s="119"/>
      <c r="AB713" s="1">
        <v>1</v>
      </c>
    </row>
    <row r="714" spans="1:28" ht="12.75">
      <c r="A714" s="96" t="s">
        <v>492</v>
      </c>
      <c r="B714" s="97" t="s">
        <v>144</v>
      </c>
      <c r="C714" s="97"/>
      <c r="D714" s="90" t="s">
        <v>144</v>
      </c>
      <c r="E714" s="88" t="s">
        <v>144</v>
      </c>
      <c r="G714" s="119"/>
      <c r="AB714" s="1">
        <v>1</v>
      </c>
    </row>
    <row r="715" spans="1:28" ht="12.75">
      <c r="A715" s="96" t="s">
        <v>23</v>
      </c>
      <c r="B715" s="97" t="s">
        <v>144</v>
      </c>
      <c r="C715" s="97"/>
      <c r="D715" s="90" t="s">
        <v>144</v>
      </c>
      <c r="E715" s="88" t="s">
        <v>144</v>
      </c>
      <c r="G715" s="119"/>
      <c r="AB715" s="1">
        <v>1</v>
      </c>
    </row>
    <row r="716" spans="1:28" ht="12.75">
      <c r="A716" s="96" t="s">
        <v>24</v>
      </c>
      <c r="B716" s="97" t="s">
        <v>144</v>
      </c>
      <c r="C716" s="97"/>
      <c r="D716" s="90" t="s">
        <v>144</v>
      </c>
      <c r="E716" s="88" t="s">
        <v>144</v>
      </c>
      <c r="G716" s="119"/>
      <c r="AB716" s="1">
        <v>1</v>
      </c>
    </row>
    <row r="717" spans="1:28" ht="12.75">
      <c r="A717" s="96"/>
      <c r="B717" s="97" t="s">
        <v>144</v>
      </c>
      <c r="C717" s="97"/>
      <c r="D717" s="90" t="s">
        <v>144</v>
      </c>
      <c r="E717" s="88" t="s">
        <v>144</v>
      </c>
      <c r="G717" s="119"/>
      <c r="AB717" s="1">
        <v>1</v>
      </c>
    </row>
    <row r="718" spans="1:28" ht="12.75">
      <c r="A718" s="96" t="s">
        <v>14</v>
      </c>
      <c r="B718" s="97" t="s">
        <v>144</v>
      </c>
      <c r="C718" s="97"/>
      <c r="D718" s="90" t="s">
        <v>144</v>
      </c>
      <c r="E718" s="88" t="s">
        <v>144</v>
      </c>
      <c r="G718" s="119"/>
    </row>
    <row r="719" spans="1:28" ht="12.75">
      <c r="A719" s="96"/>
      <c r="B719" s="97" t="s">
        <v>144</v>
      </c>
      <c r="C719" s="97"/>
      <c r="D719" s="90" t="s">
        <v>144</v>
      </c>
      <c r="E719" s="88" t="s">
        <v>144</v>
      </c>
      <c r="G719" s="119"/>
    </row>
    <row r="720" spans="1:28" ht="12.75">
      <c r="A720" s="96" t="s">
        <v>15</v>
      </c>
      <c r="B720" s="97" t="s">
        <v>144</v>
      </c>
      <c r="C720" s="97"/>
      <c r="D720" s="90" t="s">
        <v>144</v>
      </c>
      <c r="E720" s="88" t="s">
        <v>144</v>
      </c>
      <c r="G720" s="119"/>
    </row>
    <row r="721" spans="1:28" ht="12.75">
      <c r="A721" s="96"/>
      <c r="B721" s="97" t="s">
        <v>144</v>
      </c>
      <c r="C721" s="97"/>
      <c r="D721" s="90" t="s">
        <v>144</v>
      </c>
      <c r="E721" s="88" t="s">
        <v>144</v>
      </c>
      <c r="G721" s="119"/>
    </row>
    <row r="722" spans="1:28" ht="12.75">
      <c r="A722" s="96" t="s">
        <v>16</v>
      </c>
      <c r="B722" s="95">
        <v>93.58</v>
      </c>
      <c r="C722" s="95"/>
      <c r="D722" s="90">
        <v>97.781741999999994</v>
      </c>
      <c r="E722" s="88">
        <v>4.489999999999994E-2</v>
      </c>
      <c r="G722" s="119"/>
    </row>
    <row r="723" spans="1:28" ht="12.75">
      <c r="A723" s="96" t="s">
        <v>479</v>
      </c>
      <c r="B723" s="97" t="s">
        <v>144</v>
      </c>
      <c r="C723" s="97"/>
      <c r="D723" s="90" t="s">
        <v>144</v>
      </c>
      <c r="E723" s="88" t="s">
        <v>144</v>
      </c>
      <c r="G723" s="119"/>
    </row>
    <row r="724" spans="1:28" ht="12.75">
      <c r="A724" s="96" t="s">
        <v>17</v>
      </c>
      <c r="B724" s="97" t="s">
        <v>144</v>
      </c>
      <c r="C724" s="97"/>
      <c r="D724" s="90" t="s">
        <v>144</v>
      </c>
      <c r="E724" s="88" t="s">
        <v>144</v>
      </c>
      <c r="G724" s="119"/>
    </row>
    <row r="725" spans="1:28" ht="12.75">
      <c r="A725" s="96" t="s">
        <v>18</v>
      </c>
      <c r="B725" s="95">
        <v>28.06</v>
      </c>
      <c r="C725" s="95"/>
      <c r="D725" s="90">
        <v>29.319893999999998</v>
      </c>
      <c r="E725" s="88">
        <v>4.489999999999994E-2</v>
      </c>
      <c r="G725" s="119"/>
    </row>
    <row r="726" spans="1:28" ht="12.75">
      <c r="A726" s="96"/>
      <c r="B726" s="95" t="s">
        <v>144</v>
      </c>
      <c r="C726" s="95"/>
      <c r="D726" s="90" t="s">
        <v>144</v>
      </c>
      <c r="E726" s="88" t="s">
        <v>144</v>
      </c>
      <c r="G726" s="119"/>
    </row>
    <row r="727" spans="1:28" ht="12.75">
      <c r="A727" s="96" t="s">
        <v>25</v>
      </c>
      <c r="B727" s="95" t="s">
        <v>144</v>
      </c>
      <c r="C727" s="95"/>
      <c r="D727" s="90" t="s">
        <v>144</v>
      </c>
      <c r="E727" s="88" t="s">
        <v>144</v>
      </c>
      <c r="G727" s="119"/>
    </row>
    <row r="728" spans="1:28" ht="12.75">
      <c r="A728" s="96" t="s">
        <v>26</v>
      </c>
      <c r="B728" s="95" t="s">
        <v>144</v>
      </c>
      <c r="C728" s="95"/>
      <c r="D728" s="90" t="s">
        <v>144</v>
      </c>
      <c r="E728" s="88" t="s">
        <v>144</v>
      </c>
      <c r="G728" s="119"/>
    </row>
    <row r="729" spans="1:28" ht="12.75">
      <c r="A729" s="96" t="s">
        <v>27</v>
      </c>
      <c r="B729" s="95">
        <v>228.69</v>
      </c>
      <c r="C729" s="95"/>
      <c r="D729" s="90">
        <v>238.958181</v>
      </c>
      <c r="E729" s="88">
        <v>4.489999999999994E-2</v>
      </c>
      <c r="G729" s="119"/>
      <c r="AB729" s="1">
        <v>1</v>
      </c>
    </row>
    <row r="730" spans="1:28" ht="12.75">
      <c r="A730" s="96"/>
      <c r="B730" s="95" t="s">
        <v>144</v>
      </c>
      <c r="C730" s="95"/>
      <c r="D730" s="90" t="s">
        <v>144</v>
      </c>
      <c r="E730" s="88" t="s">
        <v>144</v>
      </c>
      <c r="G730" s="119"/>
    </row>
    <row r="731" spans="1:28" ht="12.75">
      <c r="A731" s="96" t="s">
        <v>28</v>
      </c>
      <c r="B731" s="95" t="s">
        <v>144</v>
      </c>
      <c r="C731" s="95"/>
      <c r="D731" s="90" t="s">
        <v>144</v>
      </c>
      <c r="E731" s="88" t="s">
        <v>144</v>
      </c>
      <c r="G731" s="119"/>
    </row>
    <row r="732" spans="1:28" ht="12.75">
      <c r="A732" s="96"/>
      <c r="B732" s="95" t="s">
        <v>144</v>
      </c>
      <c r="C732" s="95"/>
      <c r="D732" s="90" t="s">
        <v>144</v>
      </c>
      <c r="E732" s="88" t="s">
        <v>144</v>
      </c>
      <c r="G732" s="119"/>
    </row>
    <row r="733" spans="1:28" ht="12.75">
      <c r="A733" s="96" t="s">
        <v>29</v>
      </c>
      <c r="B733" s="95">
        <v>69.11</v>
      </c>
      <c r="C733" s="95"/>
      <c r="D733" s="90">
        <v>72.213038999999995</v>
      </c>
      <c r="E733" s="88">
        <v>4.489999999999994E-2</v>
      </c>
      <c r="G733" s="119"/>
    </row>
    <row r="734" spans="1:28" ht="12.75">
      <c r="A734" s="96" t="s">
        <v>30</v>
      </c>
      <c r="B734" s="95">
        <v>35.630000000000003</v>
      </c>
      <c r="C734" s="95"/>
      <c r="D734" s="90">
        <v>37.229787000000002</v>
      </c>
      <c r="E734" s="88">
        <v>4.489999999999994E-2</v>
      </c>
      <c r="G734" s="119"/>
    </row>
    <row r="735" spans="1:28" ht="12.75">
      <c r="A735" s="96" t="s">
        <v>76</v>
      </c>
      <c r="B735" s="95" t="s">
        <v>144</v>
      </c>
      <c r="C735" s="95"/>
      <c r="D735" s="90" t="s">
        <v>144</v>
      </c>
      <c r="E735" s="88" t="s">
        <v>144</v>
      </c>
      <c r="G735" s="119"/>
    </row>
    <row r="736" spans="1:28" ht="12.75">
      <c r="A736" s="96"/>
      <c r="B736" s="95" t="s">
        <v>144</v>
      </c>
      <c r="C736" s="95"/>
      <c r="D736" s="90" t="s">
        <v>144</v>
      </c>
      <c r="E736" s="88" t="s">
        <v>144</v>
      </c>
      <c r="G736" s="119"/>
    </row>
    <row r="737" spans="1:28" ht="12.75">
      <c r="A737" s="94" t="s">
        <v>240</v>
      </c>
      <c r="B737" s="97" t="s">
        <v>144</v>
      </c>
      <c r="C737" s="97"/>
      <c r="D737" s="90" t="s">
        <v>144</v>
      </c>
      <c r="E737" s="88" t="s">
        <v>144</v>
      </c>
      <c r="G737" s="119"/>
    </row>
    <row r="738" spans="1:28" ht="12.75">
      <c r="A738" s="96" t="s">
        <v>31</v>
      </c>
      <c r="B738" s="95" t="s">
        <v>144</v>
      </c>
      <c r="C738" s="95"/>
      <c r="D738" s="90" t="s">
        <v>144</v>
      </c>
      <c r="E738" s="88" t="s">
        <v>144</v>
      </c>
      <c r="G738" s="119"/>
    </row>
    <row r="739" spans="1:28" ht="12.75">
      <c r="A739" s="96" t="s">
        <v>32</v>
      </c>
      <c r="B739" s="95" t="s">
        <v>144</v>
      </c>
      <c r="C739" s="95"/>
      <c r="D739" s="90" t="s">
        <v>144</v>
      </c>
      <c r="E739" s="88" t="s">
        <v>144</v>
      </c>
      <c r="G739" s="119"/>
      <c r="AB739" s="1">
        <v>1</v>
      </c>
    </row>
    <row r="740" spans="1:28" ht="12.75">
      <c r="A740" s="96" t="s">
        <v>33</v>
      </c>
      <c r="B740" s="95" t="s">
        <v>144</v>
      </c>
      <c r="C740" s="95"/>
      <c r="D740" s="90" t="s">
        <v>144</v>
      </c>
      <c r="E740" s="88" t="s">
        <v>144</v>
      </c>
      <c r="G740" s="119"/>
      <c r="AB740" s="1">
        <v>1</v>
      </c>
    </row>
    <row r="741" spans="1:28" ht="12.75">
      <c r="A741" s="96"/>
      <c r="B741" s="95" t="s">
        <v>144</v>
      </c>
      <c r="C741" s="95"/>
      <c r="D741" s="90" t="s">
        <v>144</v>
      </c>
      <c r="E741" s="88" t="s">
        <v>144</v>
      </c>
      <c r="G741" s="119"/>
      <c r="AB741" s="1">
        <v>1</v>
      </c>
    </row>
    <row r="742" spans="1:28" ht="12.75">
      <c r="A742" s="96" t="s">
        <v>34</v>
      </c>
      <c r="B742" s="95" t="s">
        <v>144</v>
      </c>
      <c r="C742" s="95"/>
      <c r="D742" s="90" t="s">
        <v>144</v>
      </c>
      <c r="E742" s="88" t="s">
        <v>144</v>
      </c>
      <c r="G742" s="119"/>
      <c r="AB742" s="1">
        <v>1</v>
      </c>
    </row>
    <row r="743" spans="1:28" ht="12.75">
      <c r="A743" s="96"/>
      <c r="B743" s="95" t="s">
        <v>144</v>
      </c>
      <c r="C743" s="95"/>
      <c r="D743" s="90" t="s">
        <v>144</v>
      </c>
      <c r="E743" s="88" t="s">
        <v>144</v>
      </c>
      <c r="G743" s="119"/>
      <c r="AB743" s="1">
        <v>1</v>
      </c>
    </row>
    <row r="744" spans="1:28" ht="12.75">
      <c r="A744" s="96" t="s">
        <v>90</v>
      </c>
      <c r="B744" s="95">
        <v>24.55</v>
      </c>
      <c r="C744" s="95"/>
      <c r="D744" s="90">
        <v>25.652294999999999</v>
      </c>
      <c r="E744" s="88">
        <v>4.489999999999994E-2</v>
      </c>
      <c r="G744" s="119"/>
      <c r="AB744" s="1">
        <v>1</v>
      </c>
    </row>
    <row r="745" spans="1:28" ht="12.75">
      <c r="A745" s="96" t="s">
        <v>35</v>
      </c>
      <c r="B745" s="95">
        <v>16.239999999999998</v>
      </c>
      <c r="C745" s="95"/>
      <c r="D745" s="90">
        <v>16.969175999999997</v>
      </c>
      <c r="E745" s="88">
        <v>4.489999999999994E-2</v>
      </c>
      <c r="G745" s="119"/>
      <c r="AB745" s="1">
        <v>1</v>
      </c>
    </row>
    <row r="746" spans="1:28" ht="12.75">
      <c r="A746" s="96"/>
      <c r="B746" s="95" t="s">
        <v>144</v>
      </c>
      <c r="C746" s="95"/>
      <c r="D746" s="90" t="s">
        <v>144</v>
      </c>
      <c r="E746" s="88" t="s">
        <v>144</v>
      </c>
      <c r="G746" s="119"/>
      <c r="AB746" s="1">
        <v>1</v>
      </c>
    </row>
    <row r="747" spans="1:28" ht="12.75">
      <c r="A747" s="96" t="s">
        <v>36</v>
      </c>
      <c r="B747" s="95">
        <v>8.17</v>
      </c>
      <c r="C747" s="95"/>
      <c r="D747" s="90">
        <v>8.5368329999999997</v>
      </c>
      <c r="E747" s="88">
        <v>4.489999999999994E-2</v>
      </c>
      <c r="G747" s="119"/>
      <c r="AB747" s="1">
        <v>1</v>
      </c>
    </row>
    <row r="748" spans="1:28" ht="12.75">
      <c r="A748" s="96" t="s">
        <v>37</v>
      </c>
      <c r="B748" s="95"/>
      <c r="C748" s="95"/>
      <c r="D748" s="90" t="s">
        <v>144</v>
      </c>
      <c r="E748" s="88" t="s">
        <v>144</v>
      </c>
      <c r="G748" s="119"/>
      <c r="AB748" s="1">
        <v>1</v>
      </c>
    </row>
    <row r="749" spans="1:28" ht="12.75">
      <c r="A749" s="96"/>
      <c r="B749" s="95" t="s">
        <v>144</v>
      </c>
      <c r="C749" s="95"/>
      <c r="D749" s="90" t="s">
        <v>144</v>
      </c>
      <c r="E749" s="88" t="s">
        <v>144</v>
      </c>
      <c r="G749" s="119"/>
      <c r="AB749" s="1">
        <v>1</v>
      </c>
    </row>
    <row r="750" spans="1:28" ht="12.75">
      <c r="A750" s="96" t="s">
        <v>38</v>
      </c>
      <c r="B750" s="95" t="s">
        <v>144</v>
      </c>
      <c r="C750" s="95"/>
      <c r="D750" s="90" t="s">
        <v>144</v>
      </c>
      <c r="E750" s="88" t="s">
        <v>144</v>
      </c>
      <c r="G750" s="119"/>
      <c r="AB750" s="1">
        <v>1</v>
      </c>
    </row>
    <row r="751" spans="1:28" ht="12.75">
      <c r="A751" s="96" t="s">
        <v>39</v>
      </c>
      <c r="B751" s="95" t="s">
        <v>144</v>
      </c>
      <c r="C751" s="95"/>
      <c r="D751" s="90" t="s">
        <v>144</v>
      </c>
      <c r="E751" s="88" t="s">
        <v>144</v>
      </c>
      <c r="G751" s="119"/>
      <c r="AB751" s="1">
        <v>1</v>
      </c>
    </row>
    <row r="752" spans="1:28" ht="12.75">
      <c r="A752" s="96" t="s">
        <v>40</v>
      </c>
      <c r="B752" s="95" t="s">
        <v>144</v>
      </c>
      <c r="C752" s="95"/>
      <c r="D752" s="90" t="s">
        <v>144</v>
      </c>
      <c r="E752" s="88" t="s">
        <v>144</v>
      </c>
      <c r="G752" s="119"/>
      <c r="AB752" s="1">
        <v>1</v>
      </c>
    </row>
    <row r="753" spans="1:28" ht="12.75">
      <c r="A753" s="96" t="s">
        <v>307</v>
      </c>
      <c r="B753" s="95" t="s">
        <v>144</v>
      </c>
      <c r="C753" s="95"/>
      <c r="D753" s="90" t="s">
        <v>144</v>
      </c>
      <c r="E753" s="88" t="s">
        <v>144</v>
      </c>
      <c r="G753" s="119"/>
    </row>
    <row r="754" spans="1:28" ht="12.75">
      <c r="A754" s="96"/>
      <c r="B754" s="95" t="s">
        <v>144</v>
      </c>
      <c r="C754" s="95"/>
      <c r="D754" s="90" t="s">
        <v>144</v>
      </c>
      <c r="E754" s="88" t="s">
        <v>144</v>
      </c>
      <c r="G754" s="119"/>
    </row>
    <row r="755" spans="1:28" ht="12.75">
      <c r="A755" s="96" t="s">
        <v>828</v>
      </c>
      <c r="B755" s="95" t="s">
        <v>144</v>
      </c>
      <c r="C755" s="95"/>
      <c r="D755" s="90" t="s">
        <v>144</v>
      </c>
      <c r="E755" s="88" t="s">
        <v>144</v>
      </c>
      <c r="G755" s="119"/>
    </row>
    <row r="756" spans="1:28" ht="12.75">
      <c r="A756" s="96" t="s">
        <v>829</v>
      </c>
      <c r="B756" s="95" t="s">
        <v>144</v>
      </c>
      <c r="C756" s="95"/>
      <c r="D756" s="90" t="s">
        <v>144</v>
      </c>
      <c r="E756" s="88" t="s">
        <v>144</v>
      </c>
      <c r="G756" s="119"/>
    </row>
    <row r="757" spans="1:28" ht="12.75">
      <c r="A757" s="96" t="s">
        <v>830</v>
      </c>
      <c r="B757" s="95" t="s">
        <v>144</v>
      </c>
      <c r="C757" s="95"/>
      <c r="D757" s="90" t="s">
        <v>144</v>
      </c>
      <c r="E757" s="88" t="s">
        <v>144</v>
      </c>
      <c r="G757" s="119"/>
    </row>
    <row r="758" spans="1:28" ht="12.75">
      <c r="A758" s="96" t="s">
        <v>831</v>
      </c>
      <c r="B758" s="95" t="s">
        <v>144</v>
      </c>
      <c r="C758" s="95"/>
      <c r="D758" s="90" t="s">
        <v>144</v>
      </c>
      <c r="E758" s="88" t="s">
        <v>144</v>
      </c>
      <c r="G758" s="119"/>
    </row>
    <row r="759" spans="1:28" ht="12.75">
      <c r="A759" s="96" t="s">
        <v>832</v>
      </c>
      <c r="B759" s="95" t="s">
        <v>144</v>
      </c>
      <c r="C759" s="95"/>
      <c r="D759" s="90" t="s">
        <v>144</v>
      </c>
      <c r="E759" s="88" t="s">
        <v>144</v>
      </c>
      <c r="G759" s="119"/>
    </row>
    <row r="760" spans="1:28" ht="12.75">
      <c r="A760" s="96" t="s">
        <v>833</v>
      </c>
      <c r="B760" s="95" t="s">
        <v>144</v>
      </c>
      <c r="C760" s="95"/>
      <c r="D760" s="90" t="s">
        <v>144</v>
      </c>
      <c r="E760" s="88" t="s">
        <v>144</v>
      </c>
      <c r="G760" s="119"/>
    </row>
    <row r="761" spans="1:28" ht="12.75">
      <c r="A761" s="96"/>
      <c r="B761" s="95" t="s">
        <v>144</v>
      </c>
      <c r="C761" s="95"/>
      <c r="D761" s="90" t="s">
        <v>144</v>
      </c>
      <c r="E761" s="88" t="s">
        <v>144</v>
      </c>
      <c r="G761" s="119"/>
    </row>
    <row r="762" spans="1:28" ht="12.75">
      <c r="A762" s="94" t="s">
        <v>501</v>
      </c>
      <c r="B762" s="95" t="s">
        <v>144</v>
      </c>
      <c r="C762" s="95"/>
      <c r="D762" s="90" t="s">
        <v>144</v>
      </c>
      <c r="E762" s="88" t="s">
        <v>144</v>
      </c>
      <c r="G762" s="119"/>
    </row>
    <row r="763" spans="1:28" ht="12.75">
      <c r="A763" s="96"/>
      <c r="B763" s="95" t="s">
        <v>144</v>
      </c>
      <c r="C763" s="95"/>
      <c r="D763" s="90" t="s">
        <v>144</v>
      </c>
      <c r="E763" s="88" t="s">
        <v>144</v>
      </c>
      <c r="G763" s="119"/>
      <c r="AB763" s="1">
        <v>1</v>
      </c>
    </row>
    <row r="764" spans="1:28" ht="12.75">
      <c r="A764" s="96" t="s">
        <v>834</v>
      </c>
      <c r="B764" s="95" t="s">
        <v>144</v>
      </c>
      <c r="C764" s="95"/>
      <c r="D764" s="90" t="s">
        <v>144</v>
      </c>
      <c r="E764" s="88" t="s">
        <v>144</v>
      </c>
      <c r="G764" s="119"/>
      <c r="AB764" s="1">
        <v>1</v>
      </c>
    </row>
    <row r="765" spans="1:28" ht="12.75">
      <c r="A765" s="96"/>
      <c r="B765" s="95" t="s">
        <v>144</v>
      </c>
      <c r="C765" s="95"/>
      <c r="D765" s="90" t="s">
        <v>144</v>
      </c>
      <c r="E765" s="88" t="s">
        <v>144</v>
      </c>
      <c r="G765" s="119"/>
    </row>
    <row r="766" spans="1:28" ht="12.75">
      <c r="A766" s="96" t="s">
        <v>835</v>
      </c>
      <c r="B766" s="95" t="s">
        <v>144</v>
      </c>
      <c r="C766" s="95"/>
      <c r="D766" s="90" t="s">
        <v>144</v>
      </c>
      <c r="E766" s="88" t="s">
        <v>144</v>
      </c>
      <c r="G766" s="119"/>
    </row>
    <row r="767" spans="1:28" ht="12.75">
      <c r="A767" s="96" t="s">
        <v>836</v>
      </c>
      <c r="B767" s="95" t="s">
        <v>144</v>
      </c>
      <c r="C767" s="95"/>
      <c r="D767" s="90" t="s">
        <v>144</v>
      </c>
      <c r="E767" s="88" t="s">
        <v>144</v>
      </c>
      <c r="G767" s="119"/>
    </row>
    <row r="768" spans="1:28" ht="12.75">
      <c r="A768" s="96" t="s">
        <v>166</v>
      </c>
      <c r="B768" s="97" t="s">
        <v>144</v>
      </c>
      <c r="C768" s="97"/>
      <c r="D768" s="90" t="s">
        <v>144</v>
      </c>
      <c r="E768" s="88" t="s">
        <v>144</v>
      </c>
      <c r="G768" s="119"/>
    </row>
    <row r="769" spans="1:28" ht="12.75">
      <c r="A769" s="96" t="s">
        <v>837</v>
      </c>
      <c r="B769" s="97" t="s">
        <v>144</v>
      </c>
      <c r="C769" s="97"/>
      <c r="D769" s="90" t="s">
        <v>144</v>
      </c>
      <c r="E769" s="88" t="s">
        <v>144</v>
      </c>
      <c r="G769" s="119"/>
    </row>
    <row r="770" spans="1:28" ht="12.75">
      <c r="A770" s="96"/>
      <c r="B770" s="97" t="s">
        <v>144</v>
      </c>
      <c r="C770" s="97"/>
      <c r="D770" s="90" t="s">
        <v>144</v>
      </c>
      <c r="E770" s="88" t="s">
        <v>144</v>
      </c>
      <c r="G770" s="119"/>
    </row>
    <row r="771" spans="1:28" ht="12.75">
      <c r="A771" s="96" t="s">
        <v>838</v>
      </c>
      <c r="B771" s="97" t="s">
        <v>144</v>
      </c>
      <c r="C771" s="97"/>
      <c r="D771" s="90" t="s">
        <v>144</v>
      </c>
      <c r="E771" s="88" t="s">
        <v>144</v>
      </c>
      <c r="G771" s="119"/>
    </row>
    <row r="772" spans="1:28" ht="12.75">
      <c r="A772" s="96" t="s">
        <v>839</v>
      </c>
      <c r="B772" s="97" t="s">
        <v>144</v>
      </c>
      <c r="C772" s="97"/>
      <c r="D772" s="90" t="s">
        <v>144</v>
      </c>
      <c r="E772" s="88" t="s">
        <v>144</v>
      </c>
      <c r="G772" s="119"/>
    </row>
    <row r="773" spans="1:28" ht="12.75">
      <c r="A773" s="96"/>
      <c r="B773" s="97" t="s">
        <v>144</v>
      </c>
      <c r="C773" s="97"/>
      <c r="D773" s="90" t="s">
        <v>144</v>
      </c>
      <c r="E773" s="88" t="s">
        <v>144</v>
      </c>
      <c r="G773" s="119"/>
    </row>
    <row r="774" spans="1:28" ht="12.75">
      <c r="A774" s="96" t="s">
        <v>840</v>
      </c>
      <c r="B774" s="97" t="s">
        <v>144</v>
      </c>
      <c r="C774" s="97"/>
      <c r="D774" s="90" t="s">
        <v>144</v>
      </c>
      <c r="E774" s="88" t="s">
        <v>144</v>
      </c>
      <c r="G774" s="119"/>
    </row>
    <row r="775" spans="1:28" ht="12.75">
      <c r="A775" s="96" t="s">
        <v>841</v>
      </c>
      <c r="B775" s="97" t="s">
        <v>144</v>
      </c>
      <c r="C775" s="97"/>
      <c r="D775" s="90" t="s">
        <v>144</v>
      </c>
      <c r="E775" s="88" t="s">
        <v>144</v>
      </c>
      <c r="G775" s="119"/>
    </row>
    <row r="776" spans="1:28" ht="12.75">
      <c r="A776" s="96"/>
      <c r="B776" s="97" t="s">
        <v>144</v>
      </c>
      <c r="C776" s="97"/>
      <c r="D776" s="90" t="s">
        <v>144</v>
      </c>
      <c r="E776" s="88" t="s">
        <v>144</v>
      </c>
      <c r="G776" s="119"/>
    </row>
    <row r="777" spans="1:28" ht="12.75">
      <c r="A777" s="96" t="s">
        <v>842</v>
      </c>
      <c r="B777" s="97" t="s">
        <v>144</v>
      </c>
      <c r="C777" s="97"/>
      <c r="D777" s="90" t="s">
        <v>144</v>
      </c>
      <c r="E777" s="88" t="s">
        <v>144</v>
      </c>
      <c r="G777" s="119"/>
    </row>
    <row r="778" spans="1:28" ht="12.75">
      <c r="A778" s="96"/>
      <c r="B778" s="97" t="s">
        <v>144</v>
      </c>
      <c r="C778" s="97"/>
      <c r="D778" s="90" t="s">
        <v>144</v>
      </c>
      <c r="E778" s="88" t="s">
        <v>144</v>
      </c>
      <c r="G778" s="119"/>
      <c r="AB778" s="1">
        <v>1</v>
      </c>
    </row>
    <row r="779" spans="1:28" ht="12.75">
      <c r="A779" s="96" t="s">
        <v>843</v>
      </c>
      <c r="B779" s="97" t="s">
        <v>144</v>
      </c>
      <c r="C779" s="97"/>
      <c r="D779" s="90" t="s">
        <v>144</v>
      </c>
      <c r="E779" s="88" t="s">
        <v>144</v>
      </c>
      <c r="G779" s="119"/>
      <c r="AB779" s="1">
        <v>1</v>
      </c>
    </row>
    <row r="780" spans="1:28" ht="12.75">
      <c r="A780" s="77"/>
      <c r="B780" s="89" t="s">
        <v>144</v>
      </c>
      <c r="C780" s="89"/>
      <c r="D780" s="90" t="s">
        <v>144</v>
      </c>
      <c r="E780" s="88" t="s">
        <v>144</v>
      </c>
      <c r="G780" s="119"/>
      <c r="AB780" s="1">
        <v>1</v>
      </c>
    </row>
    <row r="781" spans="1:28" ht="12.75">
      <c r="A781" s="74" t="s">
        <v>241</v>
      </c>
      <c r="B781" s="89" t="s">
        <v>144</v>
      </c>
      <c r="C781" s="89"/>
      <c r="D781" s="90" t="s">
        <v>144</v>
      </c>
      <c r="E781" s="88" t="s">
        <v>144</v>
      </c>
      <c r="G781" s="119"/>
    </row>
    <row r="782" spans="1:28" ht="12.75">
      <c r="A782" s="74" t="s">
        <v>91</v>
      </c>
      <c r="B782" s="89" t="s">
        <v>144</v>
      </c>
      <c r="C782" s="89"/>
      <c r="D782" s="90" t="s">
        <v>144</v>
      </c>
      <c r="E782" s="88" t="s">
        <v>144</v>
      </c>
      <c r="G782" s="119"/>
    </row>
    <row r="783" spans="1:28" ht="12.75">
      <c r="A783" s="77"/>
      <c r="B783" s="89" t="s">
        <v>144</v>
      </c>
      <c r="C783" s="89"/>
      <c r="D783" s="90" t="s">
        <v>144</v>
      </c>
      <c r="E783" s="88" t="s">
        <v>144</v>
      </c>
      <c r="G783" s="119"/>
    </row>
    <row r="784" spans="1:28" ht="12.75">
      <c r="A784" s="77" t="s">
        <v>844</v>
      </c>
      <c r="B784" s="89" t="s">
        <v>144</v>
      </c>
      <c r="C784" s="89"/>
      <c r="D784" s="90" t="s">
        <v>144</v>
      </c>
      <c r="E784" s="88" t="s">
        <v>144</v>
      </c>
      <c r="G784" s="119"/>
    </row>
    <row r="785" spans="1:7" ht="12.75">
      <c r="A785" s="77" t="s">
        <v>845</v>
      </c>
      <c r="B785" s="89" t="s">
        <v>144</v>
      </c>
      <c r="C785" s="89"/>
      <c r="D785" s="90" t="s">
        <v>144</v>
      </c>
      <c r="E785" s="88" t="s">
        <v>144</v>
      </c>
      <c r="G785" s="119"/>
    </row>
    <row r="786" spans="1:7" ht="12.75">
      <c r="A786" s="77"/>
      <c r="B786" s="89" t="s">
        <v>144</v>
      </c>
      <c r="C786" s="89"/>
      <c r="D786" s="90" t="s">
        <v>144</v>
      </c>
      <c r="E786" s="88" t="s">
        <v>144</v>
      </c>
      <c r="G786" s="119"/>
    </row>
    <row r="787" spans="1:7" ht="12.75">
      <c r="A787" s="74" t="s">
        <v>92</v>
      </c>
      <c r="B787" s="89" t="s">
        <v>144</v>
      </c>
      <c r="C787" s="89"/>
      <c r="D787" s="90" t="s">
        <v>144</v>
      </c>
      <c r="E787" s="88" t="s">
        <v>144</v>
      </c>
      <c r="G787" s="119"/>
    </row>
    <row r="788" spans="1:7" ht="12.75">
      <c r="A788" s="77"/>
      <c r="B788" s="89" t="s">
        <v>144</v>
      </c>
      <c r="C788" s="89"/>
      <c r="D788" s="90" t="s">
        <v>144</v>
      </c>
      <c r="E788" s="88" t="s">
        <v>144</v>
      </c>
      <c r="G788" s="119"/>
    </row>
    <row r="789" spans="1:7" ht="12.75">
      <c r="A789" s="77" t="s">
        <v>846</v>
      </c>
      <c r="B789" s="89" t="s">
        <v>144</v>
      </c>
      <c r="C789" s="89"/>
      <c r="D789" s="90" t="s">
        <v>144</v>
      </c>
      <c r="E789" s="88" t="s">
        <v>144</v>
      </c>
      <c r="G789" s="119"/>
    </row>
    <row r="790" spans="1:7" ht="12.75">
      <c r="A790" s="77" t="s">
        <v>847</v>
      </c>
      <c r="B790" s="89" t="s">
        <v>144</v>
      </c>
      <c r="C790" s="89"/>
      <c r="D790" s="90" t="s">
        <v>144</v>
      </c>
      <c r="E790" s="88" t="s">
        <v>144</v>
      </c>
      <c r="G790" s="119"/>
    </row>
    <row r="791" spans="1:7" ht="12.75">
      <c r="A791" s="77"/>
      <c r="B791" s="89" t="s">
        <v>144</v>
      </c>
      <c r="C791" s="89"/>
      <c r="D791" s="90" t="s">
        <v>144</v>
      </c>
      <c r="E791" s="88" t="s">
        <v>144</v>
      </c>
      <c r="G791" s="119"/>
    </row>
    <row r="792" spans="1:7" ht="12.75">
      <c r="A792" s="77" t="s">
        <v>848</v>
      </c>
      <c r="B792" s="89">
        <v>22.82</v>
      </c>
      <c r="C792" s="89"/>
      <c r="D792" s="90">
        <v>23.844618000000001</v>
      </c>
      <c r="E792" s="88">
        <v>4.489999999999994E-2</v>
      </c>
      <c r="G792" s="119"/>
    </row>
    <row r="793" spans="1:7" ht="12.75">
      <c r="A793" s="77" t="s">
        <v>849</v>
      </c>
      <c r="B793" s="89">
        <v>38.07</v>
      </c>
      <c r="C793" s="89"/>
      <c r="D793" s="90">
        <v>39.779342999999997</v>
      </c>
      <c r="E793" s="88">
        <v>4.489999999999994E-2</v>
      </c>
      <c r="G793" s="119"/>
    </row>
    <row r="794" spans="1:7" ht="12.75">
      <c r="A794" s="77" t="s">
        <v>850</v>
      </c>
      <c r="B794" s="90" t="s">
        <v>144</v>
      </c>
      <c r="C794" s="90"/>
      <c r="D794" s="90" t="s">
        <v>144</v>
      </c>
      <c r="E794" s="88" t="s">
        <v>144</v>
      </c>
      <c r="G794" s="119"/>
    </row>
    <row r="795" spans="1:7" ht="12.75">
      <c r="A795" s="77" t="s">
        <v>851</v>
      </c>
      <c r="B795" s="89">
        <v>66.84</v>
      </c>
      <c r="C795" s="89"/>
      <c r="D795" s="90">
        <v>69.841116</v>
      </c>
      <c r="E795" s="88">
        <v>4.489999999999994E-2</v>
      </c>
      <c r="G795" s="119"/>
    </row>
    <row r="796" spans="1:7" ht="12.75">
      <c r="A796" s="77"/>
      <c r="B796" s="89" t="s">
        <v>144</v>
      </c>
      <c r="C796" s="89"/>
      <c r="D796" s="90" t="s">
        <v>144</v>
      </c>
      <c r="E796" s="88" t="s">
        <v>144</v>
      </c>
      <c r="G796" s="119"/>
    </row>
    <row r="797" spans="1:7" ht="12.75">
      <c r="A797" s="77" t="s">
        <v>852</v>
      </c>
      <c r="B797" s="89" t="s">
        <v>144</v>
      </c>
      <c r="C797" s="89"/>
      <c r="D797" s="90" t="s">
        <v>144</v>
      </c>
      <c r="E797" s="88" t="s">
        <v>144</v>
      </c>
      <c r="G797" s="119"/>
    </row>
    <row r="798" spans="1:7" ht="12.75">
      <c r="A798" s="77" t="s">
        <v>853</v>
      </c>
      <c r="B798" s="89" t="s">
        <v>144</v>
      </c>
      <c r="C798" s="89"/>
      <c r="D798" s="90" t="s">
        <v>144</v>
      </c>
      <c r="E798" s="88" t="s">
        <v>144</v>
      </c>
      <c r="G798" s="119"/>
    </row>
    <row r="799" spans="1:7" ht="12.75">
      <c r="A799" s="77" t="s">
        <v>854</v>
      </c>
      <c r="B799" s="89">
        <v>91.95</v>
      </c>
      <c r="C799" s="89"/>
      <c r="D799" s="90">
        <v>96.078554999999994</v>
      </c>
      <c r="E799" s="88">
        <v>4.489999999999994E-2</v>
      </c>
      <c r="G799" s="119"/>
    </row>
    <row r="800" spans="1:7" ht="12.75">
      <c r="A800" s="77" t="s">
        <v>855</v>
      </c>
      <c r="B800" s="89">
        <v>183.87</v>
      </c>
      <c r="C800" s="89"/>
      <c r="D800" s="90">
        <v>192.12576300000001</v>
      </c>
      <c r="E800" s="88">
        <v>4.489999999999994E-2</v>
      </c>
      <c r="G800" s="119"/>
    </row>
    <row r="801" spans="1:7" ht="12.75">
      <c r="A801" s="77"/>
      <c r="B801" s="89" t="s">
        <v>144</v>
      </c>
      <c r="C801" s="89"/>
      <c r="D801" s="90" t="s">
        <v>144</v>
      </c>
      <c r="E801" s="88" t="s">
        <v>144</v>
      </c>
      <c r="G801" s="119"/>
    </row>
    <row r="802" spans="1:7" ht="12.75">
      <c r="A802" s="77" t="s">
        <v>856</v>
      </c>
      <c r="B802" s="89" t="s">
        <v>144</v>
      </c>
      <c r="C802" s="89"/>
      <c r="D802" s="90" t="s">
        <v>144</v>
      </c>
      <c r="E802" s="88" t="s">
        <v>144</v>
      </c>
      <c r="G802" s="119"/>
    </row>
    <row r="803" spans="1:7" ht="12.75">
      <c r="A803" s="77" t="s">
        <v>854</v>
      </c>
      <c r="B803" s="89">
        <v>185.63</v>
      </c>
      <c r="C803" s="89"/>
      <c r="D803" s="90">
        <v>193.96478699999997</v>
      </c>
      <c r="E803" s="88">
        <v>4.489999999999994E-2</v>
      </c>
      <c r="G803" s="119"/>
    </row>
    <row r="804" spans="1:7" ht="12.75">
      <c r="A804" s="77" t="s">
        <v>855</v>
      </c>
      <c r="B804" s="89">
        <v>371.22</v>
      </c>
      <c r="C804" s="89"/>
      <c r="D804" s="90">
        <v>387.88777800000003</v>
      </c>
      <c r="E804" s="88">
        <v>4.489999999999994E-2</v>
      </c>
      <c r="G804" s="119"/>
    </row>
    <row r="805" spans="1:7" ht="12.75">
      <c r="A805" s="77"/>
      <c r="B805" s="89" t="s">
        <v>144</v>
      </c>
      <c r="C805" s="89"/>
      <c r="D805" s="90" t="s">
        <v>144</v>
      </c>
      <c r="E805" s="88" t="s">
        <v>144</v>
      </c>
      <c r="G805" s="119"/>
    </row>
    <row r="806" spans="1:7" ht="12.75">
      <c r="A806" s="74" t="s">
        <v>95</v>
      </c>
      <c r="B806" s="89" t="s">
        <v>144</v>
      </c>
      <c r="C806" s="89"/>
      <c r="D806" s="90" t="s">
        <v>144</v>
      </c>
      <c r="E806" s="88" t="s">
        <v>144</v>
      </c>
      <c r="G806" s="119"/>
    </row>
    <row r="807" spans="1:7" ht="12.75">
      <c r="A807" s="74"/>
      <c r="B807" s="89" t="s">
        <v>144</v>
      </c>
      <c r="C807" s="89"/>
      <c r="D807" s="90" t="s">
        <v>144</v>
      </c>
      <c r="E807" s="88" t="s">
        <v>144</v>
      </c>
      <c r="G807" s="119"/>
    </row>
    <row r="808" spans="1:7" ht="12.75">
      <c r="A808" s="77" t="s">
        <v>857</v>
      </c>
      <c r="B808" s="89" t="s">
        <v>144</v>
      </c>
      <c r="C808" s="89"/>
      <c r="D808" s="90" t="s">
        <v>144</v>
      </c>
      <c r="E808" s="88" t="s">
        <v>144</v>
      </c>
      <c r="G808" s="119"/>
    </row>
    <row r="809" spans="1:7" ht="12.75">
      <c r="A809" s="74"/>
      <c r="B809" s="89" t="s">
        <v>144</v>
      </c>
      <c r="C809" s="89"/>
      <c r="D809" s="90" t="s">
        <v>144</v>
      </c>
      <c r="E809" s="88" t="s">
        <v>144</v>
      </c>
      <c r="G809" s="119"/>
    </row>
    <row r="810" spans="1:7" ht="12.75">
      <c r="A810" s="77" t="s">
        <v>858</v>
      </c>
      <c r="B810" s="89">
        <v>54.35</v>
      </c>
      <c r="C810" s="89"/>
      <c r="D810" s="90">
        <v>56.790315</v>
      </c>
      <c r="E810" s="88">
        <v>4.489999999999994E-2</v>
      </c>
      <c r="G810" s="119"/>
    </row>
    <row r="811" spans="1:7" ht="12.75">
      <c r="A811" s="77"/>
      <c r="B811" s="89" t="s">
        <v>144</v>
      </c>
      <c r="C811" s="89"/>
      <c r="D811" s="90" t="s">
        <v>144</v>
      </c>
      <c r="E811" s="88" t="s">
        <v>144</v>
      </c>
      <c r="G811" s="119"/>
    </row>
    <row r="812" spans="1:7" ht="12.75">
      <c r="A812" s="77" t="s">
        <v>859</v>
      </c>
      <c r="B812" s="89">
        <v>108.7</v>
      </c>
      <c r="C812" s="89"/>
      <c r="D812" s="90">
        <v>113.58063</v>
      </c>
      <c r="E812" s="88">
        <v>4.489999999999994E-2</v>
      </c>
      <c r="G812" s="119"/>
    </row>
    <row r="813" spans="1:7" ht="12.75">
      <c r="A813" s="77"/>
      <c r="B813" s="90" t="s">
        <v>144</v>
      </c>
      <c r="C813" s="90"/>
      <c r="D813" s="90" t="s">
        <v>144</v>
      </c>
      <c r="E813" s="88" t="s">
        <v>144</v>
      </c>
      <c r="G813" s="119"/>
    </row>
    <row r="814" spans="1:7" ht="12.75">
      <c r="A814" s="77" t="s">
        <v>860</v>
      </c>
      <c r="B814" s="89">
        <v>217.39</v>
      </c>
      <c r="C814" s="89"/>
      <c r="D814" s="90">
        <v>227.15081099999998</v>
      </c>
      <c r="E814" s="88">
        <v>4.489999999999994E-2</v>
      </c>
      <c r="G814" s="119"/>
    </row>
    <row r="815" spans="1:7" ht="12.75">
      <c r="A815" s="77"/>
      <c r="B815" s="89" t="s">
        <v>144</v>
      </c>
      <c r="C815" s="89"/>
      <c r="D815" s="90" t="s">
        <v>144</v>
      </c>
      <c r="E815" s="88" t="s">
        <v>144</v>
      </c>
      <c r="G815" s="119"/>
    </row>
    <row r="816" spans="1:7" ht="12.75">
      <c r="A816" s="77" t="s">
        <v>861</v>
      </c>
      <c r="B816" s="89" t="s">
        <v>144</v>
      </c>
      <c r="C816" s="89"/>
      <c r="D816" s="90" t="s">
        <v>144</v>
      </c>
      <c r="E816" s="88" t="s">
        <v>144</v>
      </c>
      <c r="G816" s="119"/>
    </row>
    <row r="817" spans="1:28" ht="12.75">
      <c r="A817" s="77"/>
      <c r="B817" s="89" t="s">
        <v>144</v>
      </c>
      <c r="C817" s="89"/>
      <c r="D817" s="90" t="s">
        <v>144</v>
      </c>
      <c r="E817" s="88" t="s">
        <v>144</v>
      </c>
      <c r="G817" s="119"/>
    </row>
    <row r="818" spans="1:28" ht="12.75">
      <c r="A818" s="77" t="s">
        <v>862</v>
      </c>
      <c r="B818" s="89" t="s">
        <v>144</v>
      </c>
      <c r="C818" s="89"/>
      <c r="D818" s="90" t="s">
        <v>144</v>
      </c>
      <c r="E818" s="88" t="s">
        <v>144</v>
      </c>
      <c r="G818" s="119"/>
    </row>
    <row r="819" spans="1:28" ht="12.75">
      <c r="A819" s="77" t="s">
        <v>863</v>
      </c>
      <c r="B819" s="89" t="s">
        <v>144</v>
      </c>
      <c r="C819" s="89"/>
      <c r="D819" s="90" t="s">
        <v>144</v>
      </c>
      <c r="E819" s="88" t="s">
        <v>144</v>
      </c>
      <c r="G819" s="119"/>
    </row>
    <row r="820" spans="1:28" ht="12.75">
      <c r="A820" s="77"/>
      <c r="B820" s="89" t="s">
        <v>144</v>
      </c>
      <c r="C820" s="89"/>
      <c r="D820" s="90" t="s">
        <v>144</v>
      </c>
      <c r="E820" s="88" t="s">
        <v>144</v>
      </c>
      <c r="G820" s="119"/>
      <c r="AB820" s="1">
        <v>1</v>
      </c>
    </row>
    <row r="821" spans="1:28" ht="12.75">
      <c r="A821" s="77" t="s">
        <v>864</v>
      </c>
      <c r="B821" s="89" t="s">
        <v>144</v>
      </c>
      <c r="C821" s="89"/>
      <c r="D821" s="90" t="s">
        <v>144</v>
      </c>
      <c r="E821" s="88" t="s">
        <v>144</v>
      </c>
      <c r="G821" s="119"/>
      <c r="AB821" s="1">
        <v>1</v>
      </c>
    </row>
    <row r="822" spans="1:28" ht="12.75">
      <c r="A822" s="77" t="s">
        <v>865</v>
      </c>
      <c r="B822" s="89" t="s">
        <v>144</v>
      </c>
      <c r="C822" s="89"/>
      <c r="D822" s="90" t="s">
        <v>144</v>
      </c>
      <c r="E822" s="88" t="s">
        <v>144</v>
      </c>
      <c r="G822" s="119"/>
      <c r="AB822" s="1">
        <v>1</v>
      </c>
    </row>
    <row r="823" spans="1:28" ht="12.75">
      <c r="A823" s="77"/>
      <c r="B823" s="89" t="s">
        <v>144</v>
      </c>
      <c r="C823" s="89"/>
      <c r="D823" s="90" t="s">
        <v>144</v>
      </c>
      <c r="E823" s="88" t="s">
        <v>144</v>
      </c>
      <c r="G823" s="119"/>
    </row>
    <row r="824" spans="1:28" ht="12.75">
      <c r="A824" s="77" t="s">
        <v>866</v>
      </c>
      <c r="B824" s="89" t="s">
        <v>144</v>
      </c>
      <c r="C824" s="89"/>
      <c r="D824" s="90" t="s">
        <v>144</v>
      </c>
      <c r="E824" s="88" t="s">
        <v>144</v>
      </c>
      <c r="G824" s="119"/>
    </row>
    <row r="825" spans="1:28" ht="12.75">
      <c r="A825" s="77" t="s">
        <v>867</v>
      </c>
      <c r="B825" s="89" t="s">
        <v>144</v>
      </c>
      <c r="C825" s="89"/>
      <c r="D825" s="90" t="s">
        <v>144</v>
      </c>
      <c r="E825" s="88" t="s">
        <v>144</v>
      </c>
      <c r="G825" s="119"/>
    </row>
    <row r="826" spans="1:28" ht="12.75">
      <c r="A826" s="77"/>
      <c r="B826" s="89" t="s">
        <v>144</v>
      </c>
      <c r="C826" s="89"/>
      <c r="D826" s="90" t="s">
        <v>144</v>
      </c>
      <c r="E826" s="88" t="s">
        <v>144</v>
      </c>
      <c r="G826" s="119"/>
    </row>
    <row r="827" spans="1:28" ht="12.75">
      <c r="A827" s="77" t="s">
        <v>868</v>
      </c>
      <c r="B827" s="89" t="s">
        <v>144</v>
      </c>
      <c r="C827" s="89"/>
      <c r="D827" s="90" t="s">
        <v>144</v>
      </c>
      <c r="E827" s="88" t="s">
        <v>144</v>
      </c>
      <c r="G827" s="119"/>
    </row>
    <row r="828" spans="1:28" ht="12.75">
      <c r="A828" s="77" t="s">
        <v>869</v>
      </c>
      <c r="B828" s="89" t="s">
        <v>144</v>
      </c>
      <c r="C828" s="89"/>
      <c r="D828" s="90" t="s">
        <v>144</v>
      </c>
      <c r="E828" s="88" t="s">
        <v>144</v>
      </c>
      <c r="G828" s="119"/>
    </row>
    <row r="829" spans="1:28" ht="12.75">
      <c r="A829" s="77" t="s">
        <v>870</v>
      </c>
      <c r="B829" s="89">
        <v>1.37</v>
      </c>
      <c r="C829" s="89"/>
      <c r="D829" s="90">
        <v>1.431513</v>
      </c>
      <c r="E829" s="88">
        <v>4.489999999999994E-2</v>
      </c>
      <c r="G829" s="119"/>
    </row>
    <row r="830" spans="1:28" ht="12.75">
      <c r="A830" s="77"/>
      <c r="B830" s="89" t="s">
        <v>144</v>
      </c>
      <c r="C830" s="89"/>
      <c r="D830" s="90" t="s">
        <v>144</v>
      </c>
      <c r="E830" s="88" t="s">
        <v>144</v>
      </c>
      <c r="G830" s="119"/>
    </row>
    <row r="831" spans="1:28" ht="12.75">
      <c r="A831" s="77" t="s">
        <v>871</v>
      </c>
      <c r="B831" s="89" t="s">
        <v>144</v>
      </c>
      <c r="C831" s="89"/>
      <c r="D831" s="90" t="s">
        <v>144</v>
      </c>
      <c r="E831" s="88" t="s">
        <v>144</v>
      </c>
      <c r="G831" s="119"/>
    </row>
    <row r="832" spans="1:28" ht="12.75">
      <c r="A832" s="77" t="s">
        <v>872</v>
      </c>
      <c r="B832" s="89" t="s">
        <v>144</v>
      </c>
      <c r="C832" s="89"/>
      <c r="D832" s="90" t="s">
        <v>144</v>
      </c>
      <c r="E832" s="88" t="s">
        <v>144</v>
      </c>
      <c r="G832" s="119"/>
    </row>
    <row r="833" spans="1:28" ht="12.75">
      <c r="A833" s="77" t="s">
        <v>870</v>
      </c>
      <c r="B833" s="89">
        <v>2.7</v>
      </c>
      <c r="C833" s="89"/>
      <c r="D833" s="90">
        <v>2.8212299999999999</v>
      </c>
      <c r="E833" s="88">
        <v>4.489999999999994E-2</v>
      </c>
      <c r="G833" s="119"/>
    </row>
    <row r="834" spans="1:28" ht="12.75">
      <c r="A834" s="77"/>
      <c r="B834" s="89" t="s">
        <v>144</v>
      </c>
      <c r="C834" s="89"/>
      <c r="D834" s="90" t="s">
        <v>144</v>
      </c>
      <c r="E834" s="88" t="s">
        <v>144</v>
      </c>
      <c r="G834" s="119"/>
      <c r="AB834" s="1">
        <v>1</v>
      </c>
    </row>
    <row r="835" spans="1:28" ht="12.75">
      <c r="A835" s="77" t="s">
        <v>873</v>
      </c>
      <c r="B835" s="89" t="s">
        <v>144</v>
      </c>
      <c r="C835" s="89"/>
      <c r="D835" s="90" t="s">
        <v>144</v>
      </c>
      <c r="E835" s="88" t="s">
        <v>144</v>
      </c>
      <c r="G835" s="119"/>
    </row>
    <row r="836" spans="1:28" ht="12.75">
      <c r="A836" s="77" t="s">
        <v>874</v>
      </c>
      <c r="B836" s="89" t="s">
        <v>144</v>
      </c>
      <c r="C836" s="89"/>
      <c r="D836" s="90" t="s">
        <v>144</v>
      </c>
      <c r="E836" s="88" t="s">
        <v>144</v>
      </c>
      <c r="G836" s="119"/>
    </row>
    <row r="837" spans="1:28" ht="12.75">
      <c r="A837" s="77" t="s">
        <v>870</v>
      </c>
      <c r="B837" s="89">
        <v>5.41</v>
      </c>
      <c r="C837" s="89"/>
      <c r="D837" s="90">
        <v>5.6529090000000002</v>
      </c>
      <c r="E837" s="88">
        <v>4.489999999999994E-2</v>
      </c>
      <c r="G837" s="119"/>
    </row>
    <row r="838" spans="1:28" ht="12.75">
      <c r="A838" s="77"/>
      <c r="B838" s="89" t="s">
        <v>144</v>
      </c>
      <c r="C838" s="89"/>
      <c r="D838" s="90" t="s">
        <v>144</v>
      </c>
      <c r="E838" s="88" t="s">
        <v>144</v>
      </c>
      <c r="G838" s="119"/>
    </row>
    <row r="839" spans="1:28" ht="12.75">
      <c r="A839" s="77" t="s">
        <v>875</v>
      </c>
      <c r="B839" s="89" t="s">
        <v>144</v>
      </c>
      <c r="C839" s="89"/>
      <c r="D839" s="90" t="s">
        <v>144</v>
      </c>
      <c r="E839" s="88" t="s">
        <v>144</v>
      </c>
      <c r="G839" s="119"/>
    </row>
    <row r="840" spans="1:28" ht="12.75">
      <c r="A840" s="77" t="s">
        <v>876</v>
      </c>
      <c r="B840" s="89" t="s">
        <v>144</v>
      </c>
      <c r="C840" s="89"/>
      <c r="D840" s="90" t="s">
        <v>144</v>
      </c>
      <c r="E840" s="88" t="s">
        <v>144</v>
      </c>
      <c r="G840" s="119"/>
    </row>
    <row r="841" spans="1:28" ht="12.75">
      <c r="A841" s="77" t="s">
        <v>877</v>
      </c>
      <c r="B841" s="89" t="s">
        <v>144</v>
      </c>
      <c r="C841" s="89"/>
      <c r="D841" s="90" t="s">
        <v>144</v>
      </c>
      <c r="E841" s="88" t="s">
        <v>144</v>
      </c>
      <c r="G841" s="119"/>
    </row>
    <row r="842" spans="1:28" ht="12.75">
      <c r="A842" s="77" t="s">
        <v>870</v>
      </c>
      <c r="B842" s="89">
        <v>16.239999999999998</v>
      </c>
      <c r="C842" s="89"/>
      <c r="D842" s="90">
        <v>16.969175999999997</v>
      </c>
      <c r="E842" s="88">
        <v>4.489999999999994E-2</v>
      </c>
      <c r="G842" s="119"/>
    </row>
    <row r="843" spans="1:28" ht="12.75">
      <c r="A843" s="77"/>
      <c r="B843" s="89" t="s">
        <v>144</v>
      </c>
      <c r="C843" s="89"/>
      <c r="D843" s="90" t="s">
        <v>144</v>
      </c>
      <c r="E843" s="88" t="s">
        <v>144</v>
      </c>
      <c r="G843" s="119"/>
    </row>
    <row r="844" spans="1:28" ht="12.75">
      <c r="A844" s="74" t="s">
        <v>242</v>
      </c>
      <c r="B844" s="89" t="s">
        <v>144</v>
      </c>
      <c r="C844" s="89"/>
      <c r="D844" s="90" t="s">
        <v>144</v>
      </c>
      <c r="E844" s="88" t="s">
        <v>144</v>
      </c>
      <c r="G844" s="119"/>
    </row>
    <row r="845" spans="1:28" ht="12.75">
      <c r="A845" s="74"/>
      <c r="B845" s="89" t="s">
        <v>144</v>
      </c>
      <c r="C845" s="89"/>
      <c r="D845" s="90" t="s">
        <v>144</v>
      </c>
      <c r="E845" s="88" t="s">
        <v>144</v>
      </c>
      <c r="G845" s="119"/>
    </row>
    <row r="846" spans="1:28" ht="12.75">
      <c r="A846" s="74" t="s">
        <v>878</v>
      </c>
      <c r="B846" s="89" t="s">
        <v>144</v>
      </c>
      <c r="C846" s="89"/>
      <c r="D846" s="90" t="s">
        <v>144</v>
      </c>
      <c r="E846" s="88" t="s">
        <v>144</v>
      </c>
      <c r="G846" s="119"/>
    </row>
    <row r="847" spans="1:28" ht="12.75">
      <c r="A847" s="77"/>
      <c r="B847" s="89" t="s">
        <v>144</v>
      </c>
      <c r="C847" s="89"/>
      <c r="D847" s="90" t="s">
        <v>144</v>
      </c>
      <c r="E847" s="88" t="s">
        <v>144</v>
      </c>
      <c r="G847" s="119"/>
    </row>
    <row r="848" spans="1:28" ht="12.75">
      <c r="A848" s="77" t="s">
        <v>879</v>
      </c>
      <c r="B848" s="89" t="s">
        <v>144</v>
      </c>
      <c r="C848" s="89"/>
      <c r="D848" s="90" t="s">
        <v>144</v>
      </c>
      <c r="E848" s="88" t="s">
        <v>144</v>
      </c>
      <c r="G848" s="119"/>
      <c r="AB848" s="1">
        <v>1</v>
      </c>
    </row>
    <row r="849" spans="1:28" ht="12.75">
      <c r="A849" s="77" t="s">
        <v>880</v>
      </c>
      <c r="B849" s="89" t="s">
        <v>144</v>
      </c>
      <c r="C849" s="89"/>
      <c r="D849" s="90" t="s">
        <v>144</v>
      </c>
      <c r="E849" s="88" t="s">
        <v>144</v>
      </c>
      <c r="G849" s="119"/>
    </row>
    <row r="850" spans="1:28" ht="12.75">
      <c r="A850" s="77"/>
      <c r="B850" s="89" t="s">
        <v>144</v>
      </c>
      <c r="C850" s="89"/>
      <c r="D850" s="90" t="s">
        <v>144</v>
      </c>
      <c r="E850" s="88" t="s">
        <v>144</v>
      </c>
      <c r="G850" s="119"/>
    </row>
    <row r="851" spans="1:28" ht="12.75">
      <c r="A851" s="77" t="s">
        <v>881</v>
      </c>
      <c r="B851" s="89" t="s">
        <v>144</v>
      </c>
      <c r="C851" s="89"/>
      <c r="D851" s="90" t="s">
        <v>144</v>
      </c>
      <c r="E851" s="88" t="s">
        <v>144</v>
      </c>
      <c r="G851" s="119"/>
    </row>
    <row r="852" spans="1:28" ht="12.75">
      <c r="A852" s="77"/>
      <c r="B852" s="89" t="s">
        <v>144</v>
      </c>
      <c r="C852" s="89"/>
      <c r="D852" s="90" t="s">
        <v>144</v>
      </c>
      <c r="E852" s="88" t="s">
        <v>144</v>
      </c>
      <c r="G852" s="119"/>
    </row>
    <row r="853" spans="1:28" ht="12.75">
      <c r="A853" s="77" t="s">
        <v>882</v>
      </c>
      <c r="B853" s="89" t="s">
        <v>144</v>
      </c>
      <c r="C853" s="89"/>
      <c r="D853" s="90" t="s">
        <v>144</v>
      </c>
      <c r="E853" s="88" t="s">
        <v>144</v>
      </c>
      <c r="G853" s="119"/>
    </row>
    <row r="854" spans="1:28" ht="12.75">
      <c r="A854" s="77" t="s">
        <v>883</v>
      </c>
      <c r="B854" s="89" t="s">
        <v>144</v>
      </c>
      <c r="C854" s="89"/>
      <c r="D854" s="90" t="s">
        <v>144</v>
      </c>
      <c r="E854" s="88" t="s">
        <v>144</v>
      </c>
      <c r="G854" s="119"/>
    </row>
    <row r="855" spans="1:28" ht="12.75">
      <c r="A855" s="77"/>
      <c r="B855" s="89" t="s">
        <v>144</v>
      </c>
      <c r="C855" s="89"/>
      <c r="D855" s="90" t="s">
        <v>144</v>
      </c>
      <c r="E855" s="88" t="s">
        <v>144</v>
      </c>
      <c r="G855" s="119"/>
    </row>
    <row r="856" spans="1:28" ht="12.75">
      <c r="A856" s="77" t="s">
        <v>884</v>
      </c>
      <c r="B856" s="89" t="s">
        <v>144</v>
      </c>
      <c r="C856" s="89"/>
      <c r="D856" s="90" t="s">
        <v>144</v>
      </c>
      <c r="E856" s="88" t="s">
        <v>144</v>
      </c>
      <c r="G856" s="119"/>
    </row>
    <row r="857" spans="1:28" ht="12.75">
      <c r="A857" s="77" t="s">
        <v>885</v>
      </c>
      <c r="B857" s="89" t="s">
        <v>144</v>
      </c>
      <c r="C857" s="89"/>
      <c r="D857" s="90" t="s">
        <v>144</v>
      </c>
      <c r="E857" s="88" t="s">
        <v>144</v>
      </c>
      <c r="G857" s="119"/>
    </row>
    <row r="858" spans="1:28" ht="12.75">
      <c r="A858" s="77"/>
      <c r="B858" s="89" t="s">
        <v>144</v>
      </c>
      <c r="C858" s="89"/>
      <c r="D858" s="90" t="s">
        <v>144</v>
      </c>
      <c r="E858" s="88" t="s">
        <v>144</v>
      </c>
      <c r="G858" s="119"/>
      <c r="AB858" s="1">
        <v>1</v>
      </c>
    </row>
    <row r="859" spans="1:28" ht="12.75">
      <c r="A859" s="77" t="s">
        <v>886</v>
      </c>
      <c r="B859" s="89" t="s">
        <v>144</v>
      </c>
      <c r="C859" s="89"/>
      <c r="D859" s="90" t="s">
        <v>144</v>
      </c>
      <c r="E859" s="88" t="s">
        <v>144</v>
      </c>
      <c r="G859" s="119"/>
      <c r="AB859" s="1">
        <v>1</v>
      </c>
    </row>
    <row r="860" spans="1:28" ht="12.75">
      <c r="A860" s="77" t="s">
        <v>887</v>
      </c>
      <c r="B860" s="89" t="s">
        <v>144</v>
      </c>
      <c r="C860" s="89"/>
      <c r="D860" s="90" t="s">
        <v>144</v>
      </c>
      <c r="E860" s="88" t="s">
        <v>144</v>
      </c>
      <c r="G860" s="119"/>
      <c r="AB860" s="1">
        <v>1</v>
      </c>
    </row>
    <row r="861" spans="1:28" ht="12.75">
      <c r="A861" s="77" t="s">
        <v>888</v>
      </c>
      <c r="B861" s="89" t="s">
        <v>144</v>
      </c>
      <c r="C861" s="89"/>
      <c r="D861" s="90" t="s">
        <v>144</v>
      </c>
      <c r="E861" s="88" t="s">
        <v>144</v>
      </c>
      <c r="G861" s="119"/>
    </row>
    <row r="862" spans="1:28" ht="12.75">
      <c r="A862" s="77"/>
      <c r="B862" s="89" t="s">
        <v>144</v>
      </c>
      <c r="C862" s="89"/>
      <c r="D862" s="90" t="s">
        <v>144</v>
      </c>
      <c r="E862" s="88" t="s">
        <v>144</v>
      </c>
      <c r="G862" s="119"/>
    </row>
    <row r="863" spans="1:28" ht="12.75">
      <c r="A863" s="77" t="s">
        <v>889</v>
      </c>
      <c r="B863" s="89" t="s">
        <v>144</v>
      </c>
      <c r="C863" s="89"/>
      <c r="D863" s="90" t="s">
        <v>144</v>
      </c>
      <c r="E863" s="88" t="s">
        <v>144</v>
      </c>
      <c r="G863" s="119"/>
    </row>
    <row r="864" spans="1:28" ht="12.75">
      <c r="A864" s="77" t="s">
        <v>890</v>
      </c>
      <c r="B864" s="89" t="s">
        <v>144</v>
      </c>
      <c r="C864" s="89"/>
      <c r="D864" s="90" t="s">
        <v>144</v>
      </c>
      <c r="E864" s="88" t="s">
        <v>144</v>
      </c>
      <c r="G864" s="119"/>
    </row>
    <row r="865" spans="1:7" ht="12.75">
      <c r="A865" s="77"/>
      <c r="B865" s="89" t="s">
        <v>144</v>
      </c>
      <c r="C865" s="89"/>
      <c r="D865" s="90" t="s">
        <v>144</v>
      </c>
      <c r="E865" s="88" t="s">
        <v>144</v>
      </c>
      <c r="G865" s="119"/>
    </row>
    <row r="866" spans="1:7" ht="12.75">
      <c r="A866" s="77" t="s">
        <v>894</v>
      </c>
      <c r="B866" s="89">
        <v>1826.75</v>
      </c>
      <c r="C866" s="89"/>
      <c r="D866" s="90">
        <v>1908.7710749999999</v>
      </c>
      <c r="E866" s="88">
        <v>4.489999999999994E-2</v>
      </c>
      <c r="G866" s="119"/>
    </row>
    <row r="867" spans="1:7" ht="12.75">
      <c r="A867" s="77"/>
      <c r="B867" s="89" t="s">
        <v>144</v>
      </c>
      <c r="C867" s="89"/>
      <c r="D867" s="90" t="s">
        <v>144</v>
      </c>
      <c r="E867" s="88" t="s">
        <v>144</v>
      </c>
      <c r="G867" s="119"/>
    </row>
    <row r="868" spans="1:7" ht="12.75">
      <c r="A868" s="77" t="s">
        <v>893</v>
      </c>
      <c r="B868" s="90">
        <v>1293.5899999999999</v>
      </c>
      <c r="C868" s="90"/>
      <c r="D868" s="90">
        <v>1351.6721909999999</v>
      </c>
      <c r="E868" s="88">
        <v>4.489999999999994E-2</v>
      </c>
      <c r="G868" s="119"/>
    </row>
    <row r="869" spans="1:7" ht="12.75">
      <c r="A869" s="77"/>
      <c r="B869" s="89" t="s">
        <v>144</v>
      </c>
      <c r="C869" s="89"/>
      <c r="D869" s="90" t="s">
        <v>144</v>
      </c>
      <c r="E869" s="88" t="s">
        <v>144</v>
      </c>
      <c r="G869" s="119"/>
    </row>
    <row r="870" spans="1:7" ht="12.75">
      <c r="A870" s="77" t="s">
        <v>891</v>
      </c>
      <c r="B870" s="89">
        <v>1826.75</v>
      </c>
      <c r="C870" s="89"/>
      <c r="D870" s="90">
        <v>1908.7710749999999</v>
      </c>
      <c r="E870" s="88">
        <v>4.489999999999994E-2</v>
      </c>
      <c r="G870" s="119"/>
    </row>
    <row r="871" spans="1:7" ht="12.75">
      <c r="A871" s="77"/>
      <c r="B871" s="89" t="s">
        <v>144</v>
      </c>
      <c r="C871" s="89"/>
      <c r="D871" s="90" t="s">
        <v>144</v>
      </c>
      <c r="E871" s="88" t="s">
        <v>144</v>
      </c>
      <c r="G871" s="119"/>
    </row>
    <row r="872" spans="1:7" ht="12.75">
      <c r="A872" s="77" t="s">
        <v>892</v>
      </c>
      <c r="B872" s="89">
        <v>1293.5899999999999</v>
      </c>
      <c r="C872" s="89"/>
      <c r="D872" s="90">
        <v>1351.6721909999999</v>
      </c>
      <c r="E872" s="88">
        <v>4.489999999999994E-2</v>
      </c>
      <c r="G872" s="119"/>
    </row>
    <row r="873" spans="1:7" ht="12.75">
      <c r="A873" s="77"/>
      <c r="B873" s="89" t="s">
        <v>144</v>
      </c>
      <c r="C873" s="89"/>
      <c r="D873" s="90" t="s">
        <v>144</v>
      </c>
      <c r="E873" s="88" t="s">
        <v>144</v>
      </c>
      <c r="G873" s="119"/>
    </row>
    <row r="874" spans="1:7" ht="12.75">
      <c r="A874" s="77" t="s">
        <v>895</v>
      </c>
      <c r="B874" s="89">
        <v>913.36</v>
      </c>
      <c r="C874" s="89"/>
      <c r="D874" s="90">
        <v>954.36986400000001</v>
      </c>
      <c r="E874" s="88">
        <v>4.489999999999994E-2</v>
      </c>
      <c r="G874" s="119"/>
    </row>
    <row r="875" spans="1:7" ht="12.75">
      <c r="A875" s="77"/>
      <c r="B875" s="89" t="s">
        <v>144</v>
      </c>
      <c r="C875" s="89"/>
      <c r="D875" s="90" t="s">
        <v>144</v>
      </c>
      <c r="E875" s="88" t="s">
        <v>144</v>
      </c>
      <c r="G875" s="119"/>
    </row>
    <row r="876" spans="1:7" ht="12.75">
      <c r="A876" s="77" t="s">
        <v>896</v>
      </c>
      <c r="B876" s="89" t="s">
        <v>144</v>
      </c>
      <c r="C876" s="89"/>
      <c r="D876" s="90" t="s">
        <v>144</v>
      </c>
      <c r="E876" s="88" t="s">
        <v>144</v>
      </c>
      <c r="G876" s="119"/>
    </row>
    <row r="877" spans="1:7" ht="12.75">
      <c r="A877" s="77" t="s">
        <v>897</v>
      </c>
      <c r="B877" s="89" t="s">
        <v>144</v>
      </c>
      <c r="C877" s="89"/>
      <c r="D877" s="90" t="s">
        <v>144</v>
      </c>
      <c r="E877" s="88" t="s">
        <v>144</v>
      </c>
      <c r="G877" s="119"/>
    </row>
    <row r="878" spans="1:7" ht="12.75">
      <c r="A878" s="77" t="s">
        <v>898</v>
      </c>
      <c r="B878" s="89" t="s">
        <v>144</v>
      </c>
      <c r="C878" s="89"/>
      <c r="D878" s="90" t="s">
        <v>144</v>
      </c>
      <c r="E878" s="88" t="s">
        <v>144</v>
      </c>
      <c r="G878" s="119"/>
    </row>
    <row r="879" spans="1:7" ht="12.75">
      <c r="A879" s="77"/>
      <c r="B879" s="89" t="s">
        <v>144</v>
      </c>
      <c r="C879" s="89"/>
      <c r="D879" s="90" t="s">
        <v>144</v>
      </c>
      <c r="E879" s="88" t="s">
        <v>144</v>
      </c>
      <c r="G879" s="119"/>
    </row>
    <row r="880" spans="1:7" ht="12.75">
      <c r="A880" s="77" t="s">
        <v>899</v>
      </c>
      <c r="B880" s="89">
        <v>913.36</v>
      </c>
      <c r="C880" s="89"/>
      <c r="D880" s="90">
        <v>954.36986400000001</v>
      </c>
      <c r="E880" s="88">
        <v>4.489999999999994E-2</v>
      </c>
      <c r="G880" s="119"/>
    </row>
    <row r="881" spans="1:28" ht="12.75">
      <c r="A881" s="77"/>
      <c r="B881" s="89" t="s">
        <v>144</v>
      </c>
      <c r="C881" s="89"/>
      <c r="D881" s="90" t="s">
        <v>144</v>
      </c>
      <c r="E881" s="88" t="s">
        <v>144</v>
      </c>
      <c r="G881" s="119"/>
    </row>
    <row r="882" spans="1:28" ht="12.75">
      <c r="A882" s="77" t="s">
        <v>896</v>
      </c>
      <c r="B882" s="89" t="s">
        <v>144</v>
      </c>
      <c r="C882" s="89"/>
      <c r="D882" s="90" t="s">
        <v>144</v>
      </c>
      <c r="E882" s="88" t="s">
        <v>144</v>
      </c>
      <c r="G882" s="119"/>
    </row>
    <row r="883" spans="1:28" ht="12.75">
      <c r="A883" s="77" t="s">
        <v>897</v>
      </c>
      <c r="B883" s="89" t="s">
        <v>144</v>
      </c>
      <c r="C883" s="89"/>
      <c r="D883" s="90" t="s">
        <v>144</v>
      </c>
      <c r="E883" s="88" t="s">
        <v>144</v>
      </c>
      <c r="G883" s="119"/>
    </row>
    <row r="884" spans="1:28" ht="12.75">
      <c r="A884" s="77" t="s">
        <v>898</v>
      </c>
      <c r="B884" s="89" t="s">
        <v>144</v>
      </c>
      <c r="C884" s="89"/>
      <c r="D884" s="90" t="s">
        <v>144</v>
      </c>
      <c r="E884" s="88" t="s">
        <v>144</v>
      </c>
      <c r="G884" s="119"/>
    </row>
    <row r="885" spans="1:28" ht="12.75">
      <c r="A885" s="77"/>
      <c r="B885" s="89" t="s">
        <v>144</v>
      </c>
      <c r="C885" s="89"/>
      <c r="D885" s="90" t="s">
        <v>144</v>
      </c>
      <c r="E885" s="88" t="s">
        <v>144</v>
      </c>
      <c r="G885" s="119"/>
      <c r="AB885" s="1">
        <v>1</v>
      </c>
    </row>
    <row r="886" spans="1:28" ht="12.75">
      <c r="A886" s="77" t="s">
        <v>900</v>
      </c>
      <c r="B886" s="89" t="s">
        <v>144</v>
      </c>
      <c r="C886" s="89"/>
      <c r="D886" s="90" t="s">
        <v>144</v>
      </c>
      <c r="E886" s="88" t="s">
        <v>144</v>
      </c>
      <c r="G886" s="119"/>
      <c r="AB886" s="1">
        <v>1</v>
      </c>
    </row>
    <row r="887" spans="1:28" ht="12.75">
      <c r="A887" s="77" t="s">
        <v>901</v>
      </c>
      <c r="B887" s="89" t="s">
        <v>144</v>
      </c>
      <c r="C887" s="89"/>
      <c r="D887" s="90" t="s">
        <v>144</v>
      </c>
      <c r="E887" s="88" t="s">
        <v>144</v>
      </c>
      <c r="G887" s="119"/>
      <c r="AB887" s="1">
        <v>1</v>
      </c>
    </row>
    <row r="888" spans="1:28" ht="12.75">
      <c r="A888" s="77" t="s">
        <v>902</v>
      </c>
      <c r="B888" s="89">
        <v>152.94</v>
      </c>
      <c r="C888" s="89"/>
      <c r="D888" s="90">
        <v>159.807006</v>
      </c>
      <c r="E888" s="88">
        <v>4.489999999999994E-2</v>
      </c>
      <c r="G888" s="119"/>
    </row>
    <row r="889" spans="1:28" ht="12.75">
      <c r="A889" s="77"/>
      <c r="B889" s="89" t="s">
        <v>144</v>
      </c>
      <c r="C889" s="89"/>
      <c r="D889" s="90" t="s">
        <v>144</v>
      </c>
      <c r="E889" s="88" t="s">
        <v>144</v>
      </c>
      <c r="G889" s="119"/>
    </row>
    <row r="890" spans="1:28" ht="12.75">
      <c r="A890" s="77" t="s">
        <v>903</v>
      </c>
      <c r="B890" s="89" t="s">
        <v>144</v>
      </c>
      <c r="C890" s="89"/>
      <c r="D890" s="90" t="s">
        <v>144</v>
      </c>
      <c r="E890" s="88" t="s">
        <v>144</v>
      </c>
      <c r="G890" s="119"/>
    </row>
    <row r="891" spans="1:28" ht="12.75">
      <c r="A891" s="77" t="s">
        <v>904</v>
      </c>
      <c r="B891" s="89">
        <v>152.94</v>
      </c>
      <c r="C891" s="89"/>
      <c r="D891" s="90">
        <v>159.807006</v>
      </c>
      <c r="E891" s="88">
        <v>4.489999999999994E-2</v>
      </c>
      <c r="G891" s="119"/>
    </row>
    <row r="892" spans="1:28" ht="12.75">
      <c r="A892" s="77"/>
      <c r="B892" s="89" t="s">
        <v>144</v>
      </c>
      <c r="C892" s="89"/>
      <c r="D892" s="90" t="s">
        <v>144</v>
      </c>
      <c r="E892" s="88" t="s">
        <v>144</v>
      </c>
      <c r="G892" s="119"/>
    </row>
    <row r="893" spans="1:28" ht="12.75">
      <c r="A893" s="77" t="s">
        <v>905</v>
      </c>
      <c r="B893" s="89" t="s">
        <v>144</v>
      </c>
      <c r="C893" s="89"/>
      <c r="D893" s="90" t="s">
        <v>144</v>
      </c>
      <c r="E893" s="88" t="s">
        <v>144</v>
      </c>
      <c r="G893" s="119"/>
    </row>
    <row r="894" spans="1:28" ht="12.75">
      <c r="A894" s="77" t="s">
        <v>906</v>
      </c>
      <c r="B894" s="89" t="s">
        <v>144</v>
      </c>
      <c r="C894" s="89"/>
      <c r="D894" s="90" t="s">
        <v>144</v>
      </c>
      <c r="E894" s="88" t="s">
        <v>144</v>
      </c>
      <c r="G894" s="119"/>
    </row>
    <row r="895" spans="1:28" ht="12.75">
      <c r="A895" s="77" t="s">
        <v>907</v>
      </c>
      <c r="B895" s="89">
        <v>242.99</v>
      </c>
      <c r="C895" s="89"/>
      <c r="D895" s="90">
        <v>253.900251</v>
      </c>
      <c r="E895" s="88">
        <v>4.489999999999994E-2</v>
      </c>
      <c r="G895" s="119"/>
      <c r="AB895" s="1">
        <v>1</v>
      </c>
    </row>
    <row r="896" spans="1:28" ht="12.75">
      <c r="A896" s="77"/>
      <c r="B896" s="89" t="s">
        <v>144</v>
      </c>
      <c r="C896" s="89"/>
      <c r="D896" s="90" t="s">
        <v>144</v>
      </c>
      <c r="E896" s="88" t="s">
        <v>144</v>
      </c>
      <c r="G896" s="119"/>
    </row>
    <row r="897" spans="1:28" ht="12.75">
      <c r="A897" s="77" t="s">
        <v>908</v>
      </c>
      <c r="B897" s="89" t="s">
        <v>144</v>
      </c>
      <c r="C897" s="89"/>
      <c r="D897" s="90" t="s">
        <v>144</v>
      </c>
      <c r="E897" s="88" t="s">
        <v>144</v>
      </c>
      <c r="G897" s="119"/>
    </row>
    <row r="898" spans="1:28" ht="12.75">
      <c r="A898" s="77" t="s">
        <v>909</v>
      </c>
      <c r="B898" s="89" t="s">
        <v>144</v>
      </c>
      <c r="C898" s="89"/>
      <c r="D898" s="90" t="s">
        <v>144</v>
      </c>
      <c r="E898" s="88" t="s">
        <v>144</v>
      </c>
      <c r="G898" s="119"/>
    </row>
    <row r="899" spans="1:28" ht="12.75">
      <c r="A899" s="77" t="s">
        <v>910</v>
      </c>
      <c r="B899" s="89">
        <v>228.69</v>
      </c>
      <c r="C899" s="89"/>
      <c r="D899" s="90">
        <v>238.958181</v>
      </c>
      <c r="E899" s="88">
        <v>4.489999999999994E-2</v>
      </c>
      <c r="G899" s="119"/>
    </row>
    <row r="900" spans="1:28" ht="12.75">
      <c r="A900" s="77"/>
      <c r="B900" s="89" t="s">
        <v>144</v>
      </c>
      <c r="C900" s="89"/>
      <c r="D900" s="90" t="s">
        <v>144</v>
      </c>
      <c r="E900" s="88" t="s">
        <v>144</v>
      </c>
      <c r="G900" s="119"/>
    </row>
    <row r="901" spans="1:28" ht="12.75">
      <c r="A901" s="77" t="s">
        <v>911</v>
      </c>
      <c r="B901" s="89" t="s">
        <v>144</v>
      </c>
      <c r="C901" s="89"/>
      <c r="D901" s="90" t="s">
        <v>144</v>
      </c>
      <c r="E901" s="88" t="s">
        <v>144</v>
      </c>
      <c r="G901" s="119"/>
    </row>
    <row r="902" spans="1:28" ht="12.75">
      <c r="A902" s="77" t="s">
        <v>912</v>
      </c>
      <c r="B902" s="89" t="s">
        <v>144</v>
      </c>
      <c r="C902" s="89"/>
      <c r="D902" s="90" t="s">
        <v>144</v>
      </c>
      <c r="E902" s="88" t="s">
        <v>144</v>
      </c>
      <c r="G902" s="119"/>
    </row>
    <row r="903" spans="1:28" ht="12.75">
      <c r="A903" s="77" t="s">
        <v>913</v>
      </c>
      <c r="B903" s="89">
        <v>913.36</v>
      </c>
      <c r="C903" s="89"/>
      <c r="D903" s="90">
        <v>954.36986400000001</v>
      </c>
      <c r="E903" s="88">
        <v>4.489999999999994E-2</v>
      </c>
      <c r="G903" s="119"/>
    </row>
    <row r="904" spans="1:28" ht="12.75">
      <c r="A904" s="77"/>
      <c r="B904" s="89" t="s">
        <v>144</v>
      </c>
      <c r="C904" s="89"/>
      <c r="D904" s="90" t="s">
        <v>144</v>
      </c>
      <c r="E904" s="88" t="s">
        <v>144</v>
      </c>
      <c r="G904" s="119"/>
    </row>
    <row r="905" spans="1:28" ht="12.75">
      <c r="A905" s="77" t="s">
        <v>914</v>
      </c>
      <c r="B905" s="89">
        <v>45.76</v>
      </c>
      <c r="C905" s="89"/>
      <c r="D905" s="90">
        <v>47.814623999999995</v>
      </c>
      <c r="E905" s="88">
        <v>4.489999999999994E-2</v>
      </c>
      <c r="G905" s="119"/>
    </row>
    <row r="906" spans="1:28" ht="12.75">
      <c r="A906" s="77"/>
      <c r="B906" s="89" t="s">
        <v>144</v>
      </c>
      <c r="C906" s="89"/>
      <c r="D906" s="90" t="s">
        <v>144</v>
      </c>
      <c r="E906" s="88" t="s">
        <v>144</v>
      </c>
      <c r="G906" s="119"/>
    </row>
    <row r="907" spans="1:28" ht="12.75">
      <c r="A907" s="77" t="s">
        <v>915</v>
      </c>
      <c r="B907" s="89" t="s">
        <v>144</v>
      </c>
      <c r="C907" s="89"/>
      <c r="D907" s="90" t="s">
        <v>144</v>
      </c>
      <c r="E907" s="88" t="s">
        <v>144</v>
      </c>
      <c r="G907" s="119"/>
    </row>
    <row r="908" spans="1:28" ht="12.75">
      <c r="A908" s="77" t="s">
        <v>916</v>
      </c>
      <c r="B908" s="89" t="s">
        <v>144</v>
      </c>
      <c r="C908" s="89"/>
      <c r="D908" s="90" t="s">
        <v>144</v>
      </c>
      <c r="E908" s="88" t="s">
        <v>144</v>
      </c>
      <c r="G908" s="119"/>
    </row>
    <row r="909" spans="1:28" ht="12.75">
      <c r="A909" s="77" t="s">
        <v>917</v>
      </c>
      <c r="B909" s="89" t="s">
        <v>144</v>
      </c>
      <c r="C909" s="89"/>
      <c r="D909" s="90" t="s">
        <v>144</v>
      </c>
      <c r="E909" s="88" t="s">
        <v>144</v>
      </c>
      <c r="G909" s="119"/>
      <c r="AB909" s="1">
        <v>1</v>
      </c>
    </row>
    <row r="910" spans="1:28" ht="12.75">
      <c r="A910" s="77"/>
      <c r="B910" s="89" t="s">
        <v>144</v>
      </c>
      <c r="C910" s="89"/>
      <c r="D910" s="90" t="s">
        <v>144</v>
      </c>
      <c r="E910" s="88" t="s">
        <v>144</v>
      </c>
      <c r="G910" s="119"/>
      <c r="AB910" s="1">
        <v>1</v>
      </c>
    </row>
    <row r="911" spans="1:28" ht="12.75">
      <c r="A911" s="77" t="s">
        <v>918</v>
      </c>
      <c r="B911" s="89" t="s">
        <v>144</v>
      </c>
      <c r="C911" s="89"/>
      <c r="D911" s="90" t="s">
        <v>144</v>
      </c>
      <c r="E911" s="88" t="s">
        <v>144</v>
      </c>
      <c r="G911" s="119"/>
      <c r="AB911" s="1">
        <v>1</v>
      </c>
    </row>
    <row r="912" spans="1:28" ht="12.75">
      <c r="A912" s="77" t="s">
        <v>919</v>
      </c>
      <c r="B912" s="89" t="s">
        <v>144</v>
      </c>
      <c r="C912" s="89"/>
      <c r="D912" s="90" t="s">
        <v>144</v>
      </c>
      <c r="E912" s="88" t="s">
        <v>144</v>
      </c>
      <c r="G912" s="119"/>
      <c r="AB912" s="1">
        <v>1</v>
      </c>
    </row>
    <row r="913" spans="1:28" ht="12.75">
      <c r="A913" s="77"/>
      <c r="B913" s="89" t="s">
        <v>144</v>
      </c>
      <c r="C913" s="89"/>
      <c r="D913" s="90" t="s">
        <v>144</v>
      </c>
      <c r="E913" s="88" t="s">
        <v>144</v>
      </c>
      <c r="G913" s="119"/>
    </row>
    <row r="914" spans="1:28" ht="12.75">
      <c r="A914" s="77" t="s">
        <v>96</v>
      </c>
      <c r="B914" s="89">
        <v>75.77</v>
      </c>
      <c r="C914" s="89"/>
      <c r="D914" s="90">
        <v>79.172072999999997</v>
      </c>
      <c r="E914" s="88">
        <v>4.489999999999994E-2</v>
      </c>
      <c r="G914" s="119"/>
    </row>
    <row r="915" spans="1:28" ht="12.75">
      <c r="A915" s="77" t="s">
        <v>920</v>
      </c>
      <c r="B915" s="89">
        <v>91.47</v>
      </c>
      <c r="C915" s="89"/>
      <c r="D915" s="90">
        <v>95.577002999999991</v>
      </c>
      <c r="E915" s="88">
        <v>4.489999999999994E-2</v>
      </c>
      <c r="G915" s="119"/>
    </row>
    <row r="916" spans="1:28" ht="12.75">
      <c r="A916" s="77" t="s">
        <v>97</v>
      </c>
      <c r="B916" s="89">
        <v>114.36</v>
      </c>
      <c r="C916" s="89"/>
      <c r="D916" s="90">
        <v>119.49476399999999</v>
      </c>
      <c r="E916" s="88">
        <v>4.489999999999994E-2</v>
      </c>
      <c r="G916" s="119"/>
    </row>
    <row r="917" spans="1:28" ht="12.75">
      <c r="A917" s="77"/>
      <c r="B917" s="89" t="s">
        <v>144</v>
      </c>
      <c r="C917" s="89"/>
      <c r="D917" s="90" t="s">
        <v>144</v>
      </c>
      <c r="E917" s="88" t="s">
        <v>144</v>
      </c>
      <c r="G917" s="119"/>
    </row>
    <row r="918" spans="1:28" ht="12.75">
      <c r="A918" s="77" t="s">
        <v>98</v>
      </c>
      <c r="B918" s="89">
        <v>182.96</v>
      </c>
      <c r="C918" s="89"/>
      <c r="D918" s="90">
        <v>191.174904</v>
      </c>
      <c r="E918" s="88">
        <v>4.489999999999994E-2</v>
      </c>
      <c r="G918" s="119"/>
    </row>
    <row r="919" spans="1:28" ht="12.75">
      <c r="A919" s="77"/>
      <c r="B919" s="89" t="s">
        <v>144</v>
      </c>
      <c r="C919" s="89"/>
      <c r="D919" s="90" t="s">
        <v>144</v>
      </c>
      <c r="E919" s="88" t="s">
        <v>144</v>
      </c>
      <c r="G919" s="119"/>
    </row>
    <row r="920" spans="1:28" ht="12.75">
      <c r="A920" s="77" t="s">
        <v>921</v>
      </c>
      <c r="B920" s="89" t="s">
        <v>144</v>
      </c>
      <c r="C920" s="89"/>
      <c r="D920" s="90" t="s">
        <v>144</v>
      </c>
      <c r="E920" s="88" t="s">
        <v>144</v>
      </c>
      <c r="G920" s="119"/>
    </row>
    <row r="921" spans="1:28" ht="12.75">
      <c r="A921" s="77"/>
      <c r="B921" s="89" t="s">
        <v>144</v>
      </c>
      <c r="C921" s="89"/>
      <c r="D921" s="90" t="s">
        <v>144</v>
      </c>
      <c r="E921" s="88" t="s">
        <v>144</v>
      </c>
      <c r="G921" s="119"/>
    </row>
    <row r="922" spans="1:28" ht="12.75">
      <c r="A922" s="77" t="s">
        <v>922</v>
      </c>
      <c r="B922" s="89">
        <v>4162.7</v>
      </c>
      <c r="C922" s="89"/>
      <c r="D922" s="90">
        <v>4349.6052299999992</v>
      </c>
      <c r="E922" s="88">
        <v>4.489999999999994E-2</v>
      </c>
      <c r="G922" s="119"/>
      <c r="AB922" s="1">
        <v>1</v>
      </c>
    </row>
    <row r="923" spans="1:28" ht="12.75">
      <c r="A923" s="77" t="s">
        <v>923</v>
      </c>
      <c r="B923" s="89">
        <v>186789.33</v>
      </c>
      <c r="C923" s="89"/>
      <c r="D923" s="90">
        <v>195176.17091699998</v>
      </c>
      <c r="E923" s="88">
        <v>4.489999999999994E-2</v>
      </c>
      <c r="G923" s="119"/>
      <c r="AB923" s="1">
        <v>1</v>
      </c>
    </row>
    <row r="924" spans="1:28" ht="12.75">
      <c r="A924" s="77"/>
      <c r="B924" s="89" t="s">
        <v>144</v>
      </c>
      <c r="C924" s="89"/>
      <c r="D924" s="90" t="s">
        <v>144</v>
      </c>
      <c r="E924" s="88" t="s">
        <v>144</v>
      </c>
      <c r="G924" s="119"/>
      <c r="AB924" s="1">
        <v>1</v>
      </c>
    </row>
    <row r="925" spans="1:28" ht="12.75">
      <c r="A925" s="77" t="s">
        <v>924</v>
      </c>
      <c r="B925" s="89">
        <v>3303.02</v>
      </c>
      <c r="C925" s="89"/>
      <c r="D925" s="90">
        <v>3451.3255979999999</v>
      </c>
      <c r="E925" s="88">
        <v>4.489999999999994E-2</v>
      </c>
      <c r="G925" s="119"/>
    </row>
    <row r="926" spans="1:28" ht="12.75">
      <c r="A926" s="77" t="s">
        <v>923</v>
      </c>
      <c r="B926" s="89">
        <v>225428.81</v>
      </c>
      <c r="C926" s="89"/>
      <c r="D926" s="90">
        <v>235550.56356899999</v>
      </c>
      <c r="E926" s="88">
        <v>4.489999999999994E-2</v>
      </c>
      <c r="G926" s="119"/>
    </row>
    <row r="927" spans="1:28" ht="12.75">
      <c r="A927" s="77"/>
      <c r="B927" s="89" t="s">
        <v>144</v>
      </c>
      <c r="C927" s="89"/>
      <c r="D927" s="90" t="s">
        <v>144</v>
      </c>
      <c r="E927" s="88" t="s">
        <v>144</v>
      </c>
      <c r="G927" s="119"/>
    </row>
    <row r="928" spans="1:28" ht="12.75">
      <c r="A928" s="74" t="s">
        <v>925</v>
      </c>
      <c r="B928" s="89" t="s">
        <v>144</v>
      </c>
      <c r="C928" s="89"/>
      <c r="D928" s="90" t="s">
        <v>144</v>
      </c>
      <c r="E928" s="88" t="s">
        <v>144</v>
      </c>
      <c r="G928" s="119"/>
    </row>
    <row r="929" spans="1:28" ht="12.75">
      <c r="A929" s="77"/>
      <c r="B929" s="89" t="s">
        <v>144</v>
      </c>
      <c r="C929" s="89"/>
      <c r="D929" s="90" t="s">
        <v>144</v>
      </c>
      <c r="E929" s="88" t="s">
        <v>144</v>
      </c>
      <c r="G929" s="119"/>
      <c r="AB929" s="1">
        <v>1</v>
      </c>
    </row>
    <row r="930" spans="1:28" ht="12.75">
      <c r="A930" s="77" t="s">
        <v>928</v>
      </c>
      <c r="B930" s="89">
        <v>170.09</v>
      </c>
      <c r="C930" s="89"/>
      <c r="D930" s="90">
        <v>177.72704099999999</v>
      </c>
      <c r="E930" s="88">
        <v>4.489999999999994E-2</v>
      </c>
      <c r="G930" s="119"/>
      <c r="AB930" s="1">
        <v>1</v>
      </c>
    </row>
    <row r="931" spans="1:28" ht="12.75">
      <c r="A931" s="77"/>
      <c r="B931" s="89" t="s">
        <v>144</v>
      </c>
      <c r="C931" s="89"/>
      <c r="D931" s="90" t="s">
        <v>144</v>
      </c>
      <c r="E931" s="88" t="s">
        <v>144</v>
      </c>
      <c r="G931" s="119"/>
    </row>
    <row r="932" spans="1:28" ht="12.75">
      <c r="A932" s="77" t="s">
        <v>926</v>
      </c>
      <c r="B932" s="89">
        <v>288.64999999999998</v>
      </c>
      <c r="C932" s="89"/>
      <c r="D932" s="90">
        <v>301.61038499999995</v>
      </c>
      <c r="E932" s="88">
        <v>4.489999999999994E-2</v>
      </c>
      <c r="G932" s="119"/>
    </row>
    <row r="933" spans="1:28" ht="12.75">
      <c r="A933" s="77"/>
      <c r="B933" s="89" t="s">
        <v>144</v>
      </c>
      <c r="C933" s="89"/>
      <c r="D933" s="90" t="s">
        <v>144</v>
      </c>
      <c r="E933" s="88" t="s">
        <v>144</v>
      </c>
      <c r="G933" s="119"/>
      <c r="AB933" s="1">
        <v>1</v>
      </c>
    </row>
    <row r="934" spans="1:28" ht="12.75">
      <c r="A934" s="77" t="s">
        <v>927</v>
      </c>
      <c r="B934" s="89">
        <v>170.09</v>
      </c>
      <c r="C934" s="89"/>
      <c r="D934" s="90">
        <v>177.72704099999999</v>
      </c>
      <c r="E934" s="88">
        <v>4.489999999999994E-2</v>
      </c>
      <c r="G934" s="119"/>
      <c r="AB934" s="1">
        <v>1</v>
      </c>
    </row>
    <row r="935" spans="1:28" ht="12.75">
      <c r="A935" s="77"/>
      <c r="B935" s="89" t="s">
        <v>144</v>
      </c>
      <c r="C935" s="89"/>
      <c r="D935" s="90" t="s">
        <v>144</v>
      </c>
      <c r="E935" s="88" t="s">
        <v>144</v>
      </c>
      <c r="G935" s="119"/>
    </row>
    <row r="936" spans="1:28" ht="12.75">
      <c r="A936" s="77" t="s">
        <v>167</v>
      </c>
      <c r="B936" s="89">
        <v>288.64999999999998</v>
      </c>
      <c r="C936" s="89"/>
      <c r="D936" s="90">
        <v>301.61038499999995</v>
      </c>
      <c r="E936" s="88">
        <v>4.489999999999994E-2</v>
      </c>
      <c r="G936" s="119"/>
      <c r="AB936" s="1">
        <v>1</v>
      </c>
    </row>
    <row r="937" spans="1:28" ht="12.75">
      <c r="A937" s="77"/>
      <c r="B937" s="89" t="s">
        <v>144</v>
      </c>
      <c r="C937" s="89"/>
      <c r="D937" s="90" t="s">
        <v>144</v>
      </c>
      <c r="E937" s="88" t="s">
        <v>144</v>
      </c>
      <c r="G937" s="119"/>
    </row>
    <row r="938" spans="1:28" ht="12.75">
      <c r="A938" s="77" t="s">
        <v>168</v>
      </c>
      <c r="B938" s="89">
        <v>182.96</v>
      </c>
      <c r="C938" s="89"/>
      <c r="D938" s="90">
        <v>191.174904</v>
      </c>
      <c r="E938" s="88">
        <v>4.489999999999994E-2</v>
      </c>
      <c r="G938" s="119"/>
    </row>
    <row r="939" spans="1:28" ht="12.75">
      <c r="A939" s="77"/>
      <c r="B939" s="89" t="s">
        <v>144</v>
      </c>
      <c r="C939" s="89"/>
      <c r="D939" s="90" t="s">
        <v>144</v>
      </c>
      <c r="E939" s="88" t="s">
        <v>144</v>
      </c>
      <c r="G939" s="119"/>
    </row>
    <row r="940" spans="1:28" ht="12.75">
      <c r="A940" s="74" t="s">
        <v>929</v>
      </c>
      <c r="B940" s="89" t="s">
        <v>144</v>
      </c>
      <c r="C940" s="89"/>
      <c r="D940" s="90" t="s">
        <v>144</v>
      </c>
      <c r="E940" s="88" t="s">
        <v>144</v>
      </c>
      <c r="G940" s="119"/>
      <c r="AB940" s="1">
        <v>1</v>
      </c>
    </row>
    <row r="941" spans="1:28" ht="12.75">
      <c r="A941" s="77"/>
      <c r="B941" s="89" t="s">
        <v>144</v>
      </c>
      <c r="C941" s="89"/>
      <c r="D941" s="90" t="s">
        <v>144</v>
      </c>
      <c r="E941" s="88" t="s">
        <v>144</v>
      </c>
      <c r="G941" s="119"/>
    </row>
    <row r="942" spans="1:28" ht="12.75">
      <c r="A942" s="77" t="s">
        <v>169</v>
      </c>
      <c r="B942" s="89">
        <v>570.32000000000005</v>
      </c>
      <c r="C942" s="89"/>
      <c r="D942" s="90">
        <v>595.927368</v>
      </c>
      <c r="E942" s="88">
        <v>4.489999999999994E-2</v>
      </c>
      <c r="G942" s="119"/>
    </row>
    <row r="943" spans="1:28" ht="12.75">
      <c r="A943" s="77"/>
      <c r="B943" s="89" t="s">
        <v>144</v>
      </c>
      <c r="C943" s="89"/>
      <c r="D943" s="90" t="s">
        <v>144</v>
      </c>
      <c r="E943" s="88" t="s">
        <v>144</v>
      </c>
      <c r="G943" s="119"/>
      <c r="AB943" s="1">
        <v>1</v>
      </c>
    </row>
    <row r="944" spans="1:28" ht="12.75">
      <c r="A944" s="77" t="s">
        <v>930</v>
      </c>
      <c r="B944" s="89">
        <v>1142.06</v>
      </c>
      <c r="C944" s="89"/>
      <c r="D944" s="90">
        <v>1193.3384939999999</v>
      </c>
      <c r="E944" s="88">
        <v>4.489999999999994E-2</v>
      </c>
      <c r="G944" s="119"/>
      <c r="AB944" s="1">
        <v>1</v>
      </c>
    </row>
    <row r="945" spans="1:28" ht="12.75">
      <c r="A945" s="77"/>
      <c r="B945" s="89" t="s">
        <v>144</v>
      </c>
      <c r="C945" s="89"/>
      <c r="D945" s="90" t="s">
        <v>144</v>
      </c>
      <c r="E945" s="88" t="s">
        <v>144</v>
      </c>
      <c r="G945" s="119"/>
      <c r="AB945" s="1">
        <v>1</v>
      </c>
    </row>
    <row r="946" spans="1:28" ht="12.75">
      <c r="A946" s="77" t="s">
        <v>931</v>
      </c>
      <c r="B946" s="89">
        <v>570.32000000000005</v>
      </c>
      <c r="C946" s="89"/>
      <c r="D946" s="90">
        <v>595.927368</v>
      </c>
      <c r="E946" s="88">
        <v>4.489999999999994E-2</v>
      </c>
      <c r="G946" s="119"/>
      <c r="AB946" s="1">
        <v>1</v>
      </c>
    </row>
    <row r="947" spans="1:28" ht="12.75">
      <c r="A947" s="77"/>
      <c r="B947" s="89"/>
      <c r="C947" s="89"/>
      <c r="D947" s="90" t="s">
        <v>144</v>
      </c>
      <c r="E947" s="88" t="s">
        <v>144</v>
      </c>
      <c r="G947" s="119"/>
    </row>
    <row r="948" spans="1:28" ht="12.75">
      <c r="A948" s="77" t="s">
        <v>932</v>
      </c>
      <c r="B948" s="89">
        <v>1142.06</v>
      </c>
      <c r="C948" s="89"/>
      <c r="D948" s="90">
        <v>1193.3384939999999</v>
      </c>
      <c r="E948" s="88">
        <v>4.489999999999994E-2</v>
      </c>
      <c r="G948" s="119"/>
    </row>
    <row r="949" spans="1:28" ht="12.75">
      <c r="A949" s="77"/>
      <c r="B949" s="89"/>
      <c r="C949" s="89"/>
      <c r="D949" s="90" t="s">
        <v>144</v>
      </c>
      <c r="E949" s="88" t="s">
        <v>144</v>
      </c>
      <c r="G949" s="119"/>
      <c r="AB949" s="1">
        <v>1</v>
      </c>
    </row>
    <row r="950" spans="1:28" ht="12.75">
      <c r="A950" s="77" t="s">
        <v>933</v>
      </c>
      <c r="B950" s="89">
        <v>1712.39</v>
      </c>
      <c r="C950" s="89"/>
      <c r="D950" s="90">
        <v>1789.2763110000001</v>
      </c>
      <c r="E950" s="88">
        <v>4.489999999999994E-2</v>
      </c>
      <c r="G950" s="119"/>
    </row>
    <row r="951" spans="1:28" ht="12.75">
      <c r="A951" s="77"/>
      <c r="B951" s="89" t="s">
        <v>144</v>
      </c>
      <c r="C951" s="89"/>
      <c r="D951" s="90" t="s">
        <v>144</v>
      </c>
      <c r="E951" s="88" t="s">
        <v>144</v>
      </c>
      <c r="G951" s="119"/>
    </row>
    <row r="952" spans="1:28" ht="12.75">
      <c r="A952" s="77" t="s">
        <v>934</v>
      </c>
      <c r="B952" s="89">
        <v>3044.56</v>
      </c>
      <c r="C952" s="89"/>
      <c r="D952" s="90">
        <v>3181.2607439999997</v>
      </c>
      <c r="E952" s="88">
        <v>4.489999999999994E-2</v>
      </c>
      <c r="G952" s="119"/>
    </row>
    <row r="953" spans="1:28" ht="12.75">
      <c r="A953" s="77"/>
      <c r="B953" s="89" t="s">
        <v>144</v>
      </c>
      <c r="C953" s="89"/>
      <c r="D953" s="90" t="s">
        <v>144</v>
      </c>
      <c r="E953" s="88" t="s">
        <v>144</v>
      </c>
      <c r="G953" s="119"/>
    </row>
    <row r="954" spans="1:28" ht="12.75">
      <c r="A954" s="77" t="s">
        <v>935</v>
      </c>
      <c r="B954" s="89">
        <v>1142.06</v>
      </c>
      <c r="C954" s="89"/>
      <c r="D954" s="90">
        <v>1193.3384939999999</v>
      </c>
      <c r="E954" s="88">
        <v>4.489999999999994E-2</v>
      </c>
      <c r="G954" s="119"/>
    </row>
    <row r="955" spans="1:28" ht="12.75">
      <c r="A955" s="77"/>
      <c r="B955" s="89" t="s">
        <v>144</v>
      </c>
      <c r="C955" s="89"/>
      <c r="D955" s="90" t="s">
        <v>144</v>
      </c>
      <c r="E955" s="88" t="s">
        <v>144</v>
      </c>
      <c r="G955" s="119"/>
    </row>
    <row r="956" spans="1:28" ht="12.75">
      <c r="A956" s="77" t="s">
        <v>936</v>
      </c>
      <c r="B956" s="89">
        <v>1522.28</v>
      </c>
      <c r="C956" s="89"/>
      <c r="D956" s="90">
        <v>1590.6303719999999</v>
      </c>
      <c r="E956" s="88">
        <v>4.489999999999994E-2</v>
      </c>
      <c r="G956" s="119"/>
    </row>
    <row r="957" spans="1:28" ht="12.75">
      <c r="A957" s="77"/>
      <c r="B957" s="89" t="s">
        <v>144</v>
      </c>
      <c r="C957" s="89"/>
      <c r="D957" s="90" t="s">
        <v>144</v>
      </c>
      <c r="E957" s="88" t="s">
        <v>144</v>
      </c>
      <c r="G957" s="119"/>
    </row>
    <row r="958" spans="1:28" ht="12.75">
      <c r="A958" s="74" t="s">
        <v>937</v>
      </c>
      <c r="B958" s="89" t="s">
        <v>144</v>
      </c>
      <c r="C958" s="89"/>
      <c r="D958" s="90" t="s">
        <v>144</v>
      </c>
      <c r="E958" s="88" t="s">
        <v>144</v>
      </c>
      <c r="G958" s="119"/>
    </row>
    <row r="959" spans="1:28" ht="12.75">
      <c r="A959" s="77"/>
      <c r="B959" s="89" t="s">
        <v>144</v>
      </c>
      <c r="C959" s="89"/>
      <c r="D959" s="90" t="s">
        <v>144</v>
      </c>
      <c r="E959" s="88" t="s">
        <v>144</v>
      </c>
      <c r="G959" s="119"/>
    </row>
    <row r="960" spans="1:28" ht="12.75">
      <c r="A960" s="77" t="s">
        <v>938</v>
      </c>
      <c r="B960" s="89">
        <v>167.24</v>
      </c>
      <c r="C960" s="89"/>
      <c r="D960" s="90">
        <v>174.749076</v>
      </c>
      <c r="E960" s="88">
        <v>4.489999999999994E-2</v>
      </c>
      <c r="G960" s="119"/>
    </row>
    <row r="961" spans="1:28" ht="12.75">
      <c r="A961" s="77"/>
      <c r="B961" s="89" t="s">
        <v>144</v>
      </c>
      <c r="C961" s="89"/>
      <c r="D961" s="90" t="s">
        <v>144</v>
      </c>
      <c r="E961" s="88" t="s">
        <v>144</v>
      </c>
      <c r="G961" s="119"/>
    </row>
    <row r="962" spans="1:28" ht="12.75">
      <c r="A962" s="77" t="s">
        <v>939</v>
      </c>
      <c r="B962" s="89">
        <v>84.33</v>
      </c>
      <c r="C962" s="89"/>
      <c r="D962" s="90">
        <v>88.116416999999998</v>
      </c>
      <c r="E962" s="88">
        <v>4.489999999999994E-2</v>
      </c>
      <c r="G962" s="119"/>
    </row>
    <row r="963" spans="1:28" ht="12.75">
      <c r="A963" s="77"/>
      <c r="B963" s="89" t="s">
        <v>144</v>
      </c>
      <c r="C963" s="89"/>
      <c r="D963" s="90" t="s">
        <v>144</v>
      </c>
      <c r="E963" s="88" t="s">
        <v>144</v>
      </c>
      <c r="G963" s="119"/>
    </row>
    <row r="964" spans="1:28" ht="12.75">
      <c r="A964" s="77" t="s">
        <v>940</v>
      </c>
      <c r="B964" s="89">
        <v>182.96</v>
      </c>
      <c r="C964" s="89"/>
      <c r="D964" s="90">
        <v>191.174904</v>
      </c>
      <c r="E964" s="88">
        <v>4.489999999999994E-2</v>
      </c>
      <c r="G964" s="119"/>
    </row>
    <row r="965" spans="1:28" ht="12.75">
      <c r="A965" s="77"/>
      <c r="B965" s="89" t="s">
        <v>144</v>
      </c>
      <c r="C965" s="89"/>
      <c r="D965" s="90" t="s">
        <v>144</v>
      </c>
      <c r="E965" s="88" t="s">
        <v>144</v>
      </c>
      <c r="G965" s="119"/>
    </row>
    <row r="966" spans="1:28" ht="12.75">
      <c r="A966" s="77" t="s">
        <v>941</v>
      </c>
      <c r="B966" s="89">
        <v>182.96</v>
      </c>
      <c r="C966" s="89"/>
      <c r="D966" s="90">
        <v>191.174904</v>
      </c>
      <c r="E966" s="88">
        <v>4.489999999999994E-2</v>
      </c>
      <c r="G966" s="119"/>
    </row>
    <row r="967" spans="1:28" ht="12.75">
      <c r="A967" s="77"/>
      <c r="B967" s="89" t="s">
        <v>144</v>
      </c>
      <c r="C967" s="89"/>
      <c r="D967" s="90" t="s">
        <v>144</v>
      </c>
      <c r="E967" s="88" t="s">
        <v>144</v>
      </c>
      <c r="G967" s="119"/>
      <c r="AB967" s="1">
        <v>1</v>
      </c>
    </row>
    <row r="968" spans="1:28" ht="12.75">
      <c r="A968" s="77" t="s">
        <v>942</v>
      </c>
      <c r="B968" s="89">
        <v>84.33</v>
      </c>
      <c r="C968" s="89"/>
      <c r="D968" s="90">
        <v>88.116416999999998</v>
      </c>
      <c r="E968" s="88">
        <v>4.489999999999994E-2</v>
      </c>
      <c r="G968" s="119"/>
    </row>
    <row r="969" spans="1:28" ht="12.75">
      <c r="A969" s="77"/>
      <c r="B969" s="89" t="s">
        <v>144</v>
      </c>
      <c r="C969" s="89"/>
      <c r="D969" s="90" t="s">
        <v>144</v>
      </c>
      <c r="E969" s="88" t="s">
        <v>144</v>
      </c>
      <c r="G969" s="119"/>
    </row>
    <row r="970" spans="1:28" ht="12.75">
      <c r="A970" s="77" t="s">
        <v>943</v>
      </c>
      <c r="B970" s="89">
        <v>197.27</v>
      </c>
      <c r="C970" s="89"/>
      <c r="D970" s="90">
        <v>206.12742299999999</v>
      </c>
      <c r="E970" s="88">
        <v>4.489999999999994E-2</v>
      </c>
      <c r="G970" s="119"/>
    </row>
    <row r="971" spans="1:28" ht="12.75">
      <c r="A971" s="77"/>
      <c r="B971" s="89" t="s">
        <v>144</v>
      </c>
      <c r="C971" s="89"/>
      <c r="D971" s="90" t="s">
        <v>144</v>
      </c>
      <c r="E971" s="88" t="s">
        <v>144</v>
      </c>
      <c r="G971" s="119"/>
    </row>
    <row r="972" spans="1:28" ht="12.75">
      <c r="A972" s="77" t="s">
        <v>944</v>
      </c>
      <c r="B972" s="89">
        <v>182.96</v>
      </c>
      <c r="C972" s="89"/>
      <c r="D972" s="90">
        <v>191.174904</v>
      </c>
      <c r="E972" s="88">
        <v>4.489999999999994E-2</v>
      </c>
      <c r="G972" s="119"/>
    </row>
    <row r="973" spans="1:28" ht="12.75">
      <c r="A973" s="77"/>
      <c r="B973" s="89" t="s">
        <v>144</v>
      </c>
      <c r="C973" s="89"/>
      <c r="D973" s="90" t="s">
        <v>144</v>
      </c>
      <c r="E973" s="88" t="s">
        <v>144</v>
      </c>
      <c r="G973" s="119"/>
      <c r="AB973" s="1">
        <v>1</v>
      </c>
    </row>
    <row r="974" spans="1:28" ht="12.75">
      <c r="A974" s="77" t="s">
        <v>947</v>
      </c>
      <c r="B974" s="89">
        <v>84.33</v>
      </c>
      <c r="C974" s="89"/>
      <c r="D974" s="90">
        <v>88.116416999999998</v>
      </c>
      <c r="E974" s="88">
        <v>4.489999999999994E-2</v>
      </c>
      <c r="G974" s="119"/>
      <c r="AB974" s="1">
        <v>1</v>
      </c>
    </row>
    <row r="975" spans="1:28" ht="12.75">
      <c r="A975" s="77"/>
      <c r="B975" s="89" t="s">
        <v>144</v>
      </c>
      <c r="C975" s="89"/>
      <c r="D975" s="90" t="s">
        <v>144</v>
      </c>
      <c r="E975" s="88" t="s">
        <v>144</v>
      </c>
      <c r="G975" s="119"/>
    </row>
    <row r="976" spans="1:28" ht="12.75">
      <c r="A976" s="77" t="s">
        <v>946</v>
      </c>
      <c r="B976" s="89">
        <v>98.62</v>
      </c>
      <c r="C976" s="89"/>
      <c r="D976" s="90">
        <v>103.04803800000001</v>
      </c>
      <c r="E976" s="88">
        <v>4.489999999999994E-2</v>
      </c>
      <c r="G976" s="119"/>
    </row>
    <row r="977" spans="1:28" ht="12.75">
      <c r="A977" s="77"/>
      <c r="B977" s="89" t="s">
        <v>144</v>
      </c>
      <c r="C977" s="89"/>
      <c r="D977" s="90" t="s">
        <v>144</v>
      </c>
      <c r="E977" s="88" t="s">
        <v>144</v>
      </c>
      <c r="G977" s="119"/>
    </row>
    <row r="978" spans="1:28" ht="12.75">
      <c r="A978" s="77" t="s">
        <v>947</v>
      </c>
      <c r="B978" s="89">
        <v>84.33</v>
      </c>
      <c r="C978" s="89"/>
      <c r="D978" s="90">
        <v>88.116416999999998</v>
      </c>
      <c r="E978" s="88">
        <v>4.489999999999994E-2</v>
      </c>
      <c r="G978" s="119"/>
    </row>
    <row r="979" spans="1:28" ht="12.75">
      <c r="A979" s="77"/>
      <c r="B979" s="89" t="s">
        <v>144</v>
      </c>
      <c r="C979" s="89"/>
      <c r="D979" s="90" t="s">
        <v>144</v>
      </c>
      <c r="E979" s="88" t="s">
        <v>144</v>
      </c>
      <c r="G979" s="119"/>
    </row>
    <row r="980" spans="1:28" ht="12.75">
      <c r="A980" s="77" t="s">
        <v>945</v>
      </c>
      <c r="B980" s="89">
        <v>84.33</v>
      </c>
      <c r="C980" s="89"/>
      <c r="D980" s="90">
        <v>88.116416999999998</v>
      </c>
      <c r="E980" s="88">
        <v>4.489999999999994E-2</v>
      </c>
      <c r="G980" s="119"/>
    </row>
    <row r="981" spans="1:28" ht="12.75">
      <c r="A981" s="77"/>
      <c r="B981" s="89" t="s">
        <v>144</v>
      </c>
      <c r="C981" s="89"/>
      <c r="D981" s="90" t="s">
        <v>144</v>
      </c>
      <c r="E981" s="88" t="s">
        <v>144</v>
      </c>
      <c r="G981" s="119"/>
    </row>
    <row r="982" spans="1:28" ht="12.75">
      <c r="A982" s="77" t="s">
        <v>948</v>
      </c>
      <c r="B982" s="89">
        <v>107.19</v>
      </c>
      <c r="C982" s="89"/>
      <c r="D982" s="90">
        <v>112.00283099999999</v>
      </c>
      <c r="E982" s="88">
        <v>4.489999999999994E-2</v>
      </c>
      <c r="G982" s="119"/>
    </row>
    <row r="983" spans="1:28" ht="12.75">
      <c r="A983" s="77"/>
      <c r="B983" s="89" t="s">
        <v>144</v>
      </c>
      <c r="C983" s="89"/>
      <c r="D983" s="90" t="s">
        <v>144</v>
      </c>
      <c r="E983" s="88" t="s">
        <v>144</v>
      </c>
      <c r="G983" s="119"/>
    </row>
    <row r="984" spans="1:28" ht="12.75">
      <c r="A984" s="77" t="s">
        <v>949</v>
      </c>
      <c r="B984" s="89">
        <v>91.47</v>
      </c>
      <c r="C984" s="89"/>
      <c r="D984" s="90">
        <v>95.577002999999991</v>
      </c>
      <c r="E984" s="88">
        <v>4.489999999999994E-2</v>
      </c>
      <c r="G984" s="119"/>
    </row>
    <row r="985" spans="1:28" ht="12.75">
      <c r="A985" s="77"/>
      <c r="B985" s="89" t="s">
        <v>144</v>
      </c>
      <c r="C985" s="89"/>
      <c r="D985" s="90" t="s">
        <v>144</v>
      </c>
      <c r="E985" s="88" t="s">
        <v>144</v>
      </c>
      <c r="G985" s="119"/>
    </row>
    <row r="986" spans="1:28" ht="12.75">
      <c r="A986" s="77" t="s">
        <v>950</v>
      </c>
      <c r="B986" s="89">
        <v>52.89</v>
      </c>
      <c r="C986" s="89"/>
      <c r="D986" s="90">
        <v>55.264761</v>
      </c>
      <c r="E986" s="88">
        <v>4.489999999999994E-2</v>
      </c>
      <c r="G986" s="119"/>
    </row>
    <row r="987" spans="1:28" ht="12.75">
      <c r="A987" s="77"/>
      <c r="B987" s="89" t="s">
        <v>144</v>
      </c>
      <c r="C987" s="89"/>
      <c r="D987" s="90" t="s">
        <v>144</v>
      </c>
      <c r="E987" s="88" t="s">
        <v>144</v>
      </c>
      <c r="G987" s="119"/>
      <c r="AB987" s="1">
        <v>1</v>
      </c>
    </row>
    <row r="988" spans="1:28" ht="12.75">
      <c r="A988" s="77" t="s">
        <v>951</v>
      </c>
      <c r="B988" s="89">
        <v>84.33</v>
      </c>
      <c r="C988" s="89"/>
      <c r="D988" s="90">
        <v>88.116416999999998</v>
      </c>
      <c r="E988" s="88">
        <v>4.489999999999994E-2</v>
      </c>
      <c r="G988" s="119"/>
    </row>
    <row r="989" spans="1:28" ht="12.75">
      <c r="A989" s="77"/>
      <c r="B989" s="89" t="s">
        <v>144</v>
      </c>
      <c r="C989" s="89"/>
      <c r="D989" s="90" t="s">
        <v>144</v>
      </c>
      <c r="E989" s="88" t="s">
        <v>144</v>
      </c>
      <c r="G989" s="119"/>
    </row>
    <row r="990" spans="1:28" ht="12.75">
      <c r="A990" s="77" t="s">
        <v>952</v>
      </c>
      <c r="B990" s="89" t="s">
        <v>144</v>
      </c>
      <c r="C990" s="89"/>
      <c r="D990" s="90" t="s">
        <v>144</v>
      </c>
      <c r="E990" s="88" t="s">
        <v>144</v>
      </c>
      <c r="G990" s="119"/>
    </row>
    <row r="991" spans="1:28" ht="12.75">
      <c r="A991" s="77" t="s">
        <v>953</v>
      </c>
      <c r="B991" s="89">
        <v>425.96</v>
      </c>
      <c r="C991" s="89"/>
      <c r="D991" s="90">
        <v>445.08560399999993</v>
      </c>
      <c r="E991" s="88">
        <v>4.489999999999994E-2</v>
      </c>
      <c r="G991" s="119"/>
    </row>
    <row r="992" spans="1:28" ht="12.75">
      <c r="A992" s="77"/>
      <c r="B992" s="89" t="s">
        <v>144</v>
      </c>
      <c r="C992" s="89"/>
      <c r="D992" s="90" t="s">
        <v>144</v>
      </c>
      <c r="E992" s="88" t="s">
        <v>144</v>
      </c>
      <c r="G992" s="119"/>
    </row>
    <row r="993" spans="1:28" ht="12.75">
      <c r="A993" s="77" t="s">
        <v>954</v>
      </c>
      <c r="B993" s="89">
        <v>320.18</v>
      </c>
      <c r="C993" s="89"/>
      <c r="D993" s="90">
        <v>334.556082</v>
      </c>
      <c r="E993" s="88">
        <v>4.489999999999994E-2</v>
      </c>
      <c r="G993" s="119"/>
    </row>
    <row r="994" spans="1:28" ht="12.75">
      <c r="A994" s="77"/>
      <c r="B994" s="89" t="s">
        <v>144</v>
      </c>
      <c r="C994" s="89"/>
      <c r="D994" s="90" t="s">
        <v>144</v>
      </c>
      <c r="E994" s="88" t="s">
        <v>144</v>
      </c>
      <c r="G994" s="119"/>
    </row>
    <row r="995" spans="1:28" ht="12.75">
      <c r="A995" s="74" t="s">
        <v>243</v>
      </c>
      <c r="B995" s="89" t="s">
        <v>144</v>
      </c>
      <c r="C995" s="89"/>
      <c r="D995" s="90" t="s">
        <v>144</v>
      </c>
      <c r="E995" s="88" t="s">
        <v>144</v>
      </c>
      <c r="G995" s="119"/>
    </row>
    <row r="996" spans="1:28" ht="12.75">
      <c r="A996" s="77"/>
      <c r="B996" s="89" t="s">
        <v>144</v>
      </c>
      <c r="C996" s="89"/>
      <c r="D996" s="90" t="s">
        <v>144</v>
      </c>
      <c r="E996" s="88" t="s">
        <v>144</v>
      </c>
      <c r="G996" s="119"/>
    </row>
    <row r="997" spans="1:28" ht="12.75">
      <c r="A997" s="77" t="s">
        <v>955</v>
      </c>
      <c r="B997" s="89">
        <v>2664.37</v>
      </c>
      <c r="C997" s="89"/>
      <c r="D997" s="90">
        <v>2784.0002129999998</v>
      </c>
      <c r="E997" s="88">
        <v>4.489999999999994E-2</v>
      </c>
      <c r="G997" s="119"/>
    </row>
    <row r="998" spans="1:28" ht="12.75">
      <c r="A998" s="77"/>
      <c r="B998" s="89" t="s">
        <v>144</v>
      </c>
      <c r="C998" s="89"/>
      <c r="D998" s="90" t="s">
        <v>144</v>
      </c>
      <c r="E998" s="88" t="s">
        <v>144</v>
      </c>
      <c r="G998" s="119"/>
    </row>
    <row r="999" spans="1:28" ht="12.75">
      <c r="A999" s="77" t="s">
        <v>956</v>
      </c>
      <c r="B999" s="89">
        <v>243</v>
      </c>
      <c r="C999" s="89"/>
      <c r="D999" s="90">
        <v>253.91069999999999</v>
      </c>
      <c r="E999" s="88">
        <v>4.489999999999994E-2</v>
      </c>
      <c r="G999" s="119"/>
    </row>
    <row r="1000" spans="1:28" ht="12.75">
      <c r="A1000" s="77"/>
      <c r="B1000" s="89" t="s">
        <v>144</v>
      </c>
      <c r="C1000" s="89"/>
      <c r="D1000" s="90" t="s">
        <v>144</v>
      </c>
      <c r="E1000" s="88" t="s">
        <v>144</v>
      </c>
      <c r="G1000" s="119"/>
    </row>
    <row r="1001" spans="1:28" ht="12.75">
      <c r="A1001" s="77" t="s">
        <v>170</v>
      </c>
      <c r="B1001" s="89">
        <v>91.47</v>
      </c>
      <c r="C1001" s="89"/>
      <c r="D1001" s="90">
        <v>95.577002999999991</v>
      </c>
      <c r="E1001" s="88">
        <v>4.489999999999994E-2</v>
      </c>
      <c r="G1001" s="119"/>
    </row>
    <row r="1002" spans="1:28" ht="12.75">
      <c r="A1002" s="77"/>
      <c r="B1002" s="89" t="s">
        <v>144</v>
      </c>
      <c r="C1002" s="89"/>
      <c r="D1002" s="90" t="s">
        <v>144</v>
      </c>
      <c r="E1002" s="88" t="s">
        <v>144</v>
      </c>
      <c r="G1002" s="119"/>
    </row>
    <row r="1003" spans="1:28" ht="12.75">
      <c r="A1003" s="77" t="s">
        <v>957</v>
      </c>
      <c r="B1003" s="89">
        <v>22.87</v>
      </c>
      <c r="C1003" s="89"/>
      <c r="D1003" s="90">
        <v>23.896863</v>
      </c>
      <c r="E1003" s="88">
        <v>4.489999999999994E-2</v>
      </c>
      <c r="G1003" s="119"/>
    </row>
    <row r="1004" spans="1:28" ht="12.75">
      <c r="A1004" s="77"/>
      <c r="B1004" s="89" t="s">
        <v>144</v>
      </c>
      <c r="C1004" s="89"/>
      <c r="D1004" s="90" t="s">
        <v>144</v>
      </c>
      <c r="E1004" s="88" t="s">
        <v>144</v>
      </c>
      <c r="G1004" s="119"/>
      <c r="AB1004" s="1">
        <v>1</v>
      </c>
    </row>
    <row r="1005" spans="1:28" ht="12.75">
      <c r="A1005" s="77" t="s">
        <v>958</v>
      </c>
      <c r="B1005" s="89">
        <v>22.87</v>
      </c>
      <c r="C1005" s="89"/>
      <c r="D1005" s="90">
        <v>23.896863</v>
      </c>
      <c r="E1005" s="88">
        <v>4.489999999999994E-2</v>
      </c>
      <c r="G1005" s="119"/>
    </row>
    <row r="1006" spans="1:28" ht="12.75">
      <c r="A1006" s="77"/>
      <c r="B1006" s="89" t="s">
        <v>144</v>
      </c>
      <c r="C1006" s="89"/>
      <c r="D1006" s="90" t="s">
        <v>144</v>
      </c>
      <c r="E1006" s="88" t="s">
        <v>144</v>
      </c>
      <c r="G1006" s="119"/>
    </row>
    <row r="1007" spans="1:28" ht="12.75">
      <c r="A1007" s="77" t="s">
        <v>960</v>
      </c>
      <c r="B1007" s="89">
        <v>75.77</v>
      </c>
      <c r="C1007" s="89"/>
      <c r="D1007" s="90">
        <v>79.172072999999997</v>
      </c>
      <c r="E1007" s="88">
        <v>4.489999999999994E-2</v>
      </c>
      <c r="G1007" s="119"/>
    </row>
    <row r="1008" spans="1:28" ht="12.75">
      <c r="A1008" s="77"/>
      <c r="B1008" s="89" t="s">
        <v>144</v>
      </c>
      <c r="C1008" s="89"/>
      <c r="D1008" s="90" t="s">
        <v>144</v>
      </c>
      <c r="E1008" s="88" t="s">
        <v>144</v>
      </c>
      <c r="G1008" s="119"/>
    </row>
    <row r="1009" spans="1:28" ht="12.75">
      <c r="A1009" s="77" t="s">
        <v>959</v>
      </c>
      <c r="B1009" s="90">
        <v>1826.75</v>
      </c>
      <c r="C1009" s="90"/>
      <c r="D1009" s="90">
        <v>1908.7710749999999</v>
      </c>
      <c r="E1009" s="88">
        <v>4.489999999999994E-2</v>
      </c>
      <c r="G1009" s="119"/>
    </row>
    <row r="1010" spans="1:28" ht="12.75">
      <c r="A1010" s="77"/>
      <c r="B1010" s="89" t="s">
        <v>144</v>
      </c>
      <c r="C1010" s="89"/>
      <c r="D1010" s="90" t="s">
        <v>144</v>
      </c>
      <c r="E1010" s="88" t="s">
        <v>144</v>
      </c>
      <c r="G1010" s="119"/>
    </row>
    <row r="1011" spans="1:28" ht="12.75">
      <c r="A1011" s="77" t="s">
        <v>171</v>
      </c>
      <c r="B1011" s="89" t="s">
        <v>144</v>
      </c>
      <c r="C1011" s="89"/>
      <c r="D1011" s="90" t="s">
        <v>144</v>
      </c>
      <c r="E1011" s="88" t="s">
        <v>144</v>
      </c>
      <c r="G1011" s="119"/>
    </row>
    <row r="1012" spans="1:28" ht="12.75">
      <c r="A1012" s="77" t="s">
        <v>172</v>
      </c>
      <c r="B1012" s="89" t="s">
        <v>144</v>
      </c>
      <c r="C1012" s="89"/>
      <c r="D1012" s="90" t="s">
        <v>144</v>
      </c>
      <c r="E1012" s="88" t="s">
        <v>144</v>
      </c>
      <c r="G1012" s="119"/>
    </row>
    <row r="1013" spans="1:28" ht="12.75">
      <c r="A1013" s="77"/>
      <c r="B1013" s="89" t="s">
        <v>144</v>
      </c>
      <c r="C1013" s="89"/>
      <c r="D1013" s="90" t="s">
        <v>144</v>
      </c>
      <c r="E1013" s="88" t="s">
        <v>144</v>
      </c>
      <c r="G1013" s="119"/>
    </row>
    <row r="1014" spans="1:28" ht="12.75">
      <c r="A1014" s="74" t="s">
        <v>961</v>
      </c>
      <c r="B1014" s="89" t="s">
        <v>144</v>
      </c>
      <c r="C1014" s="89"/>
      <c r="D1014" s="90" t="s">
        <v>144</v>
      </c>
      <c r="E1014" s="88" t="s">
        <v>144</v>
      </c>
      <c r="G1014" s="119"/>
    </row>
    <row r="1015" spans="1:28" ht="12.75">
      <c r="A1015" s="77"/>
      <c r="B1015" s="89" t="s">
        <v>144</v>
      </c>
      <c r="C1015" s="89"/>
      <c r="D1015" s="90" t="s">
        <v>144</v>
      </c>
      <c r="E1015" s="88" t="s">
        <v>144</v>
      </c>
      <c r="G1015" s="119"/>
    </row>
    <row r="1016" spans="1:28" s="116" customFormat="1" ht="12.75">
      <c r="A1016" s="96" t="s">
        <v>269</v>
      </c>
      <c r="B1016" s="95" t="s">
        <v>125</v>
      </c>
      <c r="C1016" s="115" t="s">
        <v>256</v>
      </c>
      <c r="D1016" s="90" t="s">
        <v>125</v>
      </c>
      <c r="E1016" s="88" t="s">
        <v>125</v>
      </c>
      <c r="G1016" s="119"/>
    </row>
    <row r="1017" spans="1:28" ht="12.75">
      <c r="A1017" s="77"/>
      <c r="B1017" s="89" t="s">
        <v>144</v>
      </c>
      <c r="C1017" s="89"/>
      <c r="D1017" s="90" t="s">
        <v>144</v>
      </c>
      <c r="E1017" s="88" t="s">
        <v>144</v>
      </c>
      <c r="G1017" s="119"/>
    </row>
    <row r="1018" spans="1:28" ht="12.75">
      <c r="A1018" s="74" t="s">
        <v>966</v>
      </c>
      <c r="B1018" s="89" t="s">
        <v>144</v>
      </c>
      <c r="C1018" s="89"/>
      <c r="D1018" s="90" t="s">
        <v>144</v>
      </c>
      <c r="E1018" s="88" t="s">
        <v>144</v>
      </c>
      <c r="G1018" s="119"/>
    </row>
    <row r="1019" spans="1:28" ht="12.75">
      <c r="A1019" s="77"/>
      <c r="B1019" s="89" t="s">
        <v>144</v>
      </c>
      <c r="C1019" s="89"/>
      <c r="D1019" s="90" t="s">
        <v>144</v>
      </c>
      <c r="E1019" s="88" t="s">
        <v>144</v>
      </c>
      <c r="G1019" s="119"/>
    </row>
    <row r="1020" spans="1:28" ht="12.75">
      <c r="A1020" s="77" t="s">
        <v>967</v>
      </c>
      <c r="B1020" s="89" t="s">
        <v>144</v>
      </c>
      <c r="C1020" s="89"/>
      <c r="D1020" s="90" t="s">
        <v>144</v>
      </c>
      <c r="E1020" s="88" t="s">
        <v>144</v>
      </c>
      <c r="G1020" s="119"/>
    </row>
    <row r="1021" spans="1:28" ht="12.75">
      <c r="A1021" s="77" t="s">
        <v>968</v>
      </c>
      <c r="B1021" s="89" t="s">
        <v>144</v>
      </c>
      <c r="C1021" s="89"/>
      <c r="D1021" s="90" t="s">
        <v>144</v>
      </c>
      <c r="E1021" s="88" t="s">
        <v>144</v>
      </c>
      <c r="G1021" s="119"/>
    </row>
    <row r="1022" spans="1:28" ht="12.75">
      <c r="A1022" s="77" t="s">
        <v>969</v>
      </c>
      <c r="B1022" s="89">
        <v>694.62</v>
      </c>
      <c r="C1022" s="89"/>
      <c r="D1022" s="90">
        <v>725.80843799999991</v>
      </c>
      <c r="E1022" s="88">
        <v>4.489999999999994E-2</v>
      </c>
      <c r="G1022" s="119"/>
    </row>
    <row r="1023" spans="1:28" ht="12.75">
      <c r="A1023" s="77"/>
      <c r="B1023" s="89" t="s">
        <v>144</v>
      </c>
      <c r="C1023" s="89"/>
      <c r="D1023" s="90" t="s">
        <v>144</v>
      </c>
      <c r="E1023" s="88" t="s">
        <v>144</v>
      </c>
      <c r="G1023" s="119"/>
    </row>
    <row r="1024" spans="1:28" ht="12.75">
      <c r="A1024" s="77" t="s">
        <v>173</v>
      </c>
      <c r="B1024" s="89" t="s">
        <v>144</v>
      </c>
      <c r="C1024" s="89"/>
      <c r="D1024" s="90" t="s">
        <v>144</v>
      </c>
      <c r="E1024" s="88" t="s">
        <v>144</v>
      </c>
      <c r="G1024" s="119"/>
      <c r="AB1024" s="1">
        <v>1</v>
      </c>
    </row>
    <row r="1025" spans="1:7" ht="12.75">
      <c r="A1025" s="77" t="s">
        <v>970</v>
      </c>
      <c r="B1025" s="89" t="s">
        <v>144</v>
      </c>
      <c r="C1025" s="89"/>
      <c r="D1025" s="90" t="s">
        <v>144</v>
      </c>
      <c r="E1025" s="88" t="s">
        <v>144</v>
      </c>
      <c r="G1025" s="119"/>
    </row>
    <row r="1026" spans="1:7" ht="12.75">
      <c r="A1026" s="77" t="s">
        <v>969</v>
      </c>
      <c r="B1026" s="89">
        <v>91.04</v>
      </c>
      <c r="C1026" s="89"/>
      <c r="D1026" s="90">
        <v>95.127696</v>
      </c>
      <c r="E1026" s="88">
        <v>4.489999999999994E-2</v>
      </c>
      <c r="G1026" s="119"/>
    </row>
    <row r="1027" spans="1:7" ht="12.75">
      <c r="A1027" s="77"/>
      <c r="B1027" s="89" t="s">
        <v>144</v>
      </c>
      <c r="C1027" s="89"/>
      <c r="D1027" s="90" t="s">
        <v>144</v>
      </c>
      <c r="E1027" s="88" t="s">
        <v>144</v>
      </c>
      <c r="G1027" s="119"/>
    </row>
    <row r="1028" spans="1:7" ht="12.75">
      <c r="A1028" s="77" t="s">
        <v>971</v>
      </c>
      <c r="B1028" s="89">
        <v>105.09</v>
      </c>
      <c r="C1028" s="89"/>
      <c r="D1028" s="90">
        <v>109.80854099999999</v>
      </c>
      <c r="E1028" s="88">
        <v>4.489999999999994E-2</v>
      </c>
      <c r="G1028" s="119"/>
    </row>
    <row r="1029" spans="1:7" ht="12.75">
      <c r="A1029" s="77" t="s">
        <v>972</v>
      </c>
      <c r="B1029" s="89" t="s">
        <v>144</v>
      </c>
      <c r="C1029" s="89"/>
      <c r="D1029" s="90" t="s">
        <v>144</v>
      </c>
      <c r="E1029" s="88" t="s">
        <v>144</v>
      </c>
      <c r="G1029" s="119"/>
    </row>
    <row r="1030" spans="1:7" ht="12.75">
      <c r="A1030" s="77"/>
      <c r="B1030" s="89" t="s">
        <v>144</v>
      </c>
      <c r="C1030" s="89"/>
      <c r="D1030" s="90" t="s">
        <v>144</v>
      </c>
      <c r="E1030" s="88" t="s">
        <v>144</v>
      </c>
      <c r="G1030" s="119"/>
    </row>
    <row r="1031" spans="1:7" ht="12.75">
      <c r="A1031" s="77" t="s">
        <v>973</v>
      </c>
      <c r="B1031" s="89">
        <v>1687.79</v>
      </c>
      <c r="C1031" s="89"/>
      <c r="D1031" s="90">
        <v>1763.5717709999999</v>
      </c>
      <c r="E1031" s="88">
        <v>4.489999999999994E-2</v>
      </c>
      <c r="G1031" s="119"/>
    </row>
    <row r="1032" spans="1:7" ht="12.75">
      <c r="A1032" s="77"/>
      <c r="B1032" s="89" t="s">
        <v>144</v>
      </c>
      <c r="C1032" s="89"/>
      <c r="D1032" s="90" t="s">
        <v>144</v>
      </c>
      <c r="E1032" s="88" t="s">
        <v>144</v>
      </c>
      <c r="G1032" s="119"/>
    </row>
    <row r="1033" spans="1:7" ht="12.75">
      <c r="A1033" s="77" t="s">
        <v>174</v>
      </c>
      <c r="B1033" s="89">
        <v>9015.3700000000008</v>
      </c>
      <c r="C1033" s="89"/>
      <c r="D1033" s="90">
        <v>9420.1601129999999</v>
      </c>
      <c r="E1033" s="88">
        <v>4.489999999999994E-2</v>
      </c>
      <c r="G1033" s="119"/>
    </row>
    <row r="1034" spans="1:7" ht="12.75">
      <c r="A1034" s="77"/>
      <c r="B1034" s="89" t="s">
        <v>144</v>
      </c>
      <c r="C1034" s="89"/>
      <c r="D1034" s="90" t="s">
        <v>144</v>
      </c>
      <c r="E1034" s="88" t="s">
        <v>144</v>
      </c>
      <c r="G1034" s="119"/>
    </row>
    <row r="1035" spans="1:7" ht="12.75">
      <c r="A1035" s="77" t="s">
        <v>175</v>
      </c>
      <c r="B1035" s="89">
        <v>1959.38</v>
      </c>
      <c r="C1035" s="89"/>
      <c r="D1035" s="90">
        <v>2047.356162</v>
      </c>
      <c r="E1035" s="88">
        <v>4.489999999999994E-2</v>
      </c>
      <c r="G1035" s="119"/>
    </row>
    <row r="1036" spans="1:7" ht="12.75">
      <c r="A1036" s="77"/>
      <c r="B1036" s="89" t="s">
        <v>144</v>
      </c>
      <c r="C1036" s="89"/>
      <c r="D1036" s="90" t="s">
        <v>144</v>
      </c>
      <c r="E1036" s="88" t="s">
        <v>144</v>
      </c>
      <c r="G1036" s="119"/>
    </row>
    <row r="1037" spans="1:7" ht="12.75">
      <c r="A1037" s="77" t="s">
        <v>974</v>
      </c>
      <c r="B1037" s="89" t="s">
        <v>144</v>
      </c>
      <c r="C1037" s="89"/>
      <c r="D1037" s="90" t="s">
        <v>144</v>
      </c>
      <c r="E1037" s="88" t="s">
        <v>144</v>
      </c>
      <c r="G1037" s="119"/>
    </row>
    <row r="1038" spans="1:7" ht="12.75">
      <c r="A1038" s="77"/>
      <c r="B1038" s="89" t="s">
        <v>144</v>
      </c>
      <c r="C1038" s="89"/>
      <c r="D1038" s="90" t="s">
        <v>144</v>
      </c>
      <c r="E1038" s="88" t="s">
        <v>144</v>
      </c>
      <c r="G1038" s="119"/>
    </row>
    <row r="1039" spans="1:7" ht="12.75">
      <c r="A1039" s="77" t="s">
        <v>975</v>
      </c>
      <c r="B1039" s="89">
        <v>225.84</v>
      </c>
      <c r="C1039" s="89"/>
      <c r="D1039" s="90">
        <v>235.98021599999998</v>
      </c>
      <c r="E1039" s="88">
        <v>4.489999999999994E-2</v>
      </c>
      <c r="G1039" s="119"/>
    </row>
    <row r="1040" spans="1:7" ht="12.75">
      <c r="A1040" s="77"/>
      <c r="B1040" s="89" t="s">
        <v>144</v>
      </c>
      <c r="C1040" s="89"/>
      <c r="D1040" s="90" t="s">
        <v>144</v>
      </c>
      <c r="E1040" s="88" t="s">
        <v>144</v>
      </c>
      <c r="G1040" s="119"/>
    </row>
    <row r="1041" spans="1:28" ht="12.75">
      <c r="A1041" s="74" t="s">
        <v>263</v>
      </c>
      <c r="B1041" s="89" t="s">
        <v>144</v>
      </c>
      <c r="C1041" s="89"/>
      <c r="D1041" s="90" t="s">
        <v>144</v>
      </c>
      <c r="E1041" s="88" t="s">
        <v>144</v>
      </c>
      <c r="G1041" s="119"/>
    </row>
    <row r="1042" spans="1:28" ht="12.75">
      <c r="A1042" s="77"/>
      <c r="B1042" s="89" t="s">
        <v>144</v>
      </c>
      <c r="C1042" s="89"/>
      <c r="D1042" s="90" t="s">
        <v>144</v>
      </c>
      <c r="E1042" s="88" t="s">
        <v>144</v>
      </c>
      <c r="G1042" s="119"/>
    </row>
    <row r="1043" spans="1:28" ht="12.75">
      <c r="A1043" s="77" t="s">
        <v>176</v>
      </c>
      <c r="B1043" s="89" t="s">
        <v>144</v>
      </c>
      <c r="C1043" s="89"/>
      <c r="D1043" s="90" t="s">
        <v>144</v>
      </c>
      <c r="E1043" s="88" t="s">
        <v>144</v>
      </c>
      <c r="G1043" s="119"/>
    </row>
    <row r="1044" spans="1:28" ht="12.75">
      <c r="A1044" s="77" t="s">
        <v>977</v>
      </c>
      <c r="B1044" s="89" t="s">
        <v>144</v>
      </c>
      <c r="C1044" s="89"/>
      <c r="D1044" s="90" t="s">
        <v>144</v>
      </c>
      <c r="E1044" s="88" t="s">
        <v>144</v>
      </c>
      <c r="G1044" s="119"/>
    </row>
    <row r="1045" spans="1:28" ht="12.75">
      <c r="A1045" s="77" t="s">
        <v>177</v>
      </c>
      <c r="B1045" s="89" t="s">
        <v>144</v>
      </c>
      <c r="C1045" s="89"/>
      <c r="D1045" s="90" t="s">
        <v>144</v>
      </c>
      <c r="E1045" s="88" t="s">
        <v>144</v>
      </c>
      <c r="G1045" s="119"/>
    </row>
    <row r="1046" spans="1:28" ht="12.75">
      <c r="A1046" s="77" t="s">
        <v>178</v>
      </c>
      <c r="B1046" s="89" t="s">
        <v>144</v>
      </c>
      <c r="C1046" s="89"/>
      <c r="D1046" s="90" t="s">
        <v>144</v>
      </c>
      <c r="E1046" s="88" t="s">
        <v>144</v>
      </c>
      <c r="G1046" s="119"/>
    </row>
    <row r="1047" spans="1:28" ht="12.75">
      <c r="A1047" s="77"/>
      <c r="B1047" s="89" t="s">
        <v>144</v>
      </c>
      <c r="C1047" s="89"/>
      <c r="D1047" s="90" t="s">
        <v>144</v>
      </c>
      <c r="E1047" s="88" t="s">
        <v>144</v>
      </c>
      <c r="G1047" s="119"/>
    </row>
    <row r="1048" spans="1:28" ht="12.75">
      <c r="A1048" s="77" t="s">
        <v>179</v>
      </c>
      <c r="B1048" s="89">
        <v>43.79</v>
      </c>
      <c r="C1048" s="89"/>
      <c r="D1048" s="90">
        <v>45.756170999999995</v>
      </c>
      <c r="E1048" s="88">
        <v>4.489999999999994E-2</v>
      </c>
      <c r="G1048" s="119"/>
    </row>
    <row r="1049" spans="1:28" ht="12.75">
      <c r="A1049" s="77"/>
      <c r="B1049" s="89" t="s">
        <v>144</v>
      </c>
      <c r="C1049" s="89"/>
      <c r="D1049" s="90" t="s">
        <v>144</v>
      </c>
      <c r="E1049" s="88" t="s">
        <v>144</v>
      </c>
      <c r="G1049" s="119"/>
      <c r="AB1049" s="1">
        <v>1</v>
      </c>
    </row>
    <row r="1050" spans="1:28" ht="12.75">
      <c r="A1050" s="74" t="s">
        <v>264</v>
      </c>
      <c r="B1050" s="89" t="s">
        <v>144</v>
      </c>
      <c r="C1050" s="89"/>
      <c r="D1050" s="90" t="s">
        <v>144</v>
      </c>
      <c r="E1050" s="88" t="s">
        <v>144</v>
      </c>
      <c r="G1050" s="119"/>
    </row>
    <row r="1051" spans="1:28" ht="12.75">
      <c r="A1051" s="77"/>
      <c r="B1051" s="89" t="s">
        <v>144</v>
      </c>
      <c r="C1051" s="89"/>
      <c r="D1051" s="90" t="s">
        <v>144</v>
      </c>
      <c r="E1051" s="88" t="s">
        <v>144</v>
      </c>
      <c r="G1051" s="119"/>
    </row>
    <row r="1052" spans="1:28" ht="12.75">
      <c r="A1052" s="77" t="s">
        <v>180</v>
      </c>
      <c r="B1052" s="89">
        <v>46.17</v>
      </c>
      <c r="C1052" s="89"/>
      <c r="D1052" s="90">
        <v>48.243032999999997</v>
      </c>
      <c r="E1052" s="88">
        <v>4.489999999999994E-2</v>
      </c>
      <c r="G1052" s="119"/>
    </row>
    <row r="1053" spans="1:28" ht="12.75">
      <c r="A1053" s="77"/>
      <c r="B1053" s="89" t="s">
        <v>144</v>
      </c>
      <c r="C1053" s="89"/>
      <c r="D1053" s="90" t="s">
        <v>144</v>
      </c>
      <c r="E1053" s="88" t="s">
        <v>144</v>
      </c>
      <c r="G1053" s="119"/>
    </row>
    <row r="1054" spans="1:28" ht="12.75">
      <c r="A1054" s="77" t="s">
        <v>181</v>
      </c>
      <c r="B1054" s="89" t="s">
        <v>144</v>
      </c>
      <c r="C1054" s="89"/>
      <c r="D1054" s="90" t="s">
        <v>144</v>
      </c>
      <c r="E1054" s="88" t="s">
        <v>144</v>
      </c>
      <c r="G1054" s="119"/>
    </row>
    <row r="1055" spans="1:28" ht="12.75">
      <c r="A1055" s="77" t="s">
        <v>965</v>
      </c>
      <c r="B1055" s="89">
        <v>37.270000000000003</v>
      </c>
      <c r="C1055" s="89"/>
      <c r="D1055" s="90">
        <v>38.943423000000003</v>
      </c>
      <c r="E1055" s="88">
        <v>4.489999999999994E-2</v>
      </c>
      <c r="G1055" s="119"/>
    </row>
    <row r="1056" spans="1:28" ht="12.75">
      <c r="A1056" s="77"/>
      <c r="B1056" s="89" t="s">
        <v>144</v>
      </c>
      <c r="C1056" s="89"/>
      <c r="D1056" s="90" t="s">
        <v>144</v>
      </c>
      <c r="E1056" s="88" t="s">
        <v>144</v>
      </c>
      <c r="G1056" s="119"/>
    </row>
    <row r="1057" spans="1:7" ht="12.75">
      <c r="A1057" s="74" t="s">
        <v>979</v>
      </c>
      <c r="B1057" s="89" t="s">
        <v>144</v>
      </c>
      <c r="C1057" s="89"/>
      <c r="D1057" s="90" t="s">
        <v>144</v>
      </c>
      <c r="E1057" s="88" t="s">
        <v>144</v>
      </c>
      <c r="G1057" s="119"/>
    </row>
    <row r="1058" spans="1:7" ht="12.75">
      <c r="A1058" s="74"/>
      <c r="B1058" s="89" t="s">
        <v>144</v>
      </c>
      <c r="C1058" s="89"/>
      <c r="D1058" s="90" t="s">
        <v>144</v>
      </c>
      <c r="E1058" s="88" t="s">
        <v>144</v>
      </c>
      <c r="G1058" s="119"/>
    </row>
    <row r="1059" spans="1:7" ht="12.75">
      <c r="A1059" s="77" t="s">
        <v>980</v>
      </c>
      <c r="B1059" s="89" t="s">
        <v>144</v>
      </c>
      <c r="C1059" s="89"/>
      <c r="D1059" s="90" t="s">
        <v>144</v>
      </c>
      <c r="E1059" s="88" t="s">
        <v>144</v>
      </c>
      <c r="G1059" s="119"/>
    </row>
    <row r="1060" spans="1:7" ht="12.75">
      <c r="A1060" s="77" t="s">
        <v>981</v>
      </c>
      <c r="B1060" s="89">
        <v>228.69</v>
      </c>
      <c r="C1060" s="89"/>
      <c r="D1060" s="90">
        <v>238.958181</v>
      </c>
      <c r="E1060" s="88">
        <v>4.489999999999994E-2</v>
      </c>
      <c r="G1060" s="119"/>
    </row>
    <row r="1061" spans="1:7" ht="12.75">
      <c r="A1061" s="77" t="s">
        <v>982</v>
      </c>
      <c r="B1061" s="89" t="s">
        <v>144</v>
      </c>
      <c r="C1061" s="89"/>
      <c r="D1061" s="90" t="s">
        <v>144</v>
      </c>
      <c r="E1061" s="88" t="s">
        <v>144</v>
      </c>
      <c r="G1061" s="119"/>
    </row>
    <row r="1062" spans="1:7" ht="12.75">
      <c r="A1062" s="77" t="s">
        <v>983</v>
      </c>
      <c r="B1062" s="89" t="s">
        <v>144</v>
      </c>
      <c r="C1062" s="89"/>
      <c r="D1062" s="90" t="s">
        <v>144</v>
      </c>
      <c r="E1062" s="88" t="s">
        <v>144</v>
      </c>
      <c r="G1062" s="119"/>
    </row>
    <row r="1063" spans="1:7" ht="12.75">
      <c r="A1063" s="74"/>
      <c r="B1063" s="89" t="s">
        <v>144</v>
      </c>
      <c r="C1063" s="89"/>
      <c r="D1063" s="90" t="s">
        <v>144</v>
      </c>
      <c r="E1063" s="88" t="s">
        <v>144</v>
      </c>
      <c r="G1063" s="119"/>
    </row>
    <row r="1064" spans="1:7" ht="12.75">
      <c r="A1064" s="77" t="s">
        <v>984</v>
      </c>
      <c r="B1064" s="89" t="s">
        <v>144</v>
      </c>
      <c r="C1064" s="89"/>
      <c r="D1064" s="90" t="s">
        <v>144</v>
      </c>
      <c r="E1064" s="88" t="s">
        <v>144</v>
      </c>
      <c r="G1064" s="119"/>
    </row>
    <row r="1065" spans="1:7" ht="12.75">
      <c r="A1065" s="77" t="s">
        <v>985</v>
      </c>
      <c r="B1065" s="89">
        <v>7.35</v>
      </c>
      <c r="C1065" s="89"/>
      <c r="D1065" s="90">
        <v>7.6800149999999991</v>
      </c>
      <c r="E1065" s="88">
        <v>4.489999999999994E-2</v>
      </c>
      <c r="G1065" s="119"/>
    </row>
    <row r="1066" spans="1:7" ht="12.75">
      <c r="A1066" s="77"/>
      <c r="B1066" s="89" t="s">
        <v>144</v>
      </c>
      <c r="C1066" s="89"/>
      <c r="D1066" s="90" t="s">
        <v>144</v>
      </c>
      <c r="E1066" s="88" t="s">
        <v>144</v>
      </c>
      <c r="G1066" s="119"/>
    </row>
    <row r="1067" spans="1:7" ht="12.75">
      <c r="A1067" s="77"/>
      <c r="B1067" s="89" t="s">
        <v>144</v>
      </c>
      <c r="C1067" s="89"/>
      <c r="D1067" s="90" t="s">
        <v>144</v>
      </c>
      <c r="E1067" s="88" t="s">
        <v>144</v>
      </c>
      <c r="G1067" s="119"/>
    </row>
    <row r="1068" spans="1:7" ht="12.75">
      <c r="A1068" s="6" t="s">
        <v>99</v>
      </c>
      <c r="B1068" s="89" t="s">
        <v>144</v>
      </c>
      <c r="C1068" s="89"/>
      <c r="D1068" s="90" t="s">
        <v>144</v>
      </c>
      <c r="E1068" s="88" t="s">
        <v>144</v>
      </c>
      <c r="G1068" s="119"/>
    </row>
    <row r="1069" spans="1:7" ht="12.75">
      <c r="A1069" s="52" t="s">
        <v>182</v>
      </c>
      <c r="B1069" s="89" t="s">
        <v>144</v>
      </c>
      <c r="C1069" s="89"/>
      <c r="D1069" s="90" t="s">
        <v>144</v>
      </c>
      <c r="E1069" s="88" t="s">
        <v>144</v>
      </c>
      <c r="G1069" s="119"/>
    </row>
    <row r="1070" spans="1:7" ht="12.75">
      <c r="A1070" s="52" t="s">
        <v>100</v>
      </c>
      <c r="B1070" s="89" t="s">
        <v>144</v>
      </c>
      <c r="C1070" s="89"/>
      <c r="D1070" s="90" t="s">
        <v>144</v>
      </c>
      <c r="E1070" s="88" t="s">
        <v>144</v>
      </c>
      <c r="G1070" s="119"/>
    </row>
    <row r="1071" spans="1:7" ht="12.75">
      <c r="A1071" s="77"/>
      <c r="B1071" s="89" t="s">
        <v>144</v>
      </c>
      <c r="C1071" s="89"/>
      <c r="D1071" s="90" t="s">
        <v>144</v>
      </c>
      <c r="E1071" s="88" t="s">
        <v>144</v>
      </c>
      <c r="G1071" s="119"/>
    </row>
    <row r="1072" spans="1:7" ht="12.75">
      <c r="A1072" s="77" t="s">
        <v>244</v>
      </c>
      <c r="B1072" s="89" t="s">
        <v>144</v>
      </c>
      <c r="C1072" s="89"/>
      <c r="D1072" s="90" t="s">
        <v>144</v>
      </c>
      <c r="E1072" s="88" t="s">
        <v>144</v>
      </c>
      <c r="G1072" s="119"/>
    </row>
    <row r="1073" spans="1:28" ht="12.75">
      <c r="A1073" s="77" t="s">
        <v>101</v>
      </c>
      <c r="B1073" s="89" t="s">
        <v>144</v>
      </c>
      <c r="C1073" s="89"/>
      <c r="D1073" s="90" t="s">
        <v>144</v>
      </c>
      <c r="E1073" s="88" t="s">
        <v>144</v>
      </c>
      <c r="G1073" s="119"/>
    </row>
    <row r="1074" spans="1:28" ht="12.75">
      <c r="A1074" s="77" t="s">
        <v>102</v>
      </c>
      <c r="B1074" s="89" t="s">
        <v>144</v>
      </c>
      <c r="C1074" s="89"/>
      <c r="D1074" s="90" t="s">
        <v>144</v>
      </c>
      <c r="E1074" s="88" t="s">
        <v>144</v>
      </c>
      <c r="G1074" s="119"/>
    </row>
    <row r="1075" spans="1:28" ht="12.75">
      <c r="A1075" s="77"/>
      <c r="B1075" s="89" t="s">
        <v>144</v>
      </c>
      <c r="C1075" s="89"/>
      <c r="D1075" s="90" t="s">
        <v>144</v>
      </c>
      <c r="E1075" s="88" t="s">
        <v>144</v>
      </c>
      <c r="G1075" s="119"/>
    </row>
    <row r="1076" spans="1:28" ht="12.75">
      <c r="A1076" s="77" t="s">
        <v>308</v>
      </c>
      <c r="B1076" s="89"/>
      <c r="C1076" s="89"/>
      <c r="D1076" s="90" t="s">
        <v>144</v>
      </c>
      <c r="E1076" s="88" t="s">
        <v>144</v>
      </c>
      <c r="G1076" s="119"/>
    </row>
    <row r="1077" spans="1:28" ht="12.75">
      <c r="A1077" s="77"/>
      <c r="B1077" s="89" t="s">
        <v>144</v>
      </c>
      <c r="C1077" s="89"/>
      <c r="D1077" s="90" t="s">
        <v>144</v>
      </c>
      <c r="E1077" s="88" t="s">
        <v>144</v>
      </c>
      <c r="G1077" s="119"/>
    </row>
    <row r="1078" spans="1:28" ht="12.75">
      <c r="A1078" s="77" t="s">
        <v>986</v>
      </c>
      <c r="B1078" s="89">
        <v>20000</v>
      </c>
      <c r="C1078" s="89"/>
      <c r="D1078" s="90">
        <v>20898</v>
      </c>
      <c r="E1078" s="88">
        <v>4.489999999999994E-2</v>
      </c>
      <c r="G1078" s="119"/>
    </row>
    <row r="1079" spans="1:28" ht="12.75">
      <c r="A1079" s="77"/>
      <c r="B1079" s="89" t="s">
        <v>144</v>
      </c>
      <c r="C1079" s="89"/>
      <c r="D1079" s="90" t="s">
        <v>144</v>
      </c>
      <c r="E1079" s="88" t="s">
        <v>144</v>
      </c>
      <c r="G1079" s="119"/>
    </row>
    <row r="1080" spans="1:28" ht="12.75">
      <c r="A1080" s="77" t="s">
        <v>184</v>
      </c>
      <c r="B1080" s="89">
        <v>20000</v>
      </c>
      <c r="C1080" s="89"/>
      <c r="D1080" s="90">
        <v>20898</v>
      </c>
      <c r="E1080" s="88">
        <v>4.489999999999994E-2</v>
      </c>
      <c r="G1080" s="119"/>
    </row>
    <row r="1081" spans="1:28" ht="12.75">
      <c r="A1081" s="77"/>
      <c r="B1081" s="89" t="s">
        <v>144</v>
      </c>
      <c r="C1081" s="89"/>
      <c r="D1081" s="90" t="s">
        <v>144</v>
      </c>
      <c r="E1081" s="88" t="s">
        <v>144</v>
      </c>
      <c r="G1081" s="119"/>
    </row>
    <row r="1082" spans="1:28" ht="12.75">
      <c r="A1082" s="77" t="s">
        <v>185</v>
      </c>
      <c r="B1082" s="89">
        <v>20000</v>
      </c>
      <c r="C1082" s="89"/>
      <c r="D1082" s="90">
        <v>20898</v>
      </c>
      <c r="E1082" s="88">
        <v>4.489999999999994E-2</v>
      </c>
      <c r="G1082" s="119"/>
    </row>
    <row r="1083" spans="1:28" ht="12.75">
      <c r="A1083" s="77"/>
      <c r="B1083" s="89" t="s">
        <v>144</v>
      </c>
      <c r="C1083" s="89"/>
      <c r="D1083" s="90" t="s">
        <v>144</v>
      </c>
      <c r="E1083" s="88" t="s">
        <v>144</v>
      </c>
      <c r="G1083" s="119"/>
      <c r="AB1083" s="1">
        <v>1</v>
      </c>
    </row>
    <row r="1084" spans="1:28" ht="12.75">
      <c r="A1084" s="77" t="s">
        <v>245</v>
      </c>
      <c r="B1084" s="89"/>
      <c r="C1084" s="89"/>
      <c r="D1084" s="90" t="s">
        <v>144</v>
      </c>
      <c r="E1084" s="88" t="s">
        <v>144</v>
      </c>
      <c r="G1084" s="119"/>
    </row>
    <row r="1085" spans="1:28" ht="12.75">
      <c r="A1085" s="77" t="s">
        <v>103</v>
      </c>
      <c r="B1085" s="89" t="s">
        <v>144</v>
      </c>
      <c r="C1085" s="89"/>
      <c r="D1085" s="90" t="s">
        <v>144</v>
      </c>
      <c r="E1085" s="88" t="s">
        <v>144</v>
      </c>
      <c r="G1085" s="119"/>
    </row>
    <row r="1086" spans="1:28" ht="12.75">
      <c r="A1086" s="77" t="s">
        <v>247</v>
      </c>
      <c r="B1086" s="89" t="s">
        <v>144</v>
      </c>
      <c r="C1086" s="89"/>
      <c r="D1086" s="90" t="s">
        <v>144</v>
      </c>
      <c r="E1086" s="88" t="s">
        <v>144</v>
      </c>
      <c r="G1086" s="119"/>
    </row>
    <row r="1087" spans="1:28" ht="12.75">
      <c r="A1087" s="77" t="s">
        <v>104</v>
      </c>
      <c r="B1087" s="89" t="s">
        <v>144</v>
      </c>
      <c r="C1087" s="89"/>
      <c r="D1087" s="90" t="s">
        <v>144</v>
      </c>
      <c r="E1087" s="88" t="s">
        <v>144</v>
      </c>
      <c r="G1087" s="119"/>
    </row>
    <row r="1088" spans="1:28" ht="12.75">
      <c r="A1088" s="77"/>
      <c r="B1088" s="90" t="s">
        <v>144</v>
      </c>
      <c r="C1088" s="90"/>
      <c r="D1088" s="90" t="s">
        <v>144</v>
      </c>
      <c r="E1088" s="88" t="s">
        <v>144</v>
      </c>
      <c r="G1088" s="119"/>
    </row>
    <row r="1089" spans="1:7" ht="12.75">
      <c r="A1089" s="74" t="s">
        <v>246</v>
      </c>
      <c r="B1089" s="90" t="s">
        <v>144</v>
      </c>
      <c r="C1089" s="90"/>
      <c r="D1089" s="90" t="s">
        <v>144</v>
      </c>
      <c r="E1089" s="88" t="s">
        <v>144</v>
      </c>
      <c r="G1089" s="119"/>
    </row>
    <row r="1090" spans="1:7" ht="12.75">
      <c r="A1090" s="77" t="s">
        <v>186</v>
      </c>
      <c r="B1090" s="89" t="s">
        <v>144</v>
      </c>
      <c r="C1090" s="89"/>
      <c r="D1090" s="90" t="s">
        <v>144</v>
      </c>
      <c r="E1090" s="88" t="s">
        <v>144</v>
      </c>
      <c r="G1090" s="119"/>
    </row>
    <row r="1091" spans="1:7" ht="12.75">
      <c r="A1091" s="77" t="s">
        <v>187</v>
      </c>
      <c r="B1091" s="89">
        <v>20000</v>
      </c>
      <c r="C1091" s="89"/>
      <c r="D1091" s="90">
        <v>20898</v>
      </c>
      <c r="E1091" s="88">
        <v>4.489999999999994E-2</v>
      </c>
      <c r="G1091" s="119"/>
    </row>
    <row r="1092" spans="1:7" ht="12.75">
      <c r="A1092" s="77" t="s">
        <v>188</v>
      </c>
      <c r="B1092" s="89">
        <v>20000</v>
      </c>
      <c r="C1092" s="89"/>
      <c r="D1092" s="90">
        <v>20898</v>
      </c>
      <c r="E1092" s="88">
        <v>4.489999999999994E-2</v>
      </c>
      <c r="G1092" s="119"/>
    </row>
    <row r="1093" spans="1:7" ht="12.75">
      <c r="A1093" s="77" t="s">
        <v>105</v>
      </c>
      <c r="B1093" s="90" t="s">
        <v>144</v>
      </c>
      <c r="C1093" s="90"/>
      <c r="D1093" s="90" t="s">
        <v>144</v>
      </c>
      <c r="E1093" s="88" t="s">
        <v>144</v>
      </c>
      <c r="G1093" s="119"/>
    </row>
    <row r="1094" spans="1:7" ht="12.75">
      <c r="A1094" s="77" t="s">
        <v>189</v>
      </c>
      <c r="B1094" s="89">
        <v>20000</v>
      </c>
      <c r="C1094" s="89"/>
      <c r="D1094" s="90">
        <v>20898</v>
      </c>
      <c r="E1094" s="88">
        <v>4.489999999999994E-2</v>
      </c>
      <c r="G1094" s="119"/>
    </row>
    <row r="1095" spans="1:7" ht="12.75">
      <c r="A1095" s="77" t="s">
        <v>190</v>
      </c>
      <c r="B1095" s="89">
        <v>20000</v>
      </c>
      <c r="C1095" s="89"/>
      <c r="D1095" s="90">
        <v>20898</v>
      </c>
      <c r="E1095" s="88">
        <v>4.489999999999994E-2</v>
      </c>
      <c r="G1095" s="119"/>
    </row>
    <row r="1096" spans="1:7" ht="12.75">
      <c r="A1096" s="77" t="s">
        <v>191</v>
      </c>
      <c r="B1096" s="89">
        <v>20000</v>
      </c>
      <c r="C1096" s="89"/>
      <c r="D1096" s="90">
        <v>20898</v>
      </c>
      <c r="E1096" s="88">
        <v>4.489999999999994E-2</v>
      </c>
      <c r="G1096" s="119"/>
    </row>
    <row r="1097" spans="1:7" ht="12.75">
      <c r="A1097" s="77"/>
      <c r="B1097" s="89" t="s">
        <v>144</v>
      </c>
      <c r="C1097" s="89"/>
      <c r="D1097" s="90" t="s">
        <v>144</v>
      </c>
      <c r="E1097" s="88" t="s">
        <v>144</v>
      </c>
      <c r="G1097" s="119"/>
    </row>
    <row r="1098" spans="1:7" ht="12.75">
      <c r="A1098" s="77" t="s">
        <v>248</v>
      </c>
      <c r="B1098" s="89">
        <v>438.6</v>
      </c>
      <c r="C1098" s="89"/>
      <c r="D1098" s="90">
        <v>458.29313999999999</v>
      </c>
      <c r="E1098" s="88">
        <v>4.489999999999994E-2</v>
      </c>
      <c r="G1098" s="119"/>
    </row>
    <row r="1099" spans="1:7" ht="12.75">
      <c r="A1099" s="77" t="s">
        <v>106</v>
      </c>
      <c r="B1099" s="89" t="s">
        <v>144</v>
      </c>
      <c r="C1099" s="89"/>
      <c r="D1099" s="90" t="s">
        <v>144</v>
      </c>
      <c r="E1099" s="88" t="s">
        <v>144</v>
      </c>
      <c r="G1099" s="119"/>
    </row>
    <row r="1100" spans="1:7" ht="12.75">
      <c r="A1100" s="77"/>
      <c r="B1100" s="89" t="s">
        <v>144</v>
      </c>
      <c r="C1100" s="89"/>
      <c r="D1100" s="90" t="s">
        <v>144</v>
      </c>
      <c r="E1100" s="88" t="s">
        <v>144</v>
      </c>
      <c r="G1100" s="119"/>
    </row>
    <row r="1101" spans="1:7" ht="12.75">
      <c r="A1101" s="77" t="s">
        <v>249</v>
      </c>
      <c r="B1101" s="89" t="s">
        <v>144</v>
      </c>
      <c r="C1101" s="89"/>
      <c r="D1101" s="90" t="s">
        <v>144</v>
      </c>
      <c r="E1101" s="88" t="s">
        <v>144</v>
      </c>
      <c r="G1101" s="119"/>
    </row>
    <row r="1102" spans="1:7" ht="12.75">
      <c r="A1102" s="77" t="s">
        <v>107</v>
      </c>
      <c r="B1102" s="89" t="s">
        <v>108</v>
      </c>
      <c r="C1102" s="89"/>
      <c r="D1102" s="90" t="s">
        <v>108</v>
      </c>
      <c r="E1102" s="88" t="s">
        <v>108</v>
      </c>
      <c r="G1102" s="119"/>
    </row>
    <row r="1103" spans="1:7" ht="12.75">
      <c r="A1103" s="77" t="s">
        <v>109</v>
      </c>
      <c r="B1103" s="89" t="s">
        <v>108</v>
      </c>
      <c r="C1103" s="89"/>
      <c r="D1103" s="90" t="s">
        <v>108</v>
      </c>
      <c r="E1103" s="88" t="s">
        <v>108</v>
      </c>
      <c r="G1103" s="119"/>
    </row>
    <row r="1104" spans="1:7" ht="12.75">
      <c r="A1104" s="77"/>
      <c r="B1104" s="89" t="s">
        <v>144</v>
      </c>
      <c r="C1104" s="89"/>
      <c r="D1104" s="90" t="s">
        <v>144</v>
      </c>
      <c r="E1104" s="88" t="s">
        <v>144</v>
      </c>
      <c r="G1104" s="119"/>
    </row>
    <row r="1105" spans="1:7" ht="12.75">
      <c r="A1105" s="77" t="s">
        <v>250</v>
      </c>
      <c r="B1105" s="89" t="s">
        <v>144</v>
      </c>
      <c r="C1105" s="89"/>
      <c r="D1105" s="90" t="s">
        <v>144</v>
      </c>
      <c r="E1105" s="88" t="s">
        <v>144</v>
      </c>
      <c r="G1105" s="119"/>
    </row>
    <row r="1106" spans="1:7" ht="12.75">
      <c r="A1106" s="77" t="s">
        <v>251</v>
      </c>
      <c r="B1106" s="89" t="s">
        <v>144</v>
      </c>
      <c r="C1106" s="89"/>
      <c r="D1106" s="90" t="s">
        <v>144</v>
      </c>
      <c r="E1106" s="88" t="s">
        <v>144</v>
      </c>
      <c r="G1106" s="119"/>
    </row>
    <row r="1107" spans="1:7" ht="12.75">
      <c r="A1107" s="77" t="s">
        <v>110</v>
      </c>
      <c r="B1107" s="89" t="s">
        <v>108</v>
      </c>
      <c r="C1107" s="89"/>
      <c r="D1107" s="90" t="s">
        <v>108</v>
      </c>
      <c r="E1107" s="88" t="s">
        <v>108</v>
      </c>
      <c r="G1107" s="119"/>
    </row>
    <row r="1108" spans="1:7" ht="12.75">
      <c r="A1108" s="77" t="s">
        <v>111</v>
      </c>
      <c r="B1108" s="89" t="s">
        <v>108</v>
      </c>
      <c r="C1108" s="89"/>
      <c r="D1108" s="90" t="s">
        <v>108</v>
      </c>
      <c r="E1108" s="88" t="s">
        <v>108</v>
      </c>
      <c r="G1108" s="119"/>
    </row>
    <row r="1109" spans="1:7" ht="12.75">
      <c r="A1109" s="77" t="s">
        <v>112</v>
      </c>
      <c r="B1109" s="89">
        <v>206.09</v>
      </c>
      <c r="C1109" s="89"/>
      <c r="D1109" s="90">
        <v>215.34344099999998</v>
      </c>
      <c r="E1109" s="88">
        <v>4.489999999999994E-2</v>
      </c>
      <c r="G1109" s="119"/>
    </row>
    <row r="1110" spans="1:7" ht="12.75">
      <c r="A1110" s="77"/>
      <c r="B1110" s="89" t="s">
        <v>144</v>
      </c>
      <c r="C1110" s="89"/>
      <c r="D1110" s="90" t="s">
        <v>144</v>
      </c>
      <c r="E1110" s="88" t="s">
        <v>144</v>
      </c>
      <c r="G1110" s="119"/>
    </row>
    <row r="1111" spans="1:7" ht="12.75">
      <c r="A1111" s="77" t="s">
        <v>987</v>
      </c>
      <c r="B1111" s="89" t="s">
        <v>144</v>
      </c>
      <c r="C1111" s="89"/>
      <c r="D1111" s="90" t="s">
        <v>144</v>
      </c>
      <c r="E1111" s="88" t="s">
        <v>144</v>
      </c>
      <c r="G1111" s="119"/>
    </row>
    <row r="1112" spans="1:7" ht="12.75">
      <c r="A1112" s="77" t="s">
        <v>988</v>
      </c>
      <c r="B1112" s="89">
        <v>247.31</v>
      </c>
      <c r="C1112" s="89"/>
      <c r="D1112" s="90">
        <v>258.414219</v>
      </c>
      <c r="E1112" s="88">
        <v>4.489999999999994E-2</v>
      </c>
      <c r="G1112" s="119"/>
    </row>
    <row r="1113" spans="1:7" ht="12.75">
      <c r="A1113" s="77"/>
      <c r="B1113" s="89" t="s">
        <v>144</v>
      </c>
      <c r="C1113" s="89"/>
      <c r="D1113" s="90" t="s">
        <v>144</v>
      </c>
      <c r="E1113" s="88" t="s">
        <v>144</v>
      </c>
      <c r="G1113" s="119"/>
    </row>
    <row r="1114" spans="1:7" ht="12.75">
      <c r="A1114" s="77"/>
      <c r="B1114" s="89" t="s">
        <v>144</v>
      </c>
      <c r="C1114" s="89"/>
      <c r="D1114" s="90" t="s">
        <v>144</v>
      </c>
      <c r="E1114" s="88" t="s">
        <v>144</v>
      </c>
      <c r="G1114" s="119"/>
    </row>
    <row r="1115" spans="1:7" ht="12.75">
      <c r="A1115" s="6" t="s">
        <v>113</v>
      </c>
      <c r="B1115" s="89" t="s">
        <v>144</v>
      </c>
      <c r="C1115" s="89"/>
      <c r="D1115" s="90" t="s">
        <v>144</v>
      </c>
      <c r="E1115" s="88" t="s">
        <v>144</v>
      </c>
      <c r="G1115" s="119"/>
    </row>
    <row r="1116" spans="1:7" ht="12.75">
      <c r="A1116" s="52" t="s">
        <v>114</v>
      </c>
      <c r="B1116" s="89" t="s">
        <v>144</v>
      </c>
      <c r="C1116" s="89"/>
      <c r="D1116" s="90" t="s">
        <v>144</v>
      </c>
      <c r="E1116" s="88" t="s">
        <v>144</v>
      </c>
      <c r="G1116" s="119"/>
    </row>
    <row r="1117" spans="1:7" ht="12.75">
      <c r="A1117" s="52" t="s">
        <v>115</v>
      </c>
      <c r="B1117" s="89" t="s">
        <v>144</v>
      </c>
      <c r="C1117" s="89"/>
      <c r="D1117" s="90" t="s">
        <v>144</v>
      </c>
      <c r="E1117" s="88" t="s">
        <v>144</v>
      </c>
      <c r="G1117" s="119"/>
    </row>
    <row r="1118" spans="1:7" ht="12.75">
      <c r="A1118" s="77"/>
      <c r="B1118" s="89" t="s">
        <v>144</v>
      </c>
      <c r="C1118" s="89"/>
      <c r="D1118" s="90" t="s">
        <v>144</v>
      </c>
      <c r="E1118" s="88" t="s">
        <v>144</v>
      </c>
      <c r="G1118" s="119"/>
    </row>
    <row r="1119" spans="1:7" ht="12.75">
      <c r="A1119" s="74" t="s">
        <v>989</v>
      </c>
      <c r="B1119" s="89" t="s">
        <v>144</v>
      </c>
      <c r="C1119" s="89"/>
      <c r="D1119" s="90" t="s">
        <v>144</v>
      </c>
      <c r="E1119" s="88" t="s">
        <v>144</v>
      </c>
      <c r="G1119" s="119"/>
    </row>
    <row r="1120" spans="1:7" ht="12.75">
      <c r="A1120" s="74" t="s">
        <v>577</v>
      </c>
      <c r="B1120" s="89" t="s">
        <v>144</v>
      </c>
      <c r="C1120" s="89"/>
      <c r="D1120" s="90" t="s">
        <v>144</v>
      </c>
      <c r="E1120" s="88" t="s">
        <v>144</v>
      </c>
      <c r="G1120" s="119"/>
    </row>
    <row r="1121" spans="1:7" ht="12.75">
      <c r="A1121" s="74"/>
      <c r="B1121" s="89" t="s">
        <v>144</v>
      </c>
      <c r="C1121" s="89"/>
      <c r="D1121" s="90" t="s">
        <v>144</v>
      </c>
      <c r="E1121" s="88" t="s">
        <v>144</v>
      </c>
      <c r="G1121" s="119"/>
    </row>
    <row r="1122" spans="1:7" ht="12.75">
      <c r="A1122" s="77" t="s">
        <v>990</v>
      </c>
      <c r="B1122" s="89" t="s">
        <v>144</v>
      </c>
      <c r="C1122" s="89"/>
      <c r="D1122" s="90" t="s">
        <v>144</v>
      </c>
      <c r="E1122" s="88" t="s">
        <v>144</v>
      </c>
      <c r="G1122" s="119"/>
    </row>
    <row r="1123" spans="1:7" ht="12.75">
      <c r="A1123" s="77" t="s">
        <v>991</v>
      </c>
      <c r="B1123" s="89" t="s">
        <v>144</v>
      </c>
      <c r="C1123" s="89"/>
      <c r="D1123" s="90" t="s">
        <v>144</v>
      </c>
      <c r="E1123" s="88" t="s">
        <v>144</v>
      </c>
      <c r="G1123" s="119"/>
    </row>
    <row r="1124" spans="1:7" ht="12.75">
      <c r="A1124" s="74"/>
      <c r="B1124" s="89" t="s">
        <v>144</v>
      </c>
      <c r="C1124" s="89"/>
      <c r="D1124" s="90" t="s">
        <v>144</v>
      </c>
      <c r="E1124" s="88" t="s">
        <v>144</v>
      </c>
      <c r="G1124" s="119"/>
    </row>
    <row r="1125" spans="1:7" ht="12.75">
      <c r="A1125" s="77" t="s">
        <v>992</v>
      </c>
      <c r="B1125" s="89" t="s">
        <v>144</v>
      </c>
      <c r="C1125" s="89"/>
      <c r="D1125" s="90" t="s">
        <v>144</v>
      </c>
      <c r="E1125" s="88" t="s">
        <v>144</v>
      </c>
      <c r="G1125" s="119"/>
    </row>
    <row r="1126" spans="1:7" ht="12.75">
      <c r="A1126" s="77" t="s">
        <v>993</v>
      </c>
      <c r="B1126" s="89" t="s">
        <v>144</v>
      </c>
      <c r="C1126" s="89"/>
      <c r="D1126" s="90" t="s">
        <v>144</v>
      </c>
      <c r="E1126" s="88" t="s">
        <v>144</v>
      </c>
      <c r="G1126" s="119"/>
    </row>
    <row r="1127" spans="1:7" ht="12.75">
      <c r="A1127" s="74"/>
      <c r="B1127" s="89" t="s">
        <v>144</v>
      </c>
      <c r="C1127" s="89"/>
      <c r="D1127" s="90" t="s">
        <v>144</v>
      </c>
      <c r="E1127" s="88" t="s">
        <v>144</v>
      </c>
      <c r="G1127" s="119"/>
    </row>
    <row r="1128" spans="1:7" ht="12.75">
      <c r="A1128" s="74" t="s">
        <v>994</v>
      </c>
      <c r="B1128" s="89" t="s">
        <v>144</v>
      </c>
      <c r="C1128" s="89"/>
      <c r="D1128" s="90" t="s">
        <v>144</v>
      </c>
      <c r="E1128" s="88" t="s">
        <v>144</v>
      </c>
      <c r="G1128" s="119"/>
    </row>
    <row r="1129" spans="1:7" ht="12.75">
      <c r="A1129" s="74"/>
      <c r="B1129" s="89" t="s">
        <v>144</v>
      </c>
      <c r="C1129" s="89"/>
      <c r="D1129" s="90" t="s">
        <v>144</v>
      </c>
      <c r="E1129" s="88" t="s">
        <v>144</v>
      </c>
      <c r="G1129" s="119"/>
    </row>
    <row r="1130" spans="1:7" ht="12.75">
      <c r="A1130" s="77" t="s">
        <v>995</v>
      </c>
      <c r="B1130" s="89" t="s">
        <v>144</v>
      </c>
      <c r="C1130" s="89"/>
      <c r="D1130" s="90" t="s">
        <v>144</v>
      </c>
      <c r="E1130" s="88" t="s">
        <v>144</v>
      </c>
      <c r="G1130" s="119"/>
    </row>
    <row r="1131" spans="1:7" ht="12.75">
      <c r="A1131" s="77" t="s">
        <v>996</v>
      </c>
      <c r="B1131" s="89" t="s">
        <v>144</v>
      </c>
      <c r="C1131" s="89"/>
      <c r="D1131" s="90" t="s">
        <v>144</v>
      </c>
      <c r="E1131" s="88" t="s">
        <v>144</v>
      </c>
      <c r="G1131" s="119"/>
    </row>
    <row r="1132" spans="1:7" ht="12.75">
      <c r="A1132" s="77" t="s">
        <v>997</v>
      </c>
      <c r="B1132" s="89" t="s">
        <v>144</v>
      </c>
      <c r="C1132" s="89"/>
      <c r="D1132" s="90" t="s">
        <v>144</v>
      </c>
      <c r="E1132" s="88" t="s">
        <v>144</v>
      </c>
      <c r="G1132" s="119"/>
    </row>
    <row r="1133" spans="1:7" ht="12.75">
      <c r="A1133" s="77" t="s">
        <v>192</v>
      </c>
      <c r="B1133" s="89" t="s">
        <v>144</v>
      </c>
      <c r="C1133" s="89"/>
      <c r="D1133" s="90" t="s">
        <v>144</v>
      </c>
      <c r="E1133" s="88" t="s">
        <v>144</v>
      </c>
      <c r="G1133" s="119"/>
    </row>
    <row r="1134" spans="1:7" ht="12.75">
      <c r="A1134" s="77" t="s">
        <v>998</v>
      </c>
      <c r="B1134" s="89" t="s">
        <v>144</v>
      </c>
      <c r="C1134" s="89"/>
      <c r="D1134" s="90" t="s">
        <v>144</v>
      </c>
      <c r="E1134" s="88" t="s">
        <v>144</v>
      </c>
      <c r="G1134" s="119"/>
    </row>
    <row r="1135" spans="1:7" ht="12.75">
      <c r="A1135" s="77"/>
      <c r="B1135" s="89" t="s">
        <v>144</v>
      </c>
      <c r="C1135" s="89"/>
      <c r="D1135" s="90" t="s">
        <v>144</v>
      </c>
      <c r="E1135" s="88" t="s">
        <v>144</v>
      </c>
      <c r="G1135" s="119"/>
    </row>
    <row r="1136" spans="1:7" ht="12.75">
      <c r="A1136" s="74" t="s">
        <v>116</v>
      </c>
      <c r="B1136" s="89" t="s">
        <v>144</v>
      </c>
      <c r="C1136" s="89"/>
      <c r="D1136" s="90" t="s">
        <v>144</v>
      </c>
      <c r="E1136" s="88" t="s">
        <v>144</v>
      </c>
      <c r="G1136" s="119"/>
    </row>
    <row r="1137" spans="1:7" ht="12.75">
      <c r="A1137" s="77" t="s">
        <v>117</v>
      </c>
      <c r="B1137" s="89" t="s">
        <v>144</v>
      </c>
      <c r="C1137" s="89"/>
      <c r="D1137" s="90" t="s">
        <v>144</v>
      </c>
      <c r="E1137" s="88" t="s">
        <v>144</v>
      </c>
      <c r="G1137" s="119"/>
    </row>
    <row r="1138" spans="1:7" ht="12.75">
      <c r="A1138" s="77" t="s">
        <v>193</v>
      </c>
      <c r="B1138" s="89"/>
      <c r="C1138" s="89"/>
      <c r="D1138" s="90" t="s">
        <v>144</v>
      </c>
      <c r="E1138" s="88" t="s">
        <v>144</v>
      </c>
      <c r="G1138" s="119"/>
    </row>
    <row r="1139" spans="1:7" ht="12.75">
      <c r="A1139" s="77" t="s">
        <v>118</v>
      </c>
      <c r="B1139" s="89"/>
      <c r="C1139" s="89"/>
      <c r="D1139" s="90" t="s">
        <v>144</v>
      </c>
      <c r="E1139" s="88" t="s">
        <v>144</v>
      </c>
      <c r="G1139" s="119"/>
    </row>
    <row r="1140" spans="1:7" ht="12.75">
      <c r="A1140" s="101" t="s">
        <v>119</v>
      </c>
      <c r="B1140" s="89"/>
      <c r="C1140" s="89"/>
      <c r="D1140" s="90" t="s">
        <v>144</v>
      </c>
      <c r="E1140" s="88" t="s">
        <v>144</v>
      </c>
      <c r="G1140" s="119"/>
    </row>
    <row r="1141" spans="1:7" ht="12.75">
      <c r="A1141" s="77" t="s">
        <v>120</v>
      </c>
      <c r="B1141" s="89" t="s">
        <v>144</v>
      </c>
      <c r="C1141" s="89"/>
      <c r="D1141" s="90" t="s">
        <v>144</v>
      </c>
      <c r="E1141" s="88" t="s">
        <v>144</v>
      </c>
      <c r="G1141" s="119"/>
    </row>
    <row r="1142" spans="1:7" ht="12.75">
      <c r="A1142" s="77"/>
      <c r="B1142" s="89" t="s">
        <v>144</v>
      </c>
      <c r="C1142" s="89"/>
      <c r="D1142" s="90" t="s">
        <v>144</v>
      </c>
      <c r="E1142" s="88" t="s">
        <v>144</v>
      </c>
      <c r="G1142" s="119"/>
    </row>
    <row r="1143" spans="1:7" ht="12.75">
      <c r="A1143" s="74" t="s">
        <v>252</v>
      </c>
      <c r="B1143" s="89"/>
      <c r="C1143" s="89"/>
      <c r="D1143" s="90" t="s">
        <v>144</v>
      </c>
      <c r="E1143" s="88" t="s">
        <v>144</v>
      </c>
      <c r="G1143" s="119"/>
    </row>
    <row r="1144" spans="1:7" ht="12.75">
      <c r="A1144" s="77"/>
      <c r="B1144" s="89" t="s">
        <v>144</v>
      </c>
      <c r="C1144" s="89"/>
      <c r="D1144" s="90" t="s">
        <v>144</v>
      </c>
      <c r="E1144" s="88" t="s">
        <v>144</v>
      </c>
      <c r="G1144" s="119"/>
    </row>
    <row r="1145" spans="1:7" ht="12.75">
      <c r="A1145" s="77" t="s">
        <v>999</v>
      </c>
      <c r="B1145" s="89" t="s">
        <v>144</v>
      </c>
      <c r="C1145" s="89"/>
      <c r="D1145" s="90" t="s">
        <v>144</v>
      </c>
      <c r="E1145" s="88" t="s">
        <v>144</v>
      </c>
      <c r="G1145" s="119"/>
    </row>
    <row r="1146" spans="1:7" ht="12.75">
      <c r="A1146" s="77" t="s">
        <v>1000</v>
      </c>
      <c r="B1146" s="89" t="s">
        <v>144</v>
      </c>
      <c r="C1146" s="89"/>
      <c r="D1146" s="90" t="s">
        <v>144</v>
      </c>
      <c r="E1146" s="88" t="s">
        <v>144</v>
      </c>
      <c r="G1146" s="119"/>
    </row>
    <row r="1147" spans="1:7" ht="12.75">
      <c r="A1147" s="77"/>
      <c r="B1147" s="89" t="s">
        <v>144</v>
      </c>
      <c r="C1147" s="89"/>
      <c r="D1147" s="90" t="s">
        <v>144</v>
      </c>
      <c r="E1147" s="88" t="s">
        <v>144</v>
      </c>
      <c r="G1147" s="119"/>
    </row>
    <row r="1148" spans="1:7" ht="12.75">
      <c r="A1148" s="74" t="s">
        <v>1001</v>
      </c>
      <c r="B1148" s="89">
        <v>30530.31</v>
      </c>
      <c r="C1148" s="89"/>
      <c r="D1148" s="90">
        <v>31901.120919000001</v>
      </c>
      <c r="E1148" s="88">
        <v>4.489999999999994E-2</v>
      </c>
      <c r="G1148" s="119"/>
    </row>
    <row r="1149" spans="1:7" ht="12.75">
      <c r="A1149" s="74" t="s">
        <v>1002</v>
      </c>
      <c r="B1149" s="89">
        <v>30530.31</v>
      </c>
      <c r="C1149" s="89"/>
      <c r="D1149" s="90">
        <v>31901.120919000001</v>
      </c>
      <c r="E1149" s="88">
        <v>4.489999999999994E-2</v>
      </c>
      <c r="G1149" s="119"/>
    </row>
    <row r="1150" spans="1:7" ht="12.75">
      <c r="A1150" s="74" t="s">
        <v>1003</v>
      </c>
      <c r="B1150" s="89">
        <v>30530.31</v>
      </c>
      <c r="C1150" s="89"/>
      <c r="D1150" s="90">
        <v>31901.120919000001</v>
      </c>
      <c r="E1150" s="88">
        <v>4.489999999999994E-2</v>
      </c>
      <c r="G1150" s="119"/>
    </row>
    <row r="1151" spans="1:7" ht="12.75">
      <c r="A1151" s="74" t="s">
        <v>1001</v>
      </c>
      <c r="B1151" s="89">
        <v>30530.31</v>
      </c>
      <c r="C1151" s="89"/>
      <c r="D1151" s="90">
        <v>31901.120919000001</v>
      </c>
      <c r="E1151" s="88">
        <v>4.489999999999994E-2</v>
      </c>
      <c r="G1151" s="119"/>
    </row>
    <row r="1152" spans="1:7" ht="12.75">
      <c r="A1152" s="74" t="s">
        <v>1004</v>
      </c>
      <c r="B1152" s="89">
        <v>7632.58</v>
      </c>
      <c r="C1152" s="89"/>
      <c r="D1152" s="90">
        <v>7975.2828419999996</v>
      </c>
      <c r="E1152" s="88">
        <v>4.489999999999994E-2</v>
      </c>
      <c r="G1152" s="119"/>
    </row>
    <row r="1153" spans="1:7" ht="12.75">
      <c r="A1153" s="74" t="s">
        <v>1005</v>
      </c>
      <c r="B1153" s="89">
        <v>915.91</v>
      </c>
      <c r="C1153" s="89"/>
      <c r="D1153" s="90">
        <v>957.03435899999988</v>
      </c>
      <c r="E1153" s="88">
        <v>4.489999999999994E-2</v>
      </c>
      <c r="G1153" s="119"/>
    </row>
    <row r="1154" spans="1:7" ht="12.75">
      <c r="A1154" s="77"/>
      <c r="B1154" s="89" t="s">
        <v>144</v>
      </c>
      <c r="C1154" s="89"/>
      <c r="D1154" s="90" t="s">
        <v>144</v>
      </c>
      <c r="E1154" s="88" t="s">
        <v>144</v>
      </c>
      <c r="G1154" s="119"/>
    </row>
    <row r="1155" spans="1:7" ht="12.75">
      <c r="A1155" s="77" t="s">
        <v>194</v>
      </c>
      <c r="B1155" s="89" t="s">
        <v>144</v>
      </c>
      <c r="C1155" s="89"/>
      <c r="D1155" s="90" t="s">
        <v>144</v>
      </c>
      <c r="E1155" s="88" t="s">
        <v>144</v>
      </c>
      <c r="G1155" s="119"/>
    </row>
    <row r="1156" spans="1:7" ht="12.75">
      <c r="A1156" s="77" t="s">
        <v>1006</v>
      </c>
      <c r="B1156" s="89" t="s">
        <v>144</v>
      </c>
      <c r="C1156" s="89"/>
      <c r="D1156" s="90" t="s">
        <v>144</v>
      </c>
      <c r="E1156" s="88" t="s">
        <v>144</v>
      </c>
      <c r="G1156" s="119"/>
    </row>
    <row r="1157" spans="1:7" ht="12.75">
      <c r="A1157" s="77" t="s">
        <v>1007</v>
      </c>
      <c r="B1157" s="89" t="s">
        <v>144</v>
      </c>
      <c r="C1157" s="89"/>
      <c r="D1157" s="90" t="s">
        <v>144</v>
      </c>
      <c r="E1157" s="88" t="s">
        <v>144</v>
      </c>
      <c r="G1157" s="119"/>
    </row>
    <row r="1158" spans="1:7" ht="12.75">
      <c r="A1158" s="77" t="s">
        <v>1008</v>
      </c>
      <c r="B1158" s="89" t="s">
        <v>144</v>
      </c>
      <c r="C1158" s="89"/>
      <c r="D1158" s="90" t="s">
        <v>144</v>
      </c>
      <c r="E1158" s="88" t="s">
        <v>144</v>
      </c>
      <c r="G1158" s="119"/>
    </row>
    <row r="1159" spans="1:7" ht="12.75">
      <c r="A1159" s="77"/>
      <c r="B1159" s="89" t="s">
        <v>144</v>
      </c>
      <c r="C1159" s="89"/>
      <c r="D1159" s="90" t="s">
        <v>144</v>
      </c>
      <c r="E1159" s="88" t="s">
        <v>144</v>
      </c>
      <c r="G1159" s="119"/>
    </row>
    <row r="1160" spans="1:7" ht="12.75">
      <c r="A1160" s="74" t="s">
        <v>279</v>
      </c>
      <c r="B1160" s="89" t="s">
        <v>144</v>
      </c>
      <c r="C1160" s="89"/>
      <c r="D1160" s="90" t="s">
        <v>144</v>
      </c>
      <c r="E1160" s="88" t="s">
        <v>144</v>
      </c>
      <c r="G1160" s="119"/>
    </row>
    <row r="1161" spans="1:7" ht="12.75">
      <c r="A1161" s="74"/>
      <c r="B1161" s="89"/>
      <c r="C1161" s="89"/>
      <c r="D1161" s="90" t="s">
        <v>144</v>
      </c>
      <c r="E1161" s="88" t="s">
        <v>144</v>
      </c>
      <c r="G1161" s="119"/>
    </row>
    <row r="1162" spans="1:7" ht="12.75">
      <c r="A1162" s="77" t="s">
        <v>282</v>
      </c>
      <c r="B1162" s="89" t="s">
        <v>144</v>
      </c>
      <c r="C1162" s="89"/>
      <c r="D1162" s="90" t="s">
        <v>144</v>
      </c>
      <c r="E1162" s="88" t="s">
        <v>144</v>
      </c>
      <c r="G1162" s="119"/>
    </row>
    <row r="1163" spans="1:7" ht="12.75">
      <c r="A1163" s="77" t="s">
        <v>281</v>
      </c>
      <c r="B1163" s="89" t="s">
        <v>144</v>
      </c>
      <c r="C1163" s="89"/>
      <c r="D1163" s="90" t="s">
        <v>144</v>
      </c>
      <c r="E1163" s="88" t="s">
        <v>144</v>
      </c>
      <c r="G1163" s="119"/>
    </row>
    <row r="1164" spans="1:7" ht="12.75">
      <c r="A1164" s="77" t="s">
        <v>280</v>
      </c>
      <c r="B1164" s="89" t="s">
        <v>144</v>
      </c>
      <c r="C1164" s="89"/>
      <c r="D1164" s="90" t="s">
        <v>144</v>
      </c>
      <c r="E1164" s="88" t="s">
        <v>144</v>
      </c>
      <c r="G1164" s="119"/>
    </row>
    <row r="1165" spans="1:7" ht="12.75">
      <c r="A1165" s="77"/>
      <c r="B1165" s="89" t="s">
        <v>144</v>
      </c>
      <c r="C1165" s="89"/>
      <c r="D1165" s="90" t="s">
        <v>144</v>
      </c>
      <c r="E1165" s="88" t="s">
        <v>144</v>
      </c>
      <c r="G1165" s="119"/>
    </row>
    <row r="1166" spans="1:7" ht="12.75">
      <c r="A1166" s="77" t="s">
        <v>1014</v>
      </c>
      <c r="B1166" s="89">
        <v>1172.3699999999999</v>
      </c>
      <c r="C1166" s="89"/>
      <c r="D1166" s="90">
        <v>1225.0094129999998</v>
      </c>
      <c r="E1166" s="88">
        <v>4.489999999999994E-2</v>
      </c>
      <c r="G1166" s="119"/>
    </row>
    <row r="1167" spans="1:7" ht="12.75">
      <c r="A1167" s="77" t="s">
        <v>1015</v>
      </c>
      <c r="B1167" s="89">
        <v>2344.7399999999998</v>
      </c>
      <c r="C1167" s="89"/>
      <c r="D1167" s="90">
        <v>2450.0188259999995</v>
      </c>
      <c r="E1167" s="88">
        <v>4.489999999999994E-2</v>
      </c>
      <c r="G1167" s="119"/>
    </row>
    <row r="1168" spans="1:7" ht="12.75">
      <c r="A1168" s="77" t="s">
        <v>1016</v>
      </c>
      <c r="B1168" s="89">
        <v>4689.45</v>
      </c>
      <c r="C1168" s="89"/>
      <c r="D1168" s="90">
        <v>4900.0063049999999</v>
      </c>
      <c r="E1168" s="88">
        <v>4.489999999999994E-2</v>
      </c>
      <c r="G1168" s="119"/>
    </row>
    <row r="1169" spans="1:28" ht="12.75">
      <c r="A1169" s="77" t="s">
        <v>1017</v>
      </c>
      <c r="B1169" s="89">
        <v>7034.2</v>
      </c>
      <c r="C1169" s="89"/>
      <c r="D1169" s="90">
        <v>7350.0355799999998</v>
      </c>
      <c r="E1169" s="88">
        <v>4.489999999999994E-2</v>
      </c>
      <c r="G1169" s="119"/>
    </row>
    <row r="1170" spans="1:28" ht="12.75">
      <c r="A1170" s="77" t="s">
        <v>1018</v>
      </c>
      <c r="B1170" s="89">
        <v>9378.91</v>
      </c>
      <c r="C1170" s="89"/>
      <c r="D1170" s="90">
        <v>9800.0230589999992</v>
      </c>
      <c r="E1170" s="88">
        <v>4.489999999999994E-2</v>
      </c>
      <c r="G1170" s="119"/>
    </row>
    <row r="1171" spans="1:28" ht="12.75">
      <c r="A1171" s="77"/>
      <c r="B1171" s="89" t="s">
        <v>144</v>
      </c>
      <c r="C1171" s="89"/>
      <c r="D1171" s="90" t="s">
        <v>144</v>
      </c>
      <c r="E1171" s="88" t="s">
        <v>144</v>
      </c>
      <c r="G1171" s="119"/>
    </row>
    <row r="1172" spans="1:28" ht="12.75">
      <c r="A1172" s="77" t="s">
        <v>64</v>
      </c>
      <c r="B1172" s="89" t="s">
        <v>144</v>
      </c>
      <c r="C1172" s="89"/>
      <c r="D1172" s="90" t="s">
        <v>144</v>
      </c>
      <c r="E1172" s="88" t="s">
        <v>144</v>
      </c>
      <c r="G1172" s="119"/>
    </row>
    <row r="1173" spans="1:28" ht="12.75">
      <c r="A1173" s="77" t="s">
        <v>283</v>
      </c>
      <c r="B1173" s="89"/>
      <c r="C1173" s="89"/>
      <c r="D1173" s="90" t="s">
        <v>144</v>
      </c>
      <c r="E1173" s="88" t="s">
        <v>144</v>
      </c>
      <c r="G1173" s="119"/>
    </row>
    <row r="1174" spans="1:28" ht="12.75">
      <c r="A1174" s="77" t="s">
        <v>122</v>
      </c>
      <c r="B1174" s="89">
        <v>9385.02</v>
      </c>
      <c r="C1174" s="89"/>
      <c r="D1174" s="90">
        <v>9806.4073979999994</v>
      </c>
      <c r="E1174" s="88">
        <v>4.489999999999994E-2</v>
      </c>
      <c r="G1174" s="119"/>
    </row>
    <row r="1175" spans="1:28" ht="12.75">
      <c r="A1175" s="77" t="s">
        <v>126</v>
      </c>
      <c r="B1175" s="89">
        <v>9212.5300000000007</v>
      </c>
      <c r="C1175" s="89"/>
      <c r="D1175" s="90">
        <v>9626.1725970000007</v>
      </c>
      <c r="E1175" s="88">
        <v>4.489999999999994E-2</v>
      </c>
      <c r="G1175" s="119"/>
    </row>
    <row r="1176" spans="1:28" ht="12.75">
      <c r="A1176" s="77"/>
      <c r="B1176" s="89" t="s">
        <v>144</v>
      </c>
      <c r="C1176" s="89"/>
      <c r="D1176" s="90" t="s">
        <v>144</v>
      </c>
      <c r="E1176" s="88" t="s">
        <v>144</v>
      </c>
      <c r="G1176" s="119"/>
    </row>
    <row r="1177" spans="1:28" ht="12.75">
      <c r="A1177" s="74" t="s">
        <v>253</v>
      </c>
      <c r="B1177" s="89" t="s">
        <v>144</v>
      </c>
      <c r="C1177" s="89"/>
      <c r="D1177" s="90" t="s">
        <v>144</v>
      </c>
      <c r="E1177" s="88" t="s">
        <v>144</v>
      </c>
      <c r="G1177" s="119"/>
    </row>
    <row r="1178" spans="1:28" ht="12.75">
      <c r="A1178" s="77" t="s">
        <v>128</v>
      </c>
      <c r="B1178" s="89" t="s">
        <v>144</v>
      </c>
      <c r="C1178" s="89"/>
      <c r="D1178" s="90" t="s">
        <v>144</v>
      </c>
      <c r="E1178" s="88" t="s">
        <v>144</v>
      </c>
      <c r="G1178" s="119"/>
    </row>
    <row r="1179" spans="1:28" ht="12.75">
      <c r="A1179" s="77" t="s">
        <v>129</v>
      </c>
      <c r="B1179" s="89" t="s">
        <v>144</v>
      </c>
      <c r="C1179" s="89"/>
      <c r="D1179" s="90" t="s">
        <v>144</v>
      </c>
      <c r="E1179" s="88" t="s">
        <v>144</v>
      </c>
      <c r="G1179" s="119"/>
    </row>
    <row r="1180" spans="1:28" ht="12.75">
      <c r="A1180" s="77" t="s">
        <v>130</v>
      </c>
      <c r="B1180" s="89" t="s">
        <v>144</v>
      </c>
      <c r="C1180" s="89"/>
      <c r="D1180" s="90" t="s">
        <v>144</v>
      </c>
      <c r="E1180" s="88" t="s">
        <v>144</v>
      </c>
      <c r="G1180" s="119"/>
    </row>
    <row r="1181" spans="1:28" ht="12.75">
      <c r="A1181" s="77" t="s">
        <v>131</v>
      </c>
      <c r="B1181" s="89" t="s">
        <v>144</v>
      </c>
      <c r="C1181" s="89"/>
      <c r="D1181" s="90" t="s">
        <v>144</v>
      </c>
      <c r="E1181" s="88" t="s">
        <v>144</v>
      </c>
      <c r="G1181" s="119"/>
    </row>
    <row r="1182" spans="1:28" ht="12.75">
      <c r="A1182" s="77"/>
      <c r="B1182" s="89" t="s">
        <v>144</v>
      </c>
      <c r="C1182" s="89"/>
      <c r="D1182" s="90" t="s">
        <v>144</v>
      </c>
      <c r="E1182" s="88" t="s">
        <v>144</v>
      </c>
      <c r="G1182" s="119"/>
    </row>
    <row r="1183" spans="1:28" ht="12.75">
      <c r="A1183" s="77"/>
      <c r="B1183" s="89" t="s">
        <v>144</v>
      </c>
      <c r="C1183" s="89"/>
      <c r="D1183" s="90" t="s">
        <v>144</v>
      </c>
      <c r="E1183" s="88" t="s">
        <v>144</v>
      </c>
      <c r="G1183" s="119"/>
      <c r="AB1183" s="1">
        <v>1</v>
      </c>
    </row>
    <row r="1184" spans="1:28" ht="12.75">
      <c r="A1184" s="74" t="s">
        <v>1025</v>
      </c>
      <c r="B1184" s="89" t="s">
        <v>144</v>
      </c>
      <c r="C1184" s="89"/>
      <c r="D1184" s="90" t="s">
        <v>144</v>
      </c>
      <c r="E1184" s="88" t="s">
        <v>144</v>
      </c>
      <c r="G1184" s="119"/>
      <c r="AB1184" s="1">
        <v>1</v>
      </c>
    </row>
    <row r="1185" spans="1:28" ht="12.75">
      <c r="A1185" s="74" t="s">
        <v>1026</v>
      </c>
      <c r="B1185" s="89" t="s">
        <v>144</v>
      </c>
      <c r="C1185" s="89"/>
      <c r="D1185" s="90" t="s">
        <v>144</v>
      </c>
      <c r="E1185" s="88" t="s">
        <v>144</v>
      </c>
      <c r="G1185" s="119"/>
      <c r="AB1185" s="1">
        <v>1</v>
      </c>
    </row>
    <row r="1186" spans="1:28" ht="12.75">
      <c r="A1186" s="77"/>
      <c r="B1186" s="89" t="s">
        <v>144</v>
      </c>
      <c r="C1186" s="89"/>
      <c r="D1186" s="90" t="s">
        <v>144</v>
      </c>
      <c r="E1186" s="88" t="s">
        <v>144</v>
      </c>
      <c r="G1186" s="119"/>
      <c r="AB1186" s="1">
        <v>1</v>
      </c>
    </row>
    <row r="1187" spans="1:28" ht="12.75">
      <c r="A1187" s="77" t="s">
        <v>1027</v>
      </c>
      <c r="B1187" s="89" t="s">
        <v>144</v>
      </c>
      <c r="C1187" s="89"/>
      <c r="D1187" s="90" t="s">
        <v>144</v>
      </c>
      <c r="E1187" s="88" t="s">
        <v>144</v>
      </c>
      <c r="G1187" s="119"/>
      <c r="AB1187" s="1">
        <v>1</v>
      </c>
    </row>
    <row r="1188" spans="1:28" ht="12.75">
      <c r="A1188" s="77" t="s">
        <v>1028</v>
      </c>
      <c r="B1188" s="89" t="s">
        <v>144</v>
      </c>
      <c r="C1188" s="89"/>
      <c r="D1188" s="90" t="s">
        <v>144</v>
      </c>
      <c r="E1188" s="88" t="s">
        <v>144</v>
      </c>
      <c r="G1188" s="119"/>
      <c r="AB1188" s="1">
        <v>1</v>
      </c>
    </row>
    <row r="1189" spans="1:28" ht="12.75">
      <c r="A1189" s="77" t="s">
        <v>1029</v>
      </c>
      <c r="B1189" s="89" t="s">
        <v>144</v>
      </c>
      <c r="C1189" s="89"/>
      <c r="D1189" s="90" t="s">
        <v>144</v>
      </c>
      <c r="E1189" s="88" t="s">
        <v>144</v>
      </c>
      <c r="G1189" s="119"/>
      <c r="AB1189" s="1">
        <v>1</v>
      </c>
    </row>
    <row r="1190" spans="1:28" ht="12.75">
      <c r="A1190" s="77"/>
      <c r="B1190" s="89" t="s">
        <v>144</v>
      </c>
      <c r="C1190" s="89"/>
      <c r="D1190" s="90" t="s">
        <v>144</v>
      </c>
      <c r="E1190" s="88" t="s">
        <v>144</v>
      </c>
      <c r="G1190" s="119"/>
      <c r="AB1190" s="1">
        <v>1</v>
      </c>
    </row>
    <row r="1191" spans="1:28" ht="12.75">
      <c r="A1191" s="77" t="s">
        <v>1030</v>
      </c>
      <c r="B1191" s="89">
        <v>7104.41</v>
      </c>
      <c r="C1191" s="89"/>
      <c r="D1191" s="90">
        <v>7423.3980089999995</v>
      </c>
      <c r="E1191" s="88">
        <v>4.489999999999994E-2</v>
      </c>
      <c r="G1191" s="119"/>
      <c r="AB1191" s="1">
        <v>1</v>
      </c>
    </row>
    <row r="1192" spans="1:28" ht="12.75">
      <c r="A1192" s="77"/>
      <c r="B1192" s="89" t="s">
        <v>144</v>
      </c>
      <c r="C1192" s="89"/>
      <c r="D1192" s="90" t="s">
        <v>144</v>
      </c>
      <c r="E1192" s="88" t="s">
        <v>144</v>
      </c>
      <c r="G1192" s="119"/>
      <c r="AB1192" s="1">
        <v>1</v>
      </c>
    </row>
    <row r="1193" spans="1:28" ht="12.75">
      <c r="A1193" s="74" t="s">
        <v>1031</v>
      </c>
      <c r="B1193" s="89" t="s">
        <v>144</v>
      </c>
      <c r="C1193" s="89"/>
      <c r="D1193" s="90" t="s">
        <v>144</v>
      </c>
      <c r="E1193" s="88" t="s">
        <v>144</v>
      </c>
      <c r="G1193" s="119"/>
      <c r="AB1193" s="1">
        <v>1</v>
      </c>
    </row>
    <row r="1194" spans="1:28" ht="12.75">
      <c r="A1194" s="74" t="s">
        <v>1032</v>
      </c>
      <c r="B1194" s="89" t="s">
        <v>144</v>
      </c>
      <c r="C1194" s="89"/>
      <c r="D1194" s="90" t="s">
        <v>144</v>
      </c>
      <c r="E1194" s="88" t="s">
        <v>144</v>
      </c>
      <c r="G1194" s="119"/>
      <c r="AB1194" s="1">
        <v>1</v>
      </c>
    </row>
    <row r="1195" spans="1:28" ht="12.75">
      <c r="A1195" s="77"/>
      <c r="B1195" s="89" t="s">
        <v>144</v>
      </c>
      <c r="C1195" s="89"/>
      <c r="D1195" s="90" t="s">
        <v>144</v>
      </c>
      <c r="E1195" s="88" t="s">
        <v>144</v>
      </c>
      <c r="G1195" s="119"/>
      <c r="AB1195" s="1">
        <v>1</v>
      </c>
    </row>
    <row r="1196" spans="1:28" ht="12.75">
      <c r="A1196" s="77" t="s">
        <v>1027</v>
      </c>
      <c r="B1196" s="89" t="s">
        <v>144</v>
      </c>
      <c r="C1196" s="89"/>
      <c r="D1196" s="90" t="s">
        <v>144</v>
      </c>
      <c r="E1196" s="88" t="s">
        <v>144</v>
      </c>
      <c r="G1196" s="119"/>
      <c r="AB1196" s="1">
        <v>1</v>
      </c>
    </row>
    <row r="1197" spans="1:28" ht="12.75">
      <c r="A1197" s="77" t="s">
        <v>1028</v>
      </c>
      <c r="B1197" s="89" t="s">
        <v>144</v>
      </c>
      <c r="C1197" s="89"/>
      <c r="D1197" s="90" t="s">
        <v>144</v>
      </c>
      <c r="E1197" s="88" t="s">
        <v>144</v>
      </c>
      <c r="G1197" s="119"/>
      <c r="AB1197" s="1">
        <v>1</v>
      </c>
    </row>
    <row r="1198" spans="1:28" ht="12.75">
      <c r="A1198" s="77" t="s">
        <v>1029</v>
      </c>
      <c r="B1198" s="89" t="s">
        <v>144</v>
      </c>
      <c r="C1198" s="89"/>
      <c r="D1198" s="90" t="s">
        <v>144</v>
      </c>
      <c r="E1198" s="88" t="s">
        <v>144</v>
      </c>
      <c r="G1198" s="119"/>
      <c r="AB1198" s="1">
        <v>1</v>
      </c>
    </row>
    <row r="1199" spans="1:28" ht="12.75">
      <c r="A1199" s="77"/>
      <c r="B1199" s="89" t="s">
        <v>144</v>
      </c>
      <c r="C1199" s="89"/>
      <c r="D1199" s="90" t="s">
        <v>144</v>
      </c>
      <c r="E1199" s="88" t="s">
        <v>144</v>
      </c>
      <c r="G1199" s="119"/>
      <c r="AB1199" s="1">
        <v>1</v>
      </c>
    </row>
    <row r="1200" spans="1:28" ht="12.75">
      <c r="A1200" s="77" t="s">
        <v>1030</v>
      </c>
      <c r="B1200" s="89">
        <v>7104.41</v>
      </c>
      <c r="C1200" s="89"/>
      <c r="D1200" s="90">
        <v>7423.3980089999995</v>
      </c>
      <c r="E1200" s="88">
        <v>4.489999999999994E-2</v>
      </c>
      <c r="G1200" s="119"/>
      <c r="AB1200" s="1">
        <v>1</v>
      </c>
    </row>
    <row r="1201" spans="1:28" ht="12.75">
      <c r="A1201" s="77"/>
      <c r="B1201" s="89" t="s">
        <v>144</v>
      </c>
      <c r="C1201" s="89"/>
      <c r="D1201" s="90" t="s">
        <v>144</v>
      </c>
      <c r="E1201" s="88" t="s">
        <v>144</v>
      </c>
      <c r="G1201" s="119"/>
      <c r="AB1201" s="1">
        <v>1</v>
      </c>
    </row>
    <row r="1202" spans="1:28" ht="12.75">
      <c r="A1202" s="74" t="s">
        <v>1033</v>
      </c>
      <c r="B1202" s="89" t="s">
        <v>144</v>
      </c>
      <c r="C1202" s="89"/>
      <c r="D1202" s="90" t="s">
        <v>144</v>
      </c>
      <c r="E1202" s="88" t="s">
        <v>144</v>
      </c>
      <c r="G1202" s="119"/>
      <c r="AB1202" s="1">
        <v>1</v>
      </c>
    </row>
    <row r="1203" spans="1:28" ht="12.75">
      <c r="A1203" s="74" t="s">
        <v>1034</v>
      </c>
      <c r="B1203" s="89" t="s">
        <v>144</v>
      </c>
      <c r="C1203" s="89"/>
      <c r="D1203" s="90" t="s">
        <v>144</v>
      </c>
      <c r="E1203" s="88" t="s">
        <v>144</v>
      </c>
      <c r="G1203" s="119"/>
      <c r="AB1203" s="1">
        <v>1</v>
      </c>
    </row>
    <row r="1204" spans="1:28" ht="12.75">
      <c r="A1204" s="77"/>
      <c r="B1204" s="89" t="s">
        <v>144</v>
      </c>
      <c r="C1204" s="89"/>
      <c r="D1204" s="90" t="s">
        <v>144</v>
      </c>
      <c r="E1204" s="88" t="s">
        <v>144</v>
      </c>
      <c r="G1204" s="119"/>
      <c r="AB1204" s="1">
        <v>1</v>
      </c>
    </row>
    <row r="1205" spans="1:28" ht="12.75">
      <c r="A1205" s="77" t="s">
        <v>1027</v>
      </c>
      <c r="B1205" s="89" t="s">
        <v>144</v>
      </c>
      <c r="C1205" s="89"/>
      <c r="D1205" s="90" t="s">
        <v>144</v>
      </c>
      <c r="E1205" s="88" t="s">
        <v>144</v>
      </c>
      <c r="G1205" s="119"/>
      <c r="AB1205" s="1">
        <v>1</v>
      </c>
    </row>
    <row r="1206" spans="1:28" ht="12.75">
      <c r="A1206" s="77" t="s">
        <v>1028</v>
      </c>
      <c r="B1206" s="89" t="s">
        <v>144</v>
      </c>
      <c r="C1206" s="89"/>
      <c r="D1206" s="90" t="s">
        <v>144</v>
      </c>
      <c r="E1206" s="88" t="s">
        <v>144</v>
      </c>
      <c r="G1206" s="119"/>
      <c r="AB1206" s="1">
        <v>1</v>
      </c>
    </row>
    <row r="1207" spans="1:28" ht="12.75">
      <c r="A1207" s="77" t="s">
        <v>1029</v>
      </c>
      <c r="B1207" s="89" t="s">
        <v>144</v>
      </c>
      <c r="C1207" s="89"/>
      <c r="D1207" s="90" t="s">
        <v>144</v>
      </c>
      <c r="E1207" s="88" t="s">
        <v>144</v>
      </c>
      <c r="G1207" s="119"/>
      <c r="AB1207" s="1">
        <v>1</v>
      </c>
    </row>
    <row r="1208" spans="1:28" ht="12.75">
      <c r="A1208" s="77"/>
      <c r="B1208" s="89" t="s">
        <v>144</v>
      </c>
      <c r="C1208" s="89"/>
      <c r="D1208" s="90" t="s">
        <v>144</v>
      </c>
      <c r="E1208" s="88" t="s">
        <v>144</v>
      </c>
      <c r="G1208" s="119"/>
      <c r="AB1208" s="1">
        <v>1</v>
      </c>
    </row>
    <row r="1209" spans="1:28" ht="12.75">
      <c r="A1209" s="77" t="s">
        <v>1035</v>
      </c>
      <c r="B1209" s="89">
        <v>6971.58</v>
      </c>
      <c r="C1209" s="89"/>
      <c r="D1209" s="90">
        <v>7284.6039419999997</v>
      </c>
      <c r="E1209" s="88">
        <v>4.489999999999994E-2</v>
      </c>
      <c r="G1209" s="119"/>
      <c r="AB1209" s="1">
        <v>1</v>
      </c>
    </row>
    <row r="1210" spans="1:28" ht="12.75">
      <c r="A1210" s="77"/>
      <c r="B1210" s="89" t="s">
        <v>144</v>
      </c>
      <c r="C1210" s="89"/>
      <c r="D1210" s="90" t="s">
        <v>144</v>
      </c>
      <c r="E1210" s="88" t="s">
        <v>144</v>
      </c>
      <c r="G1210" s="119"/>
      <c r="AB1210" s="1">
        <v>1</v>
      </c>
    </row>
    <row r="1211" spans="1:28" ht="12.75">
      <c r="A1211" s="74" t="s">
        <v>1036</v>
      </c>
      <c r="B1211" s="89" t="s">
        <v>144</v>
      </c>
      <c r="C1211" s="89"/>
      <c r="D1211" s="90" t="s">
        <v>144</v>
      </c>
      <c r="E1211" s="88" t="s">
        <v>144</v>
      </c>
      <c r="G1211" s="119"/>
      <c r="AB1211" s="1">
        <v>1</v>
      </c>
    </row>
    <row r="1212" spans="1:28" ht="12.75">
      <c r="A1212" s="74" t="s">
        <v>1037</v>
      </c>
      <c r="B1212" s="89" t="s">
        <v>144</v>
      </c>
      <c r="C1212" s="89"/>
      <c r="D1212" s="90" t="s">
        <v>144</v>
      </c>
      <c r="E1212" s="88" t="s">
        <v>144</v>
      </c>
      <c r="G1212" s="119"/>
      <c r="AB1212" s="1">
        <v>1</v>
      </c>
    </row>
    <row r="1213" spans="1:28" ht="12.75">
      <c r="A1213" s="77"/>
      <c r="B1213" s="89" t="s">
        <v>144</v>
      </c>
      <c r="C1213" s="89"/>
      <c r="D1213" s="90" t="s">
        <v>144</v>
      </c>
      <c r="E1213" s="88" t="s">
        <v>144</v>
      </c>
      <c r="G1213" s="119"/>
      <c r="AB1213" s="1">
        <v>1</v>
      </c>
    </row>
    <row r="1214" spans="1:28" ht="12.75">
      <c r="A1214" s="77" t="s">
        <v>1027</v>
      </c>
      <c r="B1214" s="89" t="s">
        <v>144</v>
      </c>
      <c r="C1214" s="89"/>
      <c r="D1214" s="90" t="s">
        <v>144</v>
      </c>
      <c r="E1214" s="88" t="s">
        <v>144</v>
      </c>
      <c r="G1214" s="119"/>
      <c r="AB1214" s="1">
        <v>1</v>
      </c>
    </row>
    <row r="1215" spans="1:28" ht="12.75">
      <c r="A1215" s="77" t="s">
        <v>1028</v>
      </c>
      <c r="B1215" s="89" t="s">
        <v>144</v>
      </c>
      <c r="C1215" s="89"/>
      <c r="D1215" s="90" t="s">
        <v>144</v>
      </c>
      <c r="E1215" s="88" t="s">
        <v>144</v>
      </c>
      <c r="G1215" s="119"/>
      <c r="AB1215" s="1">
        <v>1</v>
      </c>
    </row>
    <row r="1216" spans="1:28" ht="12.75">
      <c r="A1216" s="77" t="s">
        <v>1029</v>
      </c>
      <c r="B1216" s="89" t="s">
        <v>144</v>
      </c>
      <c r="C1216" s="89"/>
      <c r="D1216" s="90" t="s">
        <v>144</v>
      </c>
      <c r="E1216" s="88" t="s">
        <v>144</v>
      </c>
      <c r="G1216" s="119"/>
      <c r="AB1216" s="1">
        <v>1</v>
      </c>
    </row>
    <row r="1217" spans="1:28" ht="12.75">
      <c r="A1217" s="77"/>
      <c r="B1217" s="89" t="s">
        <v>144</v>
      </c>
      <c r="C1217" s="89"/>
      <c r="D1217" s="90" t="s">
        <v>144</v>
      </c>
      <c r="E1217" s="88" t="s">
        <v>144</v>
      </c>
      <c r="G1217" s="119"/>
      <c r="AB1217" s="1">
        <v>1</v>
      </c>
    </row>
    <row r="1218" spans="1:28" ht="12.75">
      <c r="A1218" s="77" t="s">
        <v>123</v>
      </c>
      <c r="B1218" s="89">
        <v>3133.93</v>
      </c>
      <c r="C1218" s="89"/>
      <c r="D1218" s="90">
        <v>3274.6434569999997</v>
      </c>
      <c r="E1218" s="88">
        <v>4.489999999999994E-2</v>
      </c>
      <c r="G1218" s="119"/>
      <c r="AB1218" s="1">
        <v>1</v>
      </c>
    </row>
    <row r="1219" spans="1:28" ht="12.75">
      <c r="A1219" s="77"/>
      <c r="B1219" s="89" t="s">
        <v>144</v>
      </c>
      <c r="C1219" s="89"/>
      <c r="D1219" s="90" t="s">
        <v>144</v>
      </c>
      <c r="E1219" s="88" t="s">
        <v>144</v>
      </c>
      <c r="G1219" s="119"/>
      <c r="AB1219" s="1">
        <v>1</v>
      </c>
    </row>
    <row r="1220" spans="1:28" ht="12.75">
      <c r="A1220" s="74" t="s">
        <v>1038</v>
      </c>
      <c r="B1220" s="89" t="s">
        <v>144</v>
      </c>
      <c r="C1220" s="89"/>
      <c r="D1220" s="90" t="s">
        <v>144</v>
      </c>
      <c r="E1220" s="88" t="s">
        <v>144</v>
      </c>
      <c r="G1220" s="119"/>
      <c r="AB1220" s="1">
        <v>1</v>
      </c>
    </row>
    <row r="1221" spans="1:28" ht="12.75">
      <c r="A1221" s="77"/>
      <c r="B1221" s="89" t="s">
        <v>144</v>
      </c>
      <c r="C1221" s="89"/>
      <c r="D1221" s="90" t="s">
        <v>144</v>
      </c>
      <c r="E1221" s="88" t="s">
        <v>144</v>
      </c>
      <c r="G1221" s="119"/>
      <c r="AB1221" s="1">
        <v>1</v>
      </c>
    </row>
    <row r="1222" spans="1:28" ht="12.75">
      <c r="A1222" s="77" t="s">
        <v>1039</v>
      </c>
      <c r="B1222" s="89" t="s">
        <v>144</v>
      </c>
      <c r="C1222" s="89"/>
      <c r="D1222" s="90" t="s">
        <v>144</v>
      </c>
      <c r="E1222" s="88" t="s">
        <v>144</v>
      </c>
      <c r="G1222" s="119"/>
      <c r="AB1222" s="1">
        <v>1</v>
      </c>
    </row>
    <row r="1223" spans="1:28" ht="12.75">
      <c r="A1223" s="77"/>
      <c r="B1223" s="89" t="s">
        <v>144</v>
      </c>
      <c r="C1223" s="89"/>
      <c r="D1223" s="90" t="s">
        <v>144</v>
      </c>
      <c r="E1223" s="88" t="s">
        <v>144</v>
      </c>
      <c r="G1223" s="119"/>
      <c r="AB1223" s="1">
        <v>1</v>
      </c>
    </row>
    <row r="1224" spans="1:28" ht="12.75">
      <c r="A1224" s="77" t="s">
        <v>1040</v>
      </c>
      <c r="B1224" s="89">
        <v>11293.15</v>
      </c>
      <c r="C1224" s="89"/>
      <c r="D1224" s="90">
        <v>11800.212434999999</v>
      </c>
      <c r="E1224" s="88">
        <v>4.489999999999994E-2</v>
      </c>
      <c r="G1224" s="119"/>
      <c r="AB1224" s="1">
        <v>1</v>
      </c>
    </row>
    <row r="1225" spans="1:28" ht="12.75">
      <c r="A1225" s="77" t="s">
        <v>479</v>
      </c>
      <c r="B1225" s="89">
        <v>1.92</v>
      </c>
      <c r="C1225" s="89"/>
      <c r="D1225" s="90">
        <v>2.006208</v>
      </c>
      <c r="E1225" s="88">
        <v>4.489999999999994E-2</v>
      </c>
      <c r="G1225" s="119"/>
      <c r="AB1225" s="1">
        <v>1</v>
      </c>
    </row>
    <row r="1226" spans="1:28" ht="12.75">
      <c r="A1226" s="77" t="s">
        <v>1043</v>
      </c>
      <c r="B1226" s="89">
        <v>23517.49</v>
      </c>
      <c r="C1226" s="89"/>
      <c r="D1226" s="90">
        <v>24573.425300999999</v>
      </c>
      <c r="E1226" s="88">
        <v>4.489999999999994E-2</v>
      </c>
      <c r="G1226" s="119"/>
      <c r="AB1226" s="1">
        <v>1</v>
      </c>
    </row>
    <row r="1227" spans="1:28" ht="12.75">
      <c r="A1227" s="77" t="s">
        <v>1041</v>
      </c>
      <c r="B1227" s="89">
        <v>1.92</v>
      </c>
      <c r="C1227" s="89"/>
      <c r="D1227" s="90">
        <v>2.006208</v>
      </c>
      <c r="E1227" s="88">
        <v>4.489999999999994E-2</v>
      </c>
      <c r="G1227" s="119"/>
      <c r="AB1227" s="1">
        <v>1</v>
      </c>
    </row>
    <row r="1228" spans="1:28" ht="12.75">
      <c r="A1228" s="77" t="s">
        <v>1042</v>
      </c>
      <c r="B1228" s="89">
        <v>27962.69</v>
      </c>
      <c r="C1228" s="89"/>
      <c r="D1228" s="90">
        <v>29218.214780999999</v>
      </c>
      <c r="E1228" s="88">
        <v>4.489999999999994E-2</v>
      </c>
      <c r="G1228" s="119"/>
      <c r="AB1228" s="1">
        <v>1</v>
      </c>
    </row>
    <row r="1229" spans="1:28" ht="12.75">
      <c r="A1229" s="77" t="s">
        <v>1041</v>
      </c>
      <c r="B1229" s="89">
        <v>1.92</v>
      </c>
      <c r="C1229" s="89"/>
      <c r="D1229" s="90">
        <v>2.006208</v>
      </c>
      <c r="E1229" s="88">
        <v>4.489999999999994E-2</v>
      </c>
      <c r="G1229" s="119"/>
      <c r="AB1229" s="1">
        <v>1</v>
      </c>
    </row>
    <row r="1230" spans="1:28" ht="12.75">
      <c r="A1230" s="77" t="s">
        <v>309</v>
      </c>
      <c r="B1230" s="89" t="s">
        <v>125</v>
      </c>
      <c r="C1230" s="89"/>
      <c r="D1230" s="90" t="s">
        <v>125</v>
      </c>
      <c r="E1230" s="88" t="s">
        <v>125</v>
      </c>
      <c r="G1230" s="119"/>
      <c r="AB1230" s="1">
        <v>1</v>
      </c>
    </row>
    <row r="1231" spans="1:28" ht="12.75">
      <c r="A1231" s="77"/>
      <c r="B1231" s="89" t="s">
        <v>144</v>
      </c>
      <c r="C1231" s="89"/>
      <c r="D1231" s="90" t="s">
        <v>144</v>
      </c>
      <c r="E1231" s="88" t="s">
        <v>144</v>
      </c>
      <c r="G1231" s="119"/>
      <c r="AB1231" s="1">
        <v>1</v>
      </c>
    </row>
    <row r="1232" spans="1:28" ht="12.75">
      <c r="A1232" s="74" t="s">
        <v>1046</v>
      </c>
      <c r="B1232" s="89" t="s">
        <v>144</v>
      </c>
      <c r="C1232" s="89"/>
      <c r="D1232" s="90" t="s">
        <v>144</v>
      </c>
      <c r="E1232" s="88" t="s">
        <v>144</v>
      </c>
      <c r="G1232" s="119"/>
      <c r="AB1232" s="1">
        <v>1</v>
      </c>
    </row>
    <row r="1233" spans="1:28" ht="12.75">
      <c r="A1233" s="77"/>
      <c r="B1233" s="89" t="s">
        <v>144</v>
      </c>
      <c r="C1233" s="89"/>
      <c r="D1233" s="90" t="s">
        <v>144</v>
      </c>
      <c r="E1233" s="88" t="s">
        <v>144</v>
      </c>
      <c r="G1233" s="119"/>
      <c r="AB1233" s="1">
        <v>1</v>
      </c>
    </row>
    <row r="1234" spans="1:28" ht="12.75">
      <c r="A1234" s="77" t="s">
        <v>1039</v>
      </c>
      <c r="B1234" s="89" t="s">
        <v>144</v>
      </c>
      <c r="C1234" s="89"/>
      <c r="D1234" s="90" t="s">
        <v>144</v>
      </c>
      <c r="E1234" s="88" t="s">
        <v>144</v>
      </c>
      <c r="G1234" s="119"/>
      <c r="AB1234" s="1">
        <v>1</v>
      </c>
    </row>
    <row r="1235" spans="1:28" ht="12.75">
      <c r="A1235" s="77"/>
      <c r="B1235" s="89" t="s">
        <v>144</v>
      </c>
      <c r="C1235" s="89"/>
      <c r="D1235" s="90" t="s">
        <v>144</v>
      </c>
      <c r="E1235" s="88" t="s">
        <v>144</v>
      </c>
      <c r="G1235" s="119"/>
      <c r="AB1235" s="1">
        <v>1</v>
      </c>
    </row>
    <row r="1236" spans="1:28" ht="12.75">
      <c r="A1236" s="77" t="s">
        <v>1040</v>
      </c>
      <c r="B1236" s="89">
        <v>11082.51</v>
      </c>
      <c r="C1236" s="89"/>
      <c r="D1236" s="90">
        <v>11580.114699</v>
      </c>
      <c r="E1236" s="88">
        <v>4.489999999999994E-2</v>
      </c>
      <c r="G1236" s="119"/>
      <c r="AB1236" s="1">
        <v>1</v>
      </c>
    </row>
    <row r="1237" spans="1:28" ht="12.75">
      <c r="A1237" s="77" t="s">
        <v>1041</v>
      </c>
      <c r="B1237" s="89">
        <v>1.9</v>
      </c>
      <c r="C1237" s="89"/>
      <c r="D1237" s="90">
        <v>1.9853099999999997</v>
      </c>
      <c r="E1237" s="88">
        <v>4.489999999999994E-2</v>
      </c>
      <c r="G1237" s="119"/>
      <c r="AB1237" s="1">
        <v>1</v>
      </c>
    </row>
    <row r="1238" spans="1:28" ht="12.75">
      <c r="A1238" s="77"/>
      <c r="B1238" s="89" t="s">
        <v>144</v>
      </c>
      <c r="C1238" s="89"/>
      <c r="D1238" s="90" t="s">
        <v>144</v>
      </c>
      <c r="E1238" s="88" t="s">
        <v>144</v>
      </c>
      <c r="G1238" s="119"/>
      <c r="AB1238" s="1">
        <v>1</v>
      </c>
    </row>
    <row r="1239" spans="1:28" ht="12.75">
      <c r="A1239" s="77" t="s">
        <v>1045</v>
      </c>
      <c r="B1239" s="89" t="s">
        <v>144</v>
      </c>
      <c r="C1239" s="89"/>
      <c r="D1239" s="90" t="s">
        <v>144</v>
      </c>
      <c r="E1239" s="88" t="s">
        <v>144</v>
      </c>
      <c r="G1239" s="119"/>
      <c r="AB1239" s="1">
        <v>1</v>
      </c>
    </row>
    <row r="1240" spans="1:28" ht="12.75">
      <c r="A1240" s="77"/>
      <c r="B1240" s="89" t="s">
        <v>144</v>
      </c>
      <c r="C1240" s="89"/>
      <c r="D1240" s="90" t="s">
        <v>144</v>
      </c>
      <c r="E1240" s="88" t="s">
        <v>144</v>
      </c>
      <c r="G1240" s="119"/>
      <c r="AB1240" s="1">
        <v>1</v>
      </c>
    </row>
    <row r="1241" spans="1:28" ht="12.75">
      <c r="A1241" s="77" t="s">
        <v>1047</v>
      </c>
      <c r="B1241" s="89">
        <v>5541.25</v>
      </c>
      <c r="C1241" s="89"/>
      <c r="D1241" s="90">
        <v>5790.0521249999993</v>
      </c>
      <c r="E1241" s="88">
        <v>4.489999999999994E-2</v>
      </c>
      <c r="G1241" s="119"/>
      <c r="AB1241" s="1">
        <v>1</v>
      </c>
    </row>
    <row r="1242" spans="1:28" ht="12.75">
      <c r="A1242" s="77" t="s">
        <v>1041</v>
      </c>
      <c r="B1242" s="89">
        <v>0.75</v>
      </c>
      <c r="C1242" s="89"/>
      <c r="D1242" s="90">
        <v>0.7836749999999999</v>
      </c>
      <c r="E1242" s="88">
        <v>4.489999999999994E-2</v>
      </c>
      <c r="G1242" s="119"/>
      <c r="AB1242" s="1">
        <v>1</v>
      </c>
    </row>
    <row r="1243" spans="1:28" ht="12.75">
      <c r="A1243" s="77"/>
      <c r="B1243" s="89" t="s">
        <v>144</v>
      </c>
      <c r="C1243" s="89"/>
      <c r="D1243" s="90" t="s">
        <v>144</v>
      </c>
      <c r="E1243" s="88" t="s">
        <v>144</v>
      </c>
      <c r="G1243" s="119"/>
      <c r="AB1243" s="1">
        <v>1</v>
      </c>
    </row>
    <row r="1244" spans="1:28" ht="12.75">
      <c r="A1244" s="74" t="s">
        <v>1048</v>
      </c>
      <c r="B1244" s="89" t="s">
        <v>144</v>
      </c>
      <c r="C1244" s="89"/>
      <c r="D1244" s="90" t="s">
        <v>144</v>
      </c>
      <c r="E1244" s="88" t="s">
        <v>144</v>
      </c>
      <c r="G1244" s="119"/>
      <c r="AB1244" s="1">
        <v>1</v>
      </c>
    </row>
    <row r="1245" spans="1:28" ht="12.75">
      <c r="A1245" s="77"/>
      <c r="B1245" s="89" t="s">
        <v>144</v>
      </c>
      <c r="C1245" s="89"/>
      <c r="D1245" s="90" t="s">
        <v>144</v>
      </c>
      <c r="E1245" s="88" t="s">
        <v>144</v>
      </c>
      <c r="G1245" s="119"/>
      <c r="AB1245" s="1">
        <v>1</v>
      </c>
    </row>
    <row r="1246" spans="1:28" ht="12.75">
      <c r="A1246" s="77" t="s">
        <v>1039</v>
      </c>
      <c r="B1246" s="89" t="s">
        <v>144</v>
      </c>
      <c r="C1246" s="89"/>
      <c r="D1246" s="90" t="s">
        <v>144</v>
      </c>
      <c r="E1246" s="88" t="s">
        <v>144</v>
      </c>
      <c r="G1246" s="119"/>
      <c r="AB1246" s="1">
        <v>1</v>
      </c>
    </row>
    <row r="1247" spans="1:28" ht="12.75">
      <c r="A1247" s="77"/>
      <c r="B1247" s="89" t="s">
        <v>144</v>
      </c>
      <c r="C1247" s="89"/>
      <c r="D1247" s="90" t="s">
        <v>144</v>
      </c>
      <c r="E1247" s="88" t="s">
        <v>144</v>
      </c>
      <c r="G1247" s="119"/>
      <c r="AB1247" s="1">
        <v>1</v>
      </c>
    </row>
    <row r="1248" spans="1:28" ht="12.75">
      <c r="A1248" s="77" t="s">
        <v>1049</v>
      </c>
      <c r="B1248" s="89">
        <v>4661.99</v>
      </c>
      <c r="C1248" s="89"/>
      <c r="D1248" s="90">
        <v>4871.3133509999998</v>
      </c>
      <c r="E1248" s="88">
        <v>4.489999999999994E-2</v>
      </c>
      <c r="G1248" s="119"/>
      <c r="AB1248" s="1">
        <v>1</v>
      </c>
    </row>
    <row r="1249" spans="1:28" ht="12.75">
      <c r="A1249" s="77" t="s">
        <v>1041</v>
      </c>
      <c r="B1249" s="89">
        <v>1.37</v>
      </c>
      <c r="C1249" s="89"/>
      <c r="D1249" s="90">
        <v>1.431513</v>
      </c>
      <c r="E1249" s="88">
        <v>4.489999999999994E-2</v>
      </c>
      <c r="G1249" s="119"/>
      <c r="AB1249" s="1">
        <v>1</v>
      </c>
    </row>
    <row r="1250" spans="1:28" ht="12.75">
      <c r="A1250" s="77" t="s">
        <v>1050</v>
      </c>
      <c r="B1250" s="89">
        <v>6136.59</v>
      </c>
      <c r="C1250" s="89"/>
      <c r="D1250" s="90">
        <v>6412.122891</v>
      </c>
      <c r="E1250" s="88">
        <v>4.489999999999994E-2</v>
      </c>
      <c r="G1250" s="119"/>
      <c r="AB1250" s="1">
        <v>1</v>
      </c>
    </row>
    <row r="1251" spans="1:28" ht="12.75">
      <c r="A1251" s="77" t="s">
        <v>1041</v>
      </c>
      <c r="B1251" s="89">
        <v>1.56</v>
      </c>
      <c r="C1251" s="89"/>
      <c r="D1251" s="90">
        <v>1.630044</v>
      </c>
      <c r="E1251" s="88">
        <v>4.489999999999994E-2</v>
      </c>
      <c r="G1251" s="119"/>
      <c r="AB1251" s="1">
        <v>1</v>
      </c>
    </row>
    <row r="1252" spans="1:28" ht="12.75">
      <c r="A1252" s="77" t="s">
        <v>1051</v>
      </c>
      <c r="B1252" s="89">
        <v>10777.2</v>
      </c>
      <c r="C1252" s="89"/>
      <c r="D1252" s="90">
        <v>11261.09628</v>
      </c>
      <c r="E1252" s="88">
        <v>4.489999999999994E-2</v>
      </c>
      <c r="G1252" s="119"/>
      <c r="AB1252" s="1">
        <v>1</v>
      </c>
    </row>
    <row r="1253" spans="1:28" ht="12.75">
      <c r="A1253" s="77" t="s">
        <v>1041</v>
      </c>
      <c r="B1253" s="89">
        <v>1.92</v>
      </c>
      <c r="C1253" s="89"/>
      <c r="D1253" s="90">
        <v>2.006208</v>
      </c>
      <c r="E1253" s="88">
        <v>4.489999999999994E-2</v>
      </c>
      <c r="G1253" s="119"/>
      <c r="AB1253" s="1">
        <v>1</v>
      </c>
    </row>
    <row r="1254" spans="1:28" ht="12.75">
      <c r="A1254" s="77" t="s">
        <v>1052</v>
      </c>
      <c r="B1254" s="89">
        <v>11284</v>
      </c>
      <c r="C1254" s="89"/>
      <c r="D1254" s="90">
        <v>11790.651599999999</v>
      </c>
      <c r="E1254" s="88">
        <v>4.489999999999994E-2</v>
      </c>
      <c r="G1254" s="119"/>
      <c r="AB1254" s="1">
        <v>1</v>
      </c>
    </row>
    <row r="1255" spans="1:28" ht="12.75">
      <c r="A1255" s="77" t="s">
        <v>1041</v>
      </c>
      <c r="B1255" s="89">
        <v>1.92</v>
      </c>
      <c r="C1255" s="89"/>
      <c r="D1255" s="90">
        <v>2.006208</v>
      </c>
      <c r="E1255" s="88">
        <v>4.489999999999994E-2</v>
      </c>
      <c r="G1255" s="119"/>
      <c r="AB1255" s="1">
        <v>1</v>
      </c>
    </row>
    <row r="1256" spans="1:28" ht="12.75">
      <c r="A1256" s="77" t="s">
        <v>1053</v>
      </c>
      <c r="B1256" s="89">
        <v>23517.49</v>
      </c>
      <c r="C1256" s="89"/>
      <c r="D1256" s="90">
        <v>24573.425300999999</v>
      </c>
      <c r="E1256" s="88">
        <v>4.489999999999994E-2</v>
      </c>
      <c r="G1256" s="119"/>
      <c r="AB1256" s="1">
        <v>1</v>
      </c>
    </row>
    <row r="1257" spans="1:28" ht="12.75">
      <c r="A1257" s="77" t="s">
        <v>1041</v>
      </c>
      <c r="B1257" s="89">
        <v>1.92</v>
      </c>
      <c r="C1257" s="89"/>
      <c r="D1257" s="90">
        <v>2.006208</v>
      </c>
      <c r="E1257" s="88">
        <v>4.489999999999994E-2</v>
      </c>
      <c r="G1257" s="119"/>
      <c r="AB1257" s="1">
        <v>1</v>
      </c>
    </row>
    <row r="1258" spans="1:28" ht="12.75">
      <c r="A1258" s="77" t="s">
        <v>1054</v>
      </c>
      <c r="B1258" s="89">
        <v>27962.69</v>
      </c>
      <c r="C1258" s="89"/>
      <c r="D1258" s="90">
        <v>29218.214780999999</v>
      </c>
      <c r="E1258" s="88">
        <v>4.489999999999994E-2</v>
      </c>
      <c r="G1258" s="119"/>
      <c r="AB1258" s="1">
        <v>1</v>
      </c>
    </row>
    <row r="1259" spans="1:28" ht="12.75">
      <c r="A1259" s="77" t="s">
        <v>1041</v>
      </c>
      <c r="B1259" s="89">
        <v>1.92</v>
      </c>
      <c r="C1259" s="89"/>
      <c r="D1259" s="90">
        <v>2.006208</v>
      </c>
      <c r="E1259" s="88">
        <v>4.489999999999994E-2</v>
      </c>
      <c r="G1259" s="119"/>
      <c r="AB1259" s="1">
        <v>1</v>
      </c>
    </row>
    <row r="1260" spans="1:28" ht="12.75">
      <c r="A1260" s="77" t="s">
        <v>309</v>
      </c>
      <c r="B1260" s="89" t="s">
        <v>125</v>
      </c>
      <c r="C1260" s="89"/>
      <c r="D1260" s="90" t="s">
        <v>125</v>
      </c>
      <c r="E1260" s="88" t="s">
        <v>125</v>
      </c>
      <c r="G1260" s="119"/>
      <c r="AB1260" s="1">
        <v>1</v>
      </c>
    </row>
    <row r="1261" spans="1:28" ht="12.75">
      <c r="A1261" s="77"/>
      <c r="B1261" s="89" t="s">
        <v>144</v>
      </c>
      <c r="C1261" s="89"/>
      <c r="D1261" s="90" t="s">
        <v>144</v>
      </c>
      <c r="E1261" s="88" t="s">
        <v>144</v>
      </c>
      <c r="G1261" s="119"/>
      <c r="AB1261" s="1">
        <v>1</v>
      </c>
    </row>
    <row r="1262" spans="1:28" ht="12.75">
      <c r="A1262" s="77" t="s">
        <v>1045</v>
      </c>
      <c r="B1262" s="89" t="s">
        <v>144</v>
      </c>
      <c r="C1262" s="89"/>
      <c r="D1262" s="90" t="s">
        <v>144</v>
      </c>
      <c r="E1262" s="88" t="s">
        <v>144</v>
      </c>
      <c r="G1262" s="119"/>
      <c r="AB1262" s="1">
        <v>1</v>
      </c>
    </row>
    <row r="1263" spans="1:28" ht="12.75">
      <c r="A1263" s="77"/>
      <c r="B1263" s="90" t="s">
        <v>144</v>
      </c>
      <c r="C1263" s="90"/>
      <c r="D1263" s="90" t="s">
        <v>144</v>
      </c>
      <c r="E1263" s="88" t="s">
        <v>144</v>
      </c>
      <c r="G1263" s="119"/>
      <c r="AB1263" s="1">
        <v>1</v>
      </c>
    </row>
    <row r="1264" spans="1:28" ht="12.75">
      <c r="A1264" s="77" t="s">
        <v>1049</v>
      </c>
      <c r="B1264" s="89">
        <v>2330.98</v>
      </c>
      <c r="C1264" s="89"/>
      <c r="D1264" s="90">
        <v>2435.6410019999998</v>
      </c>
      <c r="E1264" s="88">
        <v>4.489999999999994E-2</v>
      </c>
      <c r="G1264" s="119"/>
      <c r="AB1264" s="1">
        <v>1</v>
      </c>
    </row>
    <row r="1265" spans="1:28" ht="12.75">
      <c r="A1265" s="77" t="s">
        <v>1041</v>
      </c>
      <c r="B1265" s="89">
        <v>0.46</v>
      </c>
      <c r="C1265" s="89"/>
      <c r="D1265" s="90">
        <v>0.48065399999999997</v>
      </c>
      <c r="E1265" s="88">
        <v>4.489999999999994E-2</v>
      </c>
      <c r="G1265" s="119"/>
      <c r="AB1265" s="1">
        <v>1</v>
      </c>
    </row>
    <row r="1266" spans="1:28" ht="12.75">
      <c r="A1266" s="77" t="s">
        <v>1050</v>
      </c>
      <c r="B1266" s="89">
        <v>3068.31</v>
      </c>
      <c r="C1266" s="89"/>
      <c r="D1266" s="90">
        <v>3206.0771189999996</v>
      </c>
      <c r="E1266" s="88">
        <v>4.489999999999994E-2</v>
      </c>
      <c r="G1266" s="119"/>
      <c r="AB1266" s="1">
        <v>1</v>
      </c>
    </row>
    <row r="1267" spans="1:28" ht="12.75">
      <c r="A1267" s="77" t="s">
        <v>1041</v>
      </c>
      <c r="B1267" s="89">
        <v>0.51</v>
      </c>
      <c r="C1267" s="89"/>
      <c r="D1267" s="90">
        <v>0.53289900000000001</v>
      </c>
      <c r="E1267" s="88">
        <v>4.489999999999994E-2</v>
      </c>
      <c r="G1267" s="119"/>
      <c r="AB1267" s="1">
        <v>1</v>
      </c>
    </row>
    <row r="1268" spans="1:28" ht="12.75">
      <c r="A1268" s="77" t="s">
        <v>1051</v>
      </c>
      <c r="B1268" s="89">
        <v>5388.6</v>
      </c>
      <c r="C1268" s="89"/>
      <c r="D1268" s="90">
        <v>5630.5481399999999</v>
      </c>
      <c r="E1268" s="88">
        <v>4.489999999999994E-2</v>
      </c>
      <c r="G1268" s="119"/>
      <c r="AB1268" s="1">
        <v>1</v>
      </c>
    </row>
    <row r="1269" spans="1:28" ht="12.75">
      <c r="A1269" s="77" t="s">
        <v>1041</v>
      </c>
      <c r="B1269" s="89">
        <v>0.75</v>
      </c>
      <c r="C1269" s="89"/>
      <c r="D1269" s="90">
        <v>0.7836749999999999</v>
      </c>
      <c r="E1269" s="88">
        <v>4.489999999999994E-2</v>
      </c>
      <c r="G1269" s="119"/>
      <c r="AB1269" s="1">
        <v>1</v>
      </c>
    </row>
    <row r="1270" spans="1:28" ht="12.75">
      <c r="A1270" s="77" t="s">
        <v>1052</v>
      </c>
      <c r="B1270" s="89">
        <v>5642</v>
      </c>
      <c r="C1270" s="89"/>
      <c r="D1270" s="90">
        <v>5895.3257999999996</v>
      </c>
      <c r="E1270" s="88">
        <v>4.489999999999994E-2</v>
      </c>
      <c r="G1270" s="119"/>
      <c r="AB1270" s="1">
        <v>1</v>
      </c>
    </row>
    <row r="1271" spans="1:28" ht="12.75">
      <c r="A1271" s="77" t="s">
        <v>1041</v>
      </c>
      <c r="B1271" s="89">
        <v>0.75</v>
      </c>
      <c r="C1271" s="89"/>
      <c r="D1271" s="90">
        <v>0.7836749999999999</v>
      </c>
      <c r="E1271" s="88">
        <v>4.489999999999994E-2</v>
      </c>
      <c r="G1271" s="119"/>
      <c r="AB1271" s="1">
        <v>1</v>
      </c>
    </row>
    <row r="1272" spans="1:28" ht="12.75">
      <c r="A1272" s="77" t="s">
        <v>1053</v>
      </c>
      <c r="B1272" s="89">
        <v>11758.76</v>
      </c>
      <c r="C1272" s="89"/>
      <c r="D1272" s="90">
        <v>12286.728324</v>
      </c>
      <c r="E1272" s="88">
        <v>4.489999999999994E-2</v>
      </c>
      <c r="G1272" s="119"/>
      <c r="AB1272" s="1">
        <v>1</v>
      </c>
    </row>
    <row r="1273" spans="1:28" ht="12.75">
      <c r="A1273" s="77" t="s">
        <v>1041</v>
      </c>
      <c r="B1273" s="89">
        <v>0.65</v>
      </c>
      <c r="C1273" s="89"/>
      <c r="D1273" s="90">
        <v>0.67918500000000004</v>
      </c>
      <c r="E1273" s="88">
        <v>4.489999999999994E-2</v>
      </c>
      <c r="G1273" s="119"/>
      <c r="AB1273" s="1">
        <v>1</v>
      </c>
    </row>
    <row r="1274" spans="1:28" ht="12.75">
      <c r="A1274" s="77" t="s">
        <v>1054</v>
      </c>
      <c r="B1274" s="89">
        <v>13981.36</v>
      </c>
      <c r="C1274" s="89"/>
      <c r="D1274" s="90">
        <v>14609.123063999999</v>
      </c>
      <c r="E1274" s="88">
        <v>4.489999999999994E-2</v>
      </c>
      <c r="G1274" s="119"/>
      <c r="AB1274" s="1">
        <v>1</v>
      </c>
    </row>
    <row r="1275" spans="1:28" ht="12.75">
      <c r="A1275" s="77" t="s">
        <v>1041</v>
      </c>
      <c r="B1275" s="89">
        <v>0.51</v>
      </c>
      <c r="C1275" s="89"/>
      <c r="D1275" s="90">
        <v>0.53289900000000001</v>
      </c>
      <c r="E1275" s="88">
        <v>4.489999999999994E-2</v>
      </c>
      <c r="G1275" s="119"/>
      <c r="AB1275" s="1">
        <v>1</v>
      </c>
    </row>
    <row r="1276" spans="1:28" ht="12.75">
      <c r="A1276" s="77" t="s">
        <v>309</v>
      </c>
      <c r="B1276" s="89" t="s">
        <v>125</v>
      </c>
      <c r="C1276" s="89"/>
      <c r="D1276" s="90" t="s">
        <v>125</v>
      </c>
      <c r="E1276" s="88" t="s">
        <v>125</v>
      </c>
      <c r="G1276" s="119"/>
      <c r="AB1276" s="1">
        <v>1</v>
      </c>
    </row>
    <row r="1277" spans="1:28" ht="12.75">
      <c r="A1277" s="77"/>
      <c r="B1277" s="89" t="s">
        <v>144</v>
      </c>
      <c r="C1277" s="89"/>
      <c r="D1277" s="90" t="s">
        <v>144</v>
      </c>
      <c r="E1277" s="88" t="s">
        <v>144</v>
      </c>
      <c r="G1277" s="119"/>
      <c r="AB1277" s="1">
        <v>1</v>
      </c>
    </row>
    <row r="1278" spans="1:28" ht="12.75">
      <c r="A1278" s="77"/>
      <c r="B1278" s="89" t="s">
        <v>144</v>
      </c>
      <c r="C1278" s="89"/>
      <c r="D1278" s="90" t="s">
        <v>144</v>
      </c>
      <c r="E1278" s="88" t="s">
        <v>144</v>
      </c>
      <c r="G1278" s="119"/>
      <c r="AB1278" s="1">
        <v>1</v>
      </c>
    </row>
    <row r="1279" spans="1:28" ht="12.75">
      <c r="A1279" s="74" t="s">
        <v>1055</v>
      </c>
      <c r="B1279" s="89" t="s">
        <v>144</v>
      </c>
      <c r="C1279" s="89"/>
      <c r="D1279" s="90" t="s">
        <v>144</v>
      </c>
      <c r="E1279" s="88" t="s">
        <v>144</v>
      </c>
      <c r="G1279" s="119"/>
      <c r="AB1279" s="1">
        <v>1</v>
      </c>
    </row>
    <row r="1280" spans="1:28" ht="12.75">
      <c r="A1280" s="77"/>
      <c r="B1280" s="89" t="s">
        <v>144</v>
      </c>
      <c r="C1280" s="89"/>
      <c r="D1280" s="90" t="s">
        <v>144</v>
      </c>
      <c r="E1280" s="88" t="s">
        <v>144</v>
      </c>
      <c r="G1280" s="119"/>
      <c r="AB1280" s="1">
        <v>1</v>
      </c>
    </row>
    <row r="1281" spans="1:28" ht="12.75">
      <c r="A1281" s="77" t="s">
        <v>1039</v>
      </c>
      <c r="B1281" s="89" t="s">
        <v>144</v>
      </c>
      <c r="C1281" s="89"/>
      <c r="D1281" s="90" t="s">
        <v>144</v>
      </c>
      <c r="E1281" s="88" t="s">
        <v>144</v>
      </c>
      <c r="G1281" s="119"/>
      <c r="AB1281" s="1">
        <v>1</v>
      </c>
    </row>
    <row r="1282" spans="1:28" ht="12.75">
      <c r="A1282" s="77"/>
      <c r="B1282" s="89" t="s">
        <v>144</v>
      </c>
      <c r="C1282" s="89"/>
      <c r="D1282" s="90" t="s">
        <v>144</v>
      </c>
      <c r="E1282" s="88" t="s">
        <v>144</v>
      </c>
      <c r="G1282" s="119"/>
      <c r="AB1282" s="1">
        <v>1</v>
      </c>
    </row>
    <row r="1283" spans="1:28" ht="12.75">
      <c r="A1283" s="77" t="s">
        <v>1049</v>
      </c>
      <c r="B1283" s="89">
        <v>4661.99</v>
      </c>
      <c r="C1283" s="89"/>
      <c r="D1283" s="90">
        <v>4871.3133509999998</v>
      </c>
      <c r="E1283" s="88">
        <v>4.489999999999994E-2</v>
      </c>
      <c r="G1283" s="119"/>
      <c r="AB1283" s="1">
        <v>1</v>
      </c>
    </row>
    <row r="1284" spans="1:28" ht="12.75">
      <c r="A1284" s="77" t="s">
        <v>1041</v>
      </c>
      <c r="B1284" s="89">
        <v>1.37</v>
      </c>
      <c r="C1284" s="89"/>
      <c r="D1284" s="90">
        <v>1.431513</v>
      </c>
      <c r="E1284" s="88">
        <v>4.489999999999994E-2</v>
      </c>
      <c r="G1284" s="119"/>
      <c r="AB1284" s="1">
        <v>1</v>
      </c>
    </row>
    <row r="1285" spans="1:28" ht="12.75">
      <c r="A1285" s="77" t="s">
        <v>1050</v>
      </c>
      <c r="B1285" s="89">
        <v>6136.59</v>
      </c>
      <c r="C1285" s="89"/>
      <c r="D1285" s="90">
        <v>6412.122891</v>
      </c>
      <c r="E1285" s="88">
        <v>4.489999999999994E-2</v>
      </c>
      <c r="G1285" s="119"/>
      <c r="AB1285" s="1">
        <v>1</v>
      </c>
    </row>
    <row r="1286" spans="1:28" ht="12.75">
      <c r="A1286" s="77" t="s">
        <v>1041</v>
      </c>
      <c r="B1286" s="89">
        <v>1.56</v>
      </c>
      <c r="C1286" s="89"/>
      <c r="D1286" s="90">
        <v>1.630044</v>
      </c>
      <c r="E1286" s="88">
        <v>4.489999999999994E-2</v>
      </c>
      <c r="G1286" s="119"/>
      <c r="AB1286" s="1">
        <v>1</v>
      </c>
    </row>
    <row r="1287" spans="1:28" ht="12.75">
      <c r="A1287" s="77" t="s">
        <v>1051</v>
      </c>
      <c r="B1287" s="89">
        <v>10777.2</v>
      </c>
      <c r="C1287" s="89"/>
      <c r="D1287" s="90">
        <v>11261.09628</v>
      </c>
      <c r="E1287" s="88">
        <v>4.489999999999994E-2</v>
      </c>
      <c r="G1287" s="119"/>
      <c r="AB1287" s="1">
        <v>1</v>
      </c>
    </row>
    <row r="1288" spans="1:28" ht="12.75">
      <c r="A1288" s="77" t="s">
        <v>1041</v>
      </c>
      <c r="B1288" s="89">
        <v>1.92</v>
      </c>
      <c r="C1288" s="89"/>
      <c r="D1288" s="90">
        <v>2.006208</v>
      </c>
      <c r="E1288" s="88">
        <v>4.489999999999994E-2</v>
      </c>
      <c r="G1288" s="119"/>
      <c r="AB1288" s="1">
        <v>1</v>
      </c>
    </row>
    <row r="1289" spans="1:28" ht="12.75">
      <c r="A1289" s="77" t="s">
        <v>1052</v>
      </c>
      <c r="B1289" s="89">
        <v>11284</v>
      </c>
      <c r="C1289" s="89"/>
      <c r="D1289" s="90">
        <v>11790.651599999999</v>
      </c>
      <c r="E1289" s="88">
        <v>4.489999999999994E-2</v>
      </c>
      <c r="G1289" s="119"/>
      <c r="AB1289" s="1">
        <v>1</v>
      </c>
    </row>
    <row r="1290" spans="1:28" ht="12.75">
      <c r="A1290" s="77" t="s">
        <v>1041</v>
      </c>
      <c r="B1290" s="89">
        <v>1.92</v>
      </c>
      <c r="C1290" s="89"/>
      <c r="D1290" s="90">
        <v>2.006208</v>
      </c>
      <c r="E1290" s="88">
        <v>4.489999999999994E-2</v>
      </c>
      <c r="G1290" s="119"/>
      <c r="AB1290" s="1">
        <v>1</v>
      </c>
    </row>
    <row r="1291" spans="1:28" ht="12.75">
      <c r="A1291" s="77" t="s">
        <v>1053</v>
      </c>
      <c r="B1291" s="89">
        <v>23517.49</v>
      </c>
      <c r="C1291" s="89"/>
      <c r="D1291" s="90">
        <v>24573.425300999999</v>
      </c>
      <c r="E1291" s="88">
        <v>4.489999999999994E-2</v>
      </c>
      <c r="G1291" s="119"/>
      <c r="AB1291" s="1">
        <v>1</v>
      </c>
    </row>
    <row r="1292" spans="1:28" ht="12.75">
      <c r="A1292" s="77" t="s">
        <v>1041</v>
      </c>
      <c r="B1292" s="89">
        <v>1.92</v>
      </c>
      <c r="C1292" s="89"/>
      <c r="D1292" s="90">
        <v>2.006208</v>
      </c>
      <c r="E1292" s="88">
        <v>4.489999999999994E-2</v>
      </c>
      <c r="G1292" s="119"/>
      <c r="AB1292" s="1">
        <v>1</v>
      </c>
    </row>
    <row r="1293" spans="1:28" ht="12.75">
      <c r="A1293" s="77" t="s">
        <v>1054</v>
      </c>
      <c r="B1293" s="89">
        <v>27962.69</v>
      </c>
      <c r="C1293" s="89"/>
      <c r="D1293" s="90">
        <v>29218.214780999999</v>
      </c>
      <c r="E1293" s="88">
        <v>4.489999999999994E-2</v>
      </c>
      <c r="G1293" s="119"/>
      <c r="AB1293" s="1">
        <v>1</v>
      </c>
    </row>
    <row r="1294" spans="1:28" ht="12.75">
      <c r="A1294" s="77" t="s">
        <v>1041</v>
      </c>
      <c r="B1294" s="89">
        <v>1.92</v>
      </c>
      <c r="C1294" s="89"/>
      <c r="D1294" s="90">
        <v>2.006208</v>
      </c>
      <c r="E1294" s="88">
        <v>4.489999999999994E-2</v>
      </c>
      <c r="G1294" s="119"/>
      <c r="AB1294" s="1">
        <v>1</v>
      </c>
    </row>
    <row r="1295" spans="1:28" ht="12.75">
      <c r="A1295" s="77" t="s">
        <v>309</v>
      </c>
      <c r="B1295" s="89" t="s">
        <v>125</v>
      </c>
      <c r="C1295" s="89"/>
      <c r="D1295" s="90" t="s">
        <v>125</v>
      </c>
      <c r="E1295" s="88" t="s">
        <v>125</v>
      </c>
      <c r="G1295" s="119"/>
      <c r="AB1295" s="1">
        <v>1</v>
      </c>
    </row>
    <row r="1296" spans="1:28" ht="12.75">
      <c r="A1296" s="77"/>
      <c r="B1296" s="89" t="s">
        <v>144</v>
      </c>
      <c r="C1296" s="89"/>
      <c r="D1296" s="90" t="s">
        <v>144</v>
      </c>
      <c r="E1296" s="88" t="s">
        <v>144</v>
      </c>
      <c r="G1296" s="119"/>
      <c r="AB1296" s="1">
        <v>1</v>
      </c>
    </row>
    <row r="1297" spans="1:28" ht="12.75">
      <c r="A1297" s="77" t="s">
        <v>1045</v>
      </c>
      <c r="B1297" s="89" t="s">
        <v>144</v>
      </c>
      <c r="C1297" s="89"/>
      <c r="D1297" s="90" t="s">
        <v>144</v>
      </c>
      <c r="E1297" s="88" t="s">
        <v>144</v>
      </c>
      <c r="G1297" s="119"/>
      <c r="AB1297" s="1">
        <v>1</v>
      </c>
    </row>
    <row r="1298" spans="1:28" ht="12.75">
      <c r="A1298" s="77"/>
      <c r="B1298" s="89" t="s">
        <v>144</v>
      </c>
      <c r="C1298" s="89"/>
      <c r="D1298" s="90" t="s">
        <v>144</v>
      </c>
      <c r="E1298" s="88" t="s">
        <v>144</v>
      </c>
      <c r="G1298" s="119"/>
      <c r="AB1298" s="1">
        <v>1</v>
      </c>
    </row>
    <row r="1299" spans="1:28" ht="12.75">
      <c r="A1299" s="77" t="s">
        <v>1049</v>
      </c>
      <c r="B1299" s="89">
        <v>2330.98</v>
      </c>
      <c r="C1299" s="89"/>
      <c r="D1299" s="90">
        <v>2435.6410019999998</v>
      </c>
      <c r="E1299" s="88">
        <v>4.489999999999994E-2</v>
      </c>
      <c r="G1299" s="119"/>
      <c r="AB1299" s="1">
        <v>1</v>
      </c>
    </row>
    <row r="1300" spans="1:28" ht="12.75">
      <c r="A1300" s="77" t="s">
        <v>1041</v>
      </c>
      <c r="B1300" s="89">
        <v>0.46</v>
      </c>
      <c r="C1300" s="89"/>
      <c r="D1300" s="90">
        <v>0.48065399999999997</v>
      </c>
      <c r="E1300" s="88">
        <v>4.489999999999994E-2</v>
      </c>
      <c r="G1300" s="119"/>
      <c r="AB1300" s="1">
        <v>1</v>
      </c>
    </row>
    <row r="1301" spans="1:28" ht="12.75">
      <c r="A1301" s="77" t="s">
        <v>1050</v>
      </c>
      <c r="B1301" s="89">
        <v>3068.31</v>
      </c>
      <c r="C1301" s="89"/>
      <c r="D1301" s="90">
        <v>3206.0771189999996</v>
      </c>
      <c r="E1301" s="88">
        <v>4.489999999999994E-2</v>
      </c>
      <c r="G1301" s="119"/>
      <c r="AB1301" s="1">
        <v>1</v>
      </c>
    </row>
    <row r="1302" spans="1:28" ht="12.75">
      <c r="A1302" s="77" t="s">
        <v>1041</v>
      </c>
      <c r="B1302" s="89">
        <v>0.51</v>
      </c>
      <c r="C1302" s="89"/>
      <c r="D1302" s="90">
        <v>0.53289900000000001</v>
      </c>
      <c r="E1302" s="88">
        <v>4.489999999999994E-2</v>
      </c>
      <c r="G1302" s="119"/>
      <c r="AB1302" s="1">
        <v>1</v>
      </c>
    </row>
    <row r="1303" spans="1:28" ht="12.75">
      <c r="A1303" s="77" t="s">
        <v>1051</v>
      </c>
      <c r="B1303" s="89">
        <v>5388.6</v>
      </c>
      <c r="C1303" s="89"/>
      <c r="D1303" s="90">
        <v>5630.5481399999999</v>
      </c>
      <c r="E1303" s="88">
        <v>4.489999999999994E-2</v>
      </c>
      <c r="G1303" s="119"/>
      <c r="AB1303" s="1">
        <v>1</v>
      </c>
    </row>
    <row r="1304" spans="1:28" ht="12.75">
      <c r="A1304" s="77" t="s">
        <v>1041</v>
      </c>
      <c r="B1304" s="89">
        <v>0.75</v>
      </c>
      <c r="C1304" s="89"/>
      <c r="D1304" s="90">
        <v>0.7836749999999999</v>
      </c>
      <c r="E1304" s="88">
        <v>4.489999999999994E-2</v>
      </c>
      <c r="G1304" s="119"/>
      <c r="AB1304" s="1">
        <v>1</v>
      </c>
    </row>
    <row r="1305" spans="1:28" ht="12.75">
      <c r="A1305" s="77" t="s">
        <v>1052</v>
      </c>
      <c r="B1305" s="89">
        <v>5642</v>
      </c>
      <c r="C1305" s="89"/>
      <c r="D1305" s="90">
        <v>5895.3257999999996</v>
      </c>
      <c r="E1305" s="88">
        <v>4.489999999999994E-2</v>
      </c>
      <c r="G1305" s="119"/>
      <c r="AB1305" s="1">
        <v>1</v>
      </c>
    </row>
    <row r="1306" spans="1:28" ht="12.75">
      <c r="A1306" s="77" t="s">
        <v>1041</v>
      </c>
      <c r="B1306" s="89">
        <v>0.75</v>
      </c>
      <c r="C1306" s="89"/>
      <c r="D1306" s="90">
        <v>0.7836749999999999</v>
      </c>
      <c r="E1306" s="88">
        <v>4.489999999999994E-2</v>
      </c>
      <c r="G1306" s="119"/>
      <c r="AB1306" s="1">
        <v>1</v>
      </c>
    </row>
    <row r="1307" spans="1:28" ht="12.75">
      <c r="A1307" s="77" t="s">
        <v>1053</v>
      </c>
      <c r="B1307" s="89">
        <v>11758.76</v>
      </c>
      <c r="C1307" s="89"/>
      <c r="D1307" s="90">
        <v>12286.728324</v>
      </c>
      <c r="E1307" s="88">
        <v>4.489999999999994E-2</v>
      </c>
      <c r="G1307" s="119"/>
      <c r="AB1307" s="1">
        <v>1</v>
      </c>
    </row>
    <row r="1308" spans="1:28" ht="12.75">
      <c r="A1308" s="77" t="s">
        <v>1041</v>
      </c>
      <c r="B1308" s="89">
        <v>0.65</v>
      </c>
      <c r="C1308" s="89"/>
      <c r="D1308" s="90">
        <v>0.67918500000000004</v>
      </c>
      <c r="E1308" s="88">
        <v>4.489999999999994E-2</v>
      </c>
      <c r="G1308" s="119"/>
      <c r="AB1308" s="1">
        <v>1</v>
      </c>
    </row>
    <row r="1309" spans="1:28" ht="12.75">
      <c r="A1309" s="77" t="s">
        <v>1054</v>
      </c>
      <c r="B1309" s="89">
        <v>13981.36</v>
      </c>
      <c r="C1309" s="89"/>
      <c r="D1309" s="90">
        <v>14609.123063999999</v>
      </c>
      <c r="E1309" s="88">
        <v>4.489999999999994E-2</v>
      </c>
      <c r="G1309" s="119"/>
      <c r="AB1309" s="1">
        <v>1</v>
      </c>
    </row>
    <row r="1310" spans="1:28" ht="12.75">
      <c r="A1310" s="77" t="s">
        <v>1041</v>
      </c>
      <c r="B1310" s="89">
        <v>0.51</v>
      </c>
      <c r="C1310" s="89"/>
      <c r="D1310" s="90">
        <v>0.53289900000000001</v>
      </c>
      <c r="E1310" s="88">
        <v>4.489999999999994E-2</v>
      </c>
      <c r="G1310" s="119"/>
      <c r="AB1310" s="1">
        <v>1</v>
      </c>
    </row>
    <row r="1311" spans="1:28" ht="12.75">
      <c r="A1311" s="77" t="s">
        <v>309</v>
      </c>
      <c r="B1311" s="89" t="s">
        <v>125</v>
      </c>
      <c r="C1311" s="89"/>
      <c r="D1311" s="90" t="s">
        <v>125</v>
      </c>
      <c r="E1311" s="88" t="s">
        <v>125</v>
      </c>
      <c r="G1311" s="119"/>
      <c r="AB1311" s="1">
        <v>1</v>
      </c>
    </row>
    <row r="1312" spans="1:28" ht="12.75">
      <c r="A1312" s="77"/>
      <c r="B1312" s="89" t="s">
        <v>144</v>
      </c>
      <c r="C1312" s="89"/>
      <c r="D1312" s="90" t="s">
        <v>144</v>
      </c>
      <c r="E1312" s="88" t="s">
        <v>144</v>
      </c>
      <c r="G1312" s="119"/>
      <c r="AB1312" s="1">
        <v>1</v>
      </c>
    </row>
    <row r="1313" spans="1:28" ht="12.75">
      <c r="A1313" s="74" t="s">
        <v>1056</v>
      </c>
      <c r="B1313" s="89" t="s">
        <v>144</v>
      </c>
      <c r="C1313" s="89"/>
      <c r="D1313" s="90" t="s">
        <v>144</v>
      </c>
      <c r="E1313" s="88" t="s">
        <v>144</v>
      </c>
      <c r="G1313" s="119"/>
      <c r="AB1313" s="1">
        <v>1</v>
      </c>
    </row>
    <row r="1314" spans="1:28" ht="12.75">
      <c r="A1314" s="77"/>
      <c r="B1314" s="89" t="s">
        <v>144</v>
      </c>
      <c r="C1314" s="89"/>
      <c r="D1314" s="90" t="s">
        <v>144</v>
      </c>
      <c r="E1314" s="88" t="s">
        <v>144</v>
      </c>
      <c r="G1314" s="119"/>
      <c r="AB1314" s="1">
        <v>1</v>
      </c>
    </row>
    <row r="1315" spans="1:28" ht="12.75">
      <c r="A1315" s="77" t="s">
        <v>1039</v>
      </c>
      <c r="B1315" s="89" t="s">
        <v>144</v>
      </c>
      <c r="C1315" s="89"/>
      <c r="D1315" s="90" t="s">
        <v>144</v>
      </c>
      <c r="E1315" s="88" t="s">
        <v>144</v>
      </c>
      <c r="G1315" s="119"/>
      <c r="AB1315" s="1">
        <v>1</v>
      </c>
    </row>
    <row r="1316" spans="1:28" ht="12.75">
      <c r="A1316" s="77"/>
      <c r="B1316" s="89" t="s">
        <v>144</v>
      </c>
      <c r="C1316" s="89"/>
      <c r="D1316" s="90" t="s">
        <v>144</v>
      </c>
      <c r="E1316" s="88" t="s">
        <v>144</v>
      </c>
      <c r="G1316" s="119"/>
      <c r="AB1316" s="1">
        <v>1</v>
      </c>
    </row>
    <row r="1317" spans="1:28" ht="12.75">
      <c r="A1317" s="77" t="s">
        <v>1057</v>
      </c>
      <c r="B1317" s="89">
        <v>870.11</v>
      </c>
      <c r="C1317" s="89"/>
      <c r="D1317" s="90">
        <v>909.17793899999992</v>
      </c>
      <c r="E1317" s="88">
        <v>4.489999999999994E-2</v>
      </c>
      <c r="G1317" s="119"/>
      <c r="AB1317" s="1">
        <v>1</v>
      </c>
    </row>
    <row r="1318" spans="1:28" ht="12.75">
      <c r="A1318" s="77" t="s">
        <v>1041</v>
      </c>
      <c r="B1318" s="89">
        <v>1.92</v>
      </c>
      <c r="C1318" s="89"/>
      <c r="D1318" s="90">
        <v>2.006208</v>
      </c>
      <c r="E1318" s="88">
        <v>4.489999999999994E-2</v>
      </c>
      <c r="G1318" s="119"/>
      <c r="AB1318" s="1">
        <v>1</v>
      </c>
    </row>
    <row r="1319" spans="1:28" ht="12.75">
      <c r="A1319" s="77" t="s">
        <v>1058</v>
      </c>
      <c r="B1319" s="89">
        <v>1144.8900000000001</v>
      </c>
      <c r="C1319" s="89"/>
      <c r="D1319" s="90">
        <v>1196.2955610000001</v>
      </c>
      <c r="E1319" s="88">
        <v>4.489999999999994E-2</v>
      </c>
      <c r="G1319" s="119"/>
      <c r="AB1319" s="1">
        <v>1</v>
      </c>
    </row>
    <row r="1320" spans="1:28" ht="12.75">
      <c r="A1320" s="77" t="s">
        <v>1041</v>
      </c>
      <c r="B1320" s="89">
        <v>1.92</v>
      </c>
      <c r="C1320" s="89"/>
      <c r="D1320" s="90">
        <v>2.006208</v>
      </c>
      <c r="E1320" s="88">
        <v>4.489999999999994E-2</v>
      </c>
      <c r="G1320" s="119"/>
      <c r="AB1320" s="1">
        <v>1</v>
      </c>
    </row>
    <row r="1321" spans="1:28" ht="12.75">
      <c r="A1321" s="77"/>
      <c r="B1321" s="89" t="s">
        <v>144</v>
      </c>
      <c r="C1321" s="89"/>
      <c r="D1321" s="90" t="s">
        <v>144</v>
      </c>
      <c r="E1321" s="88" t="s">
        <v>144</v>
      </c>
      <c r="G1321" s="119"/>
      <c r="AB1321" s="1">
        <v>1</v>
      </c>
    </row>
    <row r="1322" spans="1:28" ht="12.75">
      <c r="A1322" s="77" t="s">
        <v>1045</v>
      </c>
      <c r="B1322" s="90" t="s">
        <v>144</v>
      </c>
      <c r="C1322" s="90"/>
      <c r="D1322" s="90" t="s">
        <v>144</v>
      </c>
      <c r="E1322" s="88" t="s">
        <v>144</v>
      </c>
      <c r="G1322" s="119"/>
      <c r="AB1322" s="1">
        <v>1</v>
      </c>
    </row>
    <row r="1323" spans="1:28" ht="12.75">
      <c r="A1323" s="77"/>
      <c r="B1323" s="90" t="s">
        <v>144</v>
      </c>
      <c r="C1323" s="90"/>
      <c r="D1323" s="90" t="s">
        <v>144</v>
      </c>
      <c r="E1323" s="88" t="s">
        <v>144</v>
      </c>
      <c r="G1323" s="119"/>
      <c r="AB1323" s="1">
        <v>1</v>
      </c>
    </row>
    <row r="1324" spans="1:28" ht="12.75">
      <c r="A1324" s="77" t="s">
        <v>1057</v>
      </c>
      <c r="B1324" s="89">
        <v>435.07</v>
      </c>
      <c r="C1324" s="89"/>
      <c r="D1324" s="90">
        <v>454.60464299999995</v>
      </c>
      <c r="E1324" s="88">
        <v>4.489999999999994E-2</v>
      </c>
      <c r="G1324" s="119"/>
      <c r="AB1324" s="1">
        <v>1</v>
      </c>
    </row>
    <row r="1325" spans="1:28" ht="12.75">
      <c r="A1325" s="77" t="s">
        <v>1041</v>
      </c>
      <c r="B1325" s="89">
        <v>0.79</v>
      </c>
      <c r="C1325" s="89"/>
      <c r="D1325" s="90">
        <v>0.82547099999999995</v>
      </c>
      <c r="E1325" s="88">
        <v>4.489999999999994E-2</v>
      </c>
      <c r="G1325" s="119"/>
      <c r="AB1325" s="1">
        <v>1</v>
      </c>
    </row>
    <row r="1326" spans="1:28" ht="12.75">
      <c r="A1326" s="77" t="s">
        <v>1058</v>
      </c>
      <c r="B1326" s="89">
        <v>572.44000000000005</v>
      </c>
      <c r="C1326" s="89"/>
      <c r="D1326" s="90">
        <v>598.14255600000001</v>
      </c>
      <c r="E1326" s="88">
        <v>4.489999999999994E-2</v>
      </c>
      <c r="G1326" s="119"/>
      <c r="AB1326" s="1">
        <v>1</v>
      </c>
    </row>
    <row r="1327" spans="1:28" ht="12.75">
      <c r="A1327" s="77" t="s">
        <v>1041</v>
      </c>
      <c r="B1327" s="89">
        <v>0.79</v>
      </c>
      <c r="C1327" s="89"/>
      <c r="D1327" s="90">
        <v>0.82547099999999995</v>
      </c>
      <c r="E1327" s="88">
        <v>4.489999999999994E-2</v>
      </c>
      <c r="G1327" s="119"/>
      <c r="AB1327" s="1">
        <v>1</v>
      </c>
    </row>
    <row r="1328" spans="1:28" ht="12.75">
      <c r="A1328" s="77"/>
      <c r="B1328" s="89" t="s">
        <v>144</v>
      </c>
      <c r="C1328" s="89"/>
      <c r="D1328" s="90" t="s">
        <v>144</v>
      </c>
      <c r="E1328" s="88" t="s">
        <v>144</v>
      </c>
      <c r="G1328" s="119"/>
      <c r="AB1328" s="1">
        <v>1</v>
      </c>
    </row>
    <row r="1329" spans="1:28" ht="12.75">
      <c r="A1329" s="74" t="s">
        <v>127</v>
      </c>
      <c r="B1329" s="89" t="s">
        <v>144</v>
      </c>
      <c r="C1329" s="89"/>
      <c r="D1329" s="90" t="s">
        <v>144</v>
      </c>
      <c r="E1329" s="88" t="s">
        <v>144</v>
      </c>
      <c r="G1329" s="119"/>
      <c r="AB1329" s="1">
        <v>1</v>
      </c>
    </row>
    <row r="1330" spans="1:28" ht="12.75">
      <c r="A1330" s="77"/>
      <c r="B1330" s="89" t="s">
        <v>144</v>
      </c>
      <c r="C1330" s="89"/>
      <c r="D1330" s="90" t="s">
        <v>144</v>
      </c>
      <c r="E1330" s="88" t="s">
        <v>144</v>
      </c>
      <c r="G1330" s="119"/>
      <c r="AB1330" s="1">
        <v>1</v>
      </c>
    </row>
    <row r="1331" spans="1:28" ht="12.75">
      <c r="A1331" s="77" t="s">
        <v>1039</v>
      </c>
      <c r="B1331" s="89" t="s">
        <v>144</v>
      </c>
      <c r="C1331" s="89"/>
      <c r="D1331" s="90" t="s">
        <v>144</v>
      </c>
      <c r="E1331" s="88" t="s">
        <v>144</v>
      </c>
      <c r="G1331" s="119"/>
      <c r="AB1331" s="1">
        <v>1</v>
      </c>
    </row>
    <row r="1332" spans="1:28" ht="12.75">
      <c r="A1332" s="77"/>
      <c r="B1332" s="89" t="s">
        <v>144</v>
      </c>
      <c r="C1332" s="89"/>
      <c r="D1332" s="90" t="s">
        <v>144</v>
      </c>
      <c r="E1332" s="88" t="s">
        <v>144</v>
      </c>
      <c r="G1332" s="119"/>
      <c r="AB1332" s="1">
        <v>1</v>
      </c>
    </row>
    <row r="1333" spans="1:28" ht="12.75">
      <c r="A1333" s="77" t="s">
        <v>1059</v>
      </c>
      <c r="B1333" s="89">
        <v>26375.119999999999</v>
      </c>
      <c r="C1333" s="89"/>
      <c r="D1333" s="90">
        <v>27559.362887999996</v>
      </c>
      <c r="E1333" s="88">
        <v>4.489999999999994E-2</v>
      </c>
      <c r="G1333" s="119"/>
      <c r="AB1333" s="1">
        <v>1</v>
      </c>
    </row>
    <row r="1334" spans="1:28" ht="12.75">
      <c r="A1334" s="77" t="s">
        <v>1060</v>
      </c>
      <c r="B1334" s="89">
        <v>10119.27</v>
      </c>
      <c r="C1334" s="89"/>
      <c r="D1334" s="90">
        <v>10573.625222999999</v>
      </c>
      <c r="E1334" s="88">
        <v>4.489999999999994E-2</v>
      </c>
      <c r="G1334" s="119"/>
      <c r="AB1334" s="1">
        <v>1</v>
      </c>
    </row>
    <row r="1335" spans="1:28" ht="12.75">
      <c r="A1335" s="77" t="s">
        <v>1061</v>
      </c>
      <c r="B1335" s="89">
        <v>11082.51</v>
      </c>
      <c r="C1335" s="89"/>
      <c r="D1335" s="90">
        <v>11580.114699</v>
      </c>
      <c r="E1335" s="88">
        <v>4.489999999999994E-2</v>
      </c>
      <c r="G1335" s="119"/>
      <c r="AB1335" s="1">
        <v>1</v>
      </c>
    </row>
    <row r="1336" spans="1:28" ht="12.75">
      <c r="A1336" s="77" t="s">
        <v>123</v>
      </c>
      <c r="B1336" s="89">
        <v>3598</v>
      </c>
      <c r="C1336" s="89"/>
      <c r="D1336" s="90">
        <v>3759.5501999999997</v>
      </c>
      <c r="E1336" s="88">
        <v>4.489999999999994E-2</v>
      </c>
      <c r="G1336" s="119"/>
      <c r="AB1336" s="1">
        <v>1</v>
      </c>
    </row>
    <row r="1337" spans="1:28" ht="12.75">
      <c r="A1337" s="77"/>
      <c r="B1337" s="89" t="s">
        <v>144</v>
      </c>
      <c r="C1337" s="89"/>
      <c r="D1337" s="90" t="s">
        <v>144</v>
      </c>
      <c r="E1337" s="88" t="s">
        <v>144</v>
      </c>
      <c r="G1337" s="119"/>
      <c r="AB1337" s="1">
        <v>1</v>
      </c>
    </row>
    <row r="1338" spans="1:28" ht="12.75">
      <c r="A1338" s="77" t="s">
        <v>1045</v>
      </c>
      <c r="B1338" s="89" t="s">
        <v>144</v>
      </c>
      <c r="C1338" s="89"/>
      <c r="D1338" s="90" t="s">
        <v>144</v>
      </c>
      <c r="E1338" s="88" t="s">
        <v>144</v>
      </c>
      <c r="G1338" s="119"/>
      <c r="AB1338" s="1">
        <v>1</v>
      </c>
    </row>
    <row r="1339" spans="1:28" ht="12.75">
      <c r="A1339" s="77"/>
      <c r="B1339" s="89" t="s">
        <v>144</v>
      </c>
      <c r="C1339" s="89"/>
      <c r="D1339" s="90" t="s">
        <v>144</v>
      </c>
      <c r="E1339" s="88" t="s">
        <v>144</v>
      </c>
      <c r="G1339" s="119"/>
      <c r="AB1339" s="1">
        <v>1</v>
      </c>
    </row>
    <row r="1340" spans="1:28" ht="12.75">
      <c r="A1340" s="77" t="s">
        <v>1059</v>
      </c>
      <c r="B1340" s="89">
        <v>11071.82</v>
      </c>
      <c r="C1340" s="89"/>
      <c r="D1340" s="90">
        <v>11568.944717999999</v>
      </c>
      <c r="E1340" s="88">
        <v>4.489999999999994E-2</v>
      </c>
      <c r="G1340" s="119"/>
      <c r="AB1340" s="1">
        <v>1</v>
      </c>
    </row>
    <row r="1341" spans="1:28" ht="12.75">
      <c r="A1341" s="77" t="s">
        <v>1060</v>
      </c>
      <c r="B1341" s="89">
        <v>4523.0600000000004</v>
      </c>
      <c r="C1341" s="89"/>
      <c r="D1341" s="90">
        <v>4726.1453940000001</v>
      </c>
      <c r="E1341" s="88">
        <v>4.489999999999994E-2</v>
      </c>
      <c r="G1341" s="119"/>
      <c r="AB1341" s="1">
        <v>1</v>
      </c>
    </row>
    <row r="1342" spans="1:28" ht="12.75">
      <c r="A1342" s="77" t="s">
        <v>1061</v>
      </c>
      <c r="B1342" s="89">
        <v>5541.25</v>
      </c>
      <c r="C1342" s="89"/>
      <c r="D1342" s="90">
        <v>5790.0521249999993</v>
      </c>
      <c r="E1342" s="88">
        <v>4.489999999999994E-2</v>
      </c>
      <c r="G1342" s="119"/>
      <c r="AB1342" s="1">
        <v>1</v>
      </c>
    </row>
    <row r="1343" spans="1:28" ht="12.75">
      <c r="A1343" s="77" t="s">
        <v>123</v>
      </c>
      <c r="B1343" s="89">
        <v>1198.32</v>
      </c>
      <c r="C1343" s="89"/>
      <c r="D1343" s="90">
        <v>1252.124568</v>
      </c>
      <c r="E1343" s="88">
        <v>4.489999999999994E-2</v>
      </c>
      <c r="G1343" s="119"/>
      <c r="AB1343" s="1">
        <v>1</v>
      </c>
    </row>
    <row r="1344" spans="1:28" ht="12.75">
      <c r="A1344" s="77"/>
      <c r="B1344" s="89"/>
      <c r="C1344" s="89"/>
      <c r="D1344" s="90" t="s">
        <v>144</v>
      </c>
      <c r="E1344" s="88" t="s">
        <v>144</v>
      </c>
      <c r="G1344" s="119"/>
      <c r="AB1344" s="1">
        <v>1</v>
      </c>
    </row>
    <row r="1345" spans="1:28" ht="12.75">
      <c r="A1345" s="74" t="s">
        <v>1062</v>
      </c>
      <c r="B1345" s="89"/>
      <c r="C1345" s="89"/>
      <c r="D1345" s="90" t="s">
        <v>144</v>
      </c>
      <c r="E1345" s="88" t="s">
        <v>144</v>
      </c>
      <c r="G1345" s="119"/>
      <c r="AB1345" s="1">
        <v>1</v>
      </c>
    </row>
    <row r="1346" spans="1:28" ht="12.75">
      <c r="A1346" s="77"/>
      <c r="B1346" s="89"/>
      <c r="C1346" s="89"/>
      <c r="D1346" s="90" t="s">
        <v>144</v>
      </c>
      <c r="E1346" s="88" t="s">
        <v>144</v>
      </c>
      <c r="G1346" s="119"/>
      <c r="AB1346" s="1">
        <v>1</v>
      </c>
    </row>
    <row r="1347" spans="1:28" ht="12.75">
      <c r="A1347" s="77" t="s">
        <v>310</v>
      </c>
      <c r="B1347" s="89"/>
      <c r="C1347" s="89"/>
      <c r="D1347" s="90" t="s">
        <v>144</v>
      </c>
      <c r="E1347" s="88" t="s">
        <v>144</v>
      </c>
      <c r="G1347" s="119"/>
      <c r="AB1347" s="1">
        <v>1</v>
      </c>
    </row>
    <row r="1348" spans="1:28" ht="12.75">
      <c r="A1348" s="77"/>
      <c r="B1348" s="89"/>
      <c r="C1348" s="89"/>
      <c r="D1348" s="90" t="s">
        <v>144</v>
      </c>
      <c r="E1348" s="88" t="s">
        <v>144</v>
      </c>
      <c r="G1348" s="119"/>
      <c r="AB1348" s="1">
        <v>1</v>
      </c>
    </row>
    <row r="1349" spans="1:28" ht="12.75">
      <c r="A1349" s="77" t="s">
        <v>1064</v>
      </c>
      <c r="B1349" s="89"/>
      <c r="C1349" s="89"/>
      <c r="D1349" s="90" t="s">
        <v>144</v>
      </c>
      <c r="E1349" s="88" t="s">
        <v>144</v>
      </c>
      <c r="G1349" s="119"/>
      <c r="AB1349" s="1">
        <v>1</v>
      </c>
    </row>
    <row r="1350" spans="1:28" ht="12.75">
      <c r="A1350" s="77" t="s">
        <v>197</v>
      </c>
      <c r="B1350" s="89"/>
      <c r="C1350" s="89"/>
      <c r="D1350" s="90" t="s">
        <v>144</v>
      </c>
      <c r="E1350" s="88" t="s">
        <v>144</v>
      </c>
      <c r="G1350" s="119"/>
      <c r="AB1350" s="1">
        <v>1</v>
      </c>
    </row>
    <row r="1351" spans="1:28" ht="12.75">
      <c r="A1351" s="77" t="s">
        <v>311</v>
      </c>
      <c r="B1351" s="89"/>
      <c r="C1351" s="89"/>
      <c r="D1351" s="90" t="s">
        <v>144</v>
      </c>
      <c r="E1351" s="88" t="s">
        <v>144</v>
      </c>
      <c r="G1351" s="119"/>
      <c r="AB1351" s="1">
        <v>1</v>
      </c>
    </row>
    <row r="1352" spans="1:28" ht="12.75">
      <c r="A1352" s="77"/>
      <c r="B1352" s="89"/>
      <c r="C1352" s="89"/>
      <c r="D1352" s="90" t="s">
        <v>144</v>
      </c>
      <c r="E1352" s="88" t="s">
        <v>144</v>
      </c>
      <c r="G1352" s="119"/>
      <c r="AB1352" s="1">
        <v>1</v>
      </c>
    </row>
    <row r="1353" spans="1:28" ht="12.75">
      <c r="A1353" s="77" t="s">
        <v>1066</v>
      </c>
      <c r="B1353" s="89"/>
      <c r="C1353" s="89"/>
      <c r="D1353" s="90" t="s">
        <v>144</v>
      </c>
      <c r="E1353" s="88" t="s">
        <v>144</v>
      </c>
      <c r="G1353" s="119"/>
      <c r="AB1353" s="1">
        <v>1</v>
      </c>
    </row>
    <row r="1354" spans="1:28" ht="12.75">
      <c r="A1354" s="77" t="s">
        <v>1067</v>
      </c>
      <c r="B1354" s="89"/>
      <c r="C1354" s="89"/>
      <c r="D1354" s="90" t="s">
        <v>144</v>
      </c>
      <c r="E1354" s="88" t="s">
        <v>144</v>
      </c>
      <c r="G1354" s="119"/>
      <c r="AB1354" s="1">
        <v>1</v>
      </c>
    </row>
    <row r="1355" spans="1:28" ht="12.75">
      <c r="A1355" s="77" t="s">
        <v>1068</v>
      </c>
      <c r="B1355" s="89"/>
      <c r="C1355" s="89"/>
      <c r="D1355" s="90" t="s">
        <v>144</v>
      </c>
      <c r="E1355" s="88" t="s">
        <v>144</v>
      </c>
      <c r="G1355" s="119"/>
      <c r="AB1355" s="1">
        <v>1</v>
      </c>
    </row>
    <row r="1356" spans="1:28" ht="12.75">
      <c r="A1356" s="77" t="s">
        <v>1069</v>
      </c>
      <c r="B1356" s="89"/>
      <c r="C1356" s="89"/>
      <c r="D1356" s="90" t="s">
        <v>144</v>
      </c>
      <c r="E1356" s="88" t="s">
        <v>144</v>
      </c>
      <c r="G1356" s="119"/>
      <c r="AB1356" s="1">
        <v>1</v>
      </c>
    </row>
    <row r="1357" spans="1:28" ht="12.75">
      <c r="A1357" s="77" t="s">
        <v>553</v>
      </c>
      <c r="B1357" s="89"/>
      <c r="C1357" s="89"/>
      <c r="D1357" s="90" t="s">
        <v>144</v>
      </c>
      <c r="E1357" s="88" t="s">
        <v>144</v>
      </c>
      <c r="G1357" s="119"/>
      <c r="AB1357" s="1">
        <v>1</v>
      </c>
    </row>
    <row r="1358" spans="1:28" ht="12.75">
      <c r="A1358" s="77"/>
      <c r="B1358" s="89"/>
      <c r="C1358" s="89"/>
      <c r="D1358" s="90" t="s">
        <v>144</v>
      </c>
      <c r="E1358" s="88" t="s">
        <v>144</v>
      </c>
      <c r="G1358" s="119"/>
      <c r="AB1358" s="1">
        <v>1</v>
      </c>
    </row>
    <row r="1359" spans="1:28" ht="12.75">
      <c r="A1359" s="74" t="s">
        <v>1070</v>
      </c>
      <c r="B1359" s="89"/>
      <c r="C1359" s="89"/>
      <c r="D1359" s="90" t="s">
        <v>144</v>
      </c>
      <c r="E1359" s="88" t="s">
        <v>144</v>
      </c>
      <c r="G1359" s="119"/>
      <c r="AB1359" s="1">
        <v>1</v>
      </c>
    </row>
    <row r="1360" spans="1:28" ht="12.75">
      <c r="A1360" s="74"/>
      <c r="B1360" s="89"/>
      <c r="C1360" s="89"/>
      <c r="D1360" s="90" t="s">
        <v>144</v>
      </c>
      <c r="E1360" s="88" t="s">
        <v>144</v>
      </c>
      <c r="G1360" s="119"/>
      <c r="AB1360" s="1">
        <v>1</v>
      </c>
    </row>
    <row r="1361" spans="1:28" ht="12.75">
      <c r="A1361" s="77" t="s">
        <v>1071</v>
      </c>
      <c r="B1361" s="89"/>
      <c r="C1361" s="89"/>
      <c r="D1361" s="90" t="s">
        <v>144</v>
      </c>
      <c r="E1361" s="88" t="s">
        <v>144</v>
      </c>
      <c r="G1361" s="119"/>
      <c r="AB1361" s="1">
        <v>1</v>
      </c>
    </row>
    <row r="1362" spans="1:28" ht="12.75">
      <c r="A1362" s="77" t="s">
        <v>1022</v>
      </c>
      <c r="B1362" s="89"/>
      <c r="C1362" s="89"/>
      <c r="D1362" s="90" t="s">
        <v>144</v>
      </c>
      <c r="E1362" s="88" t="s">
        <v>144</v>
      </c>
      <c r="G1362" s="119"/>
      <c r="AB1362" s="1">
        <v>1</v>
      </c>
    </row>
    <row r="1363" spans="1:28" ht="12.75">
      <c r="A1363" s="74"/>
      <c r="B1363" s="89"/>
      <c r="C1363" s="89"/>
      <c r="D1363" s="90" t="s">
        <v>144</v>
      </c>
      <c r="E1363" s="88" t="s">
        <v>144</v>
      </c>
      <c r="G1363" s="119"/>
      <c r="AB1363" s="1">
        <v>1</v>
      </c>
    </row>
    <row r="1364" spans="1:28" ht="12.75">
      <c r="A1364" s="77" t="s">
        <v>1072</v>
      </c>
      <c r="B1364" s="89">
        <v>1170.83</v>
      </c>
      <c r="C1364" s="89"/>
      <c r="D1364" s="90">
        <v>1223.4002669999998</v>
      </c>
      <c r="E1364" s="88">
        <v>4.489999999999994E-2</v>
      </c>
      <c r="G1364" s="119"/>
      <c r="AB1364" s="1">
        <v>1</v>
      </c>
    </row>
    <row r="1365" spans="1:28" ht="12.75">
      <c r="A1365" s="77"/>
      <c r="B1365" s="89"/>
      <c r="C1365" s="89"/>
      <c r="D1365" s="90" t="s">
        <v>144</v>
      </c>
      <c r="E1365" s="88" t="s">
        <v>144</v>
      </c>
      <c r="G1365" s="119"/>
      <c r="AB1365" s="1">
        <v>1</v>
      </c>
    </row>
    <row r="1366" spans="1:28" ht="12.75">
      <c r="A1366" s="77" t="s">
        <v>133</v>
      </c>
      <c r="B1366" s="89">
        <v>1974.03</v>
      </c>
      <c r="C1366" s="89"/>
      <c r="D1366" s="90">
        <v>2062.663947</v>
      </c>
      <c r="E1366" s="88">
        <v>4.489999999999994E-2</v>
      </c>
      <c r="G1366" s="119"/>
      <c r="AB1366" s="1">
        <v>1</v>
      </c>
    </row>
    <row r="1367" spans="1:28" ht="12.75">
      <c r="A1367" s="77"/>
      <c r="B1367" s="89"/>
      <c r="C1367" s="89"/>
      <c r="D1367" s="90" t="s">
        <v>144</v>
      </c>
      <c r="E1367" s="88" t="s">
        <v>144</v>
      </c>
      <c r="G1367" s="119"/>
      <c r="AB1367" s="1">
        <v>1</v>
      </c>
    </row>
    <row r="1368" spans="1:28" ht="12.75">
      <c r="A1368" s="77" t="s">
        <v>136</v>
      </c>
      <c r="B1368" s="89"/>
      <c r="C1368" s="89"/>
      <c r="D1368" s="90" t="s">
        <v>144</v>
      </c>
      <c r="E1368" s="88" t="s">
        <v>144</v>
      </c>
      <c r="G1368" s="119"/>
      <c r="AB1368" s="1">
        <v>1</v>
      </c>
    </row>
    <row r="1369" spans="1:28" ht="12.75">
      <c r="A1369" s="77"/>
      <c r="B1369" s="89"/>
      <c r="C1369" s="89"/>
      <c r="D1369" s="90" t="s">
        <v>144</v>
      </c>
      <c r="E1369" s="88" t="s">
        <v>144</v>
      </c>
      <c r="G1369" s="119"/>
      <c r="AB1369" s="1">
        <v>1</v>
      </c>
    </row>
    <row r="1370" spans="1:28" ht="12.75">
      <c r="A1370" s="77" t="s">
        <v>137</v>
      </c>
      <c r="B1370" s="89"/>
      <c r="C1370" s="89"/>
      <c r="D1370" s="90" t="s">
        <v>144</v>
      </c>
      <c r="E1370" s="88" t="s">
        <v>144</v>
      </c>
      <c r="G1370" s="119"/>
      <c r="AB1370" s="1">
        <v>1</v>
      </c>
    </row>
    <row r="1371" spans="1:28" ht="12.75">
      <c r="A1371" s="77" t="s">
        <v>138</v>
      </c>
      <c r="B1371" s="89"/>
      <c r="C1371" s="89"/>
      <c r="D1371" s="90" t="s">
        <v>144</v>
      </c>
      <c r="E1371" s="88" t="s">
        <v>144</v>
      </c>
      <c r="G1371" s="119"/>
      <c r="AB1371" s="1">
        <v>1</v>
      </c>
    </row>
    <row r="1372" spans="1:28" ht="12.75">
      <c r="A1372" s="77" t="s">
        <v>139</v>
      </c>
      <c r="B1372" s="89"/>
      <c r="C1372" s="89"/>
      <c r="D1372" s="90" t="s">
        <v>144</v>
      </c>
      <c r="E1372" s="88" t="s">
        <v>144</v>
      </c>
      <c r="G1372" s="119"/>
      <c r="AB1372" s="1">
        <v>1</v>
      </c>
    </row>
    <row r="1373" spans="1:28" ht="12.75">
      <c r="A1373" s="77" t="s">
        <v>140</v>
      </c>
      <c r="B1373" s="89"/>
      <c r="C1373" s="89"/>
      <c r="D1373" s="90" t="s">
        <v>144</v>
      </c>
      <c r="E1373" s="88" t="s">
        <v>144</v>
      </c>
      <c r="G1373" s="119"/>
      <c r="AB1373" s="1">
        <v>1</v>
      </c>
    </row>
    <row r="1374" spans="1:28" ht="12.75">
      <c r="A1374" s="77"/>
      <c r="B1374" s="89"/>
      <c r="C1374" s="89"/>
      <c r="D1374" s="90" t="s">
        <v>144</v>
      </c>
      <c r="E1374" s="88" t="s">
        <v>144</v>
      </c>
      <c r="G1374" s="119"/>
      <c r="AB1374" s="1">
        <v>1</v>
      </c>
    </row>
    <row r="1375" spans="1:28" ht="12.75">
      <c r="A1375" s="74" t="s">
        <v>1073</v>
      </c>
      <c r="B1375" s="89"/>
      <c r="C1375" s="89"/>
      <c r="D1375" s="90" t="s">
        <v>144</v>
      </c>
      <c r="E1375" s="88" t="s">
        <v>144</v>
      </c>
      <c r="G1375" s="119"/>
      <c r="AB1375" s="1">
        <v>1</v>
      </c>
    </row>
    <row r="1376" spans="1:28" ht="12.75">
      <c r="A1376" s="74"/>
      <c r="B1376" s="89"/>
      <c r="C1376" s="89"/>
      <c r="D1376" s="90" t="s">
        <v>144</v>
      </c>
      <c r="E1376" s="88" t="s">
        <v>144</v>
      </c>
      <c r="G1376" s="119"/>
      <c r="AB1376" s="1">
        <v>1</v>
      </c>
    </row>
    <row r="1377" spans="1:28" ht="12.75">
      <c r="A1377" s="77" t="s">
        <v>1027</v>
      </c>
      <c r="B1377" s="89"/>
      <c r="C1377" s="89"/>
      <c r="D1377" s="90" t="s">
        <v>144</v>
      </c>
      <c r="E1377" s="88" t="s">
        <v>144</v>
      </c>
      <c r="G1377" s="119"/>
      <c r="AB1377" s="1">
        <v>1</v>
      </c>
    </row>
    <row r="1378" spans="1:28" ht="12.75">
      <c r="A1378" s="77" t="s">
        <v>1028</v>
      </c>
      <c r="B1378" s="89"/>
      <c r="C1378" s="89"/>
      <c r="D1378" s="90" t="s">
        <v>144</v>
      </c>
      <c r="E1378" s="88" t="s">
        <v>144</v>
      </c>
      <c r="G1378" s="119"/>
      <c r="AB1378" s="1">
        <v>1</v>
      </c>
    </row>
    <row r="1379" spans="1:28" ht="12.75">
      <c r="A1379" s="77" t="s">
        <v>1029</v>
      </c>
      <c r="B1379" s="89"/>
      <c r="C1379" s="89"/>
      <c r="D1379" s="90" t="s">
        <v>144</v>
      </c>
      <c r="E1379" s="88" t="s">
        <v>144</v>
      </c>
      <c r="G1379" s="119"/>
      <c r="AB1379" s="1">
        <v>1</v>
      </c>
    </row>
    <row r="1380" spans="1:28" ht="12.75">
      <c r="A1380" s="74"/>
      <c r="B1380" s="89"/>
      <c r="C1380" s="89"/>
      <c r="D1380" s="90" t="s">
        <v>144</v>
      </c>
      <c r="E1380" s="88" t="s">
        <v>144</v>
      </c>
      <c r="G1380" s="119"/>
      <c r="AB1380" s="1">
        <v>1</v>
      </c>
    </row>
    <row r="1381" spans="1:28" ht="12.75">
      <c r="A1381" s="77" t="s">
        <v>1074</v>
      </c>
      <c r="B1381" s="89">
        <v>613.66999999999996</v>
      </c>
      <c r="C1381" s="89"/>
      <c r="D1381" s="90">
        <v>641.22378299999991</v>
      </c>
      <c r="E1381" s="88">
        <v>4.489999999999994E-2</v>
      </c>
      <c r="G1381" s="119"/>
      <c r="AB1381" s="1">
        <v>1</v>
      </c>
    </row>
    <row r="1382" spans="1:28" ht="12.75">
      <c r="A1382" s="77"/>
      <c r="B1382" s="89"/>
      <c r="C1382" s="89"/>
      <c r="D1382" s="90" t="s">
        <v>144</v>
      </c>
      <c r="E1382" s="88" t="s">
        <v>144</v>
      </c>
      <c r="G1382" s="119"/>
      <c r="AB1382" s="1">
        <v>1</v>
      </c>
    </row>
    <row r="1383" spans="1:28" ht="12.75">
      <c r="A1383" s="77" t="s">
        <v>1075</v>
      </c>
      <c r="B1383" s="89"/>
      <c r="C1383" s="89"/>
      <c r="D1383" s="90" t="s">
        <v>144</v>
      </c>
      <c r="E1383" s="88" t="s">
        <v>144</v>
      </c>
      <c r="G1383" s="119"/>
      <c r="AB1383" s="1">
        <v>1</v>
      </c>
    </row>
    <row r="1384" spans="1:28" ht="12.75">
      <c r="A1384" s="77"/>
      <c r="B1384" s="89"/>
      <c r="C1384" s="89"/>
      <c r="D1384" s="90" t="s">
        <v>144</v>
      </c>
      <c r="E1384" s="88" t="s">
        <v>144</v>
      </c>
      <c r="G1384" s="119"/>
      <c r="AB1384" s="1">
        <v>1</v>
      </c>
    </row>
    <row r="1385" spans="1:28" ht="12.75">
      <c r="A1385" s="77" t="s">
        <v>1039</v>
      </c>
      <c r="B1385" s="90"/>
      <c r="C1385" s="90"/>
      <c r="D1385" s="90" t="s">
        <v>144</v>
      </c>
      <c r="E1385" s="88" t="s">
        <v>144</v>
      </c>
      <c r="G1385" s="119"/>
      <c r="AB1385" s="1">
        <v>1</v>
      </c>
    </row>
    <row r="1386" spans="1:28" ht="12.75">
      <c r="A1386" s="77"/>
      <c r="B1386" s="90"/>
      <c r="C1386" s="90"/>
      <c r="D1386" s="90" t="s">
        <v>144</v>
      </c>
      <c r="E1386" s="88" t="s">
        <v>144</v>
      </c>
      <c r="G1386" s="119"/>
      <c r="AB1386" s="1">
        <v>1</v>
      </c>
    </row>
    <row r="1387" spans="1:28" ht="12.75">
      <c r="A1387" s="77" t="s">
        <v>1076</v>
      </c>
      <c r="B1387" s="89">
        <v>870.11</v>
      </c>
      <c r="C1387" s="89"/>
      <c r="D1387" s="90">
        <v>909.17793899999992</v>
      </c>
      <c r="E1387" s="88">
        <v>4.489999999999994E-2</v>
      </c>
      <c r="G1387" s="119"/>
      <c r="AB1387" s="1">
        <v>1</v>
      </c>
    </row>
    <row r="1388" spans="1:28" ht="12.75">
      <c r="A1388" s="77" t="s">
        <v>1077</v>
      </c>
      <c r="B1388" s="89">
        <v>1.92</v>
      </c>
      <c r="C1388" s="89"/>
      <c r="D1388" s="90">
        <v>2.006208</v>
      </c>
      <c r="E1388" s="88">
        <v>4.489999999999994E-2</v>
      </c>
      <c r="G1388" s="119"/>
      <c r="AB1388" s="1">
        <v>1</v>
      </c>
    </row>
    <row r="1389" spans="1:28" ht="12.75">
      <c r="A1389" s="77" t="s">
        <v>1078</v>
      </c>
      <c r="B1389" s="89">
        <v>1144.8900000000001</v>
      </c>
      <c r="C1389" s="89"/>
      <c r="D1389" s="90">
        <v>1196.2955610000001</v>
      </c>
      <c r="E1389" s="88">
        <v>4.489999999999994E-2</v>
      </c>
      <c r="G1389" s="119"/>
      <c r="AB1389" s="1">
        <v>1</v>
      </c>
    </row>
    <row r="1390" spans="1:28" ht="12.75">
      <c r="A1390" s="77" t="s">
        <v>1077</v>
      </c>
      <c r="B1390" s="89">
        <v>1.92</v>
      </c>
      <c r="C1390" s="89"/>
      <c r="D1390" s="90">
        <v>2.006208</v>
      </c>
      <c r="E1390" s="88">
        <v>4.489999999999994E-2</v>
      </c>
      <c r="G1390" s="119"/>
      <c r="AB1390" s="1">
        <v>1</v>
      </c>
    </row>
    <row r="1391" spans="1:28" ht="12.75">
      <c r="A1391" s="77"/>
      <c r="B1391" s="89"/>
      <c r="C1391" s="89"/>
      <c r="D1391" s="90" t="s">
        <v>144</v>
      </c>
      <c r="E1391" s="88" t="s">
        <v>144</v>
      </c>
      <c r="G1391" s="119"/>
      <c r="AB1391" s="1">
        <v>1</v>
      </c>
    </row>
    <row r="1392" spans="1:28" ht="12.75">
      <c r="A1392" s="77" t="s">
        <v>1045</v>
      </c>
      <c r="B1392" s="89"/>
      <c r="C1392" s="89"/>
      <c r="D1392" s="90" t="s">
        <v>144</v>
      </c>
      <c r="E1392" s="88" t="s">
        <v>144</v>
      </c>
      <c r="G1392" s="119"/>
      <c r="AB1392" s="1">
        <v>1</v>
      </c>
    </row>
    <row r="1393" spans="1:28" ht="12.75">
      <c r="A1393" s="77"/>
      <c r="B1393" s="89"/>
      <c r="C1393" s="89"/>
      <c r="D1393" s="90" t="s">
        <v>144</v>
      </c>
      <c r="E1393" s="88" t="s">
        <v>144</v>
      </c>
      <c r="G1393" s="119"/>
      <c r="AB1393" s="1">
        <v>1</v>
      </c>
    </row>
    <row r="1394" spans="1:28" ht="12.75">
      <c r="A1394" s="77" t="s">
        <v>1076</v>
      </c>
      <c r="B1394" s="89">
        <v>435.07</v>
      </c>
      <c r="C1394" s="89"/>
      <c r="D1394" s="90">
        <v>454.60464299999995</v>
      </c>
      <c r="E1394" s="88">
        <v>4.489999999999994E-2</v>
      </c>
      <c r="G1394" s="119"/>
      <c r="AB1394" s="1">
        <v>1</v>
      </c>
    </row>
    <row r="1395" spans="1:28" ht="12.75">
      <c r="A1395" s="77" t="s">
        <v>1077</v>
      </c>
      <c r="B1395" s="89">
        <v>0.79</v>
      </c>
      <c r="C1395" s="89"/>
      <c r="D1395" s="90">
        <v>0.82547099999999995</v>
      </c>
      <c r="E1395" s="88">
        <v>4.489999999999994E-2</v>
      </c>
      <c r="G1395" s="119"/>
      <c r="AB1395" s="1">
        <v>1</v>
      </c>
    </row>
    <row r="1396" spans="1:28" ht="12.75">
      <c r="A1396" s="77" t="s">
        <v>1078</v>
      </c>
      <c r="B1396" s="89">
        <v>477.04</v>
      </c>
      <c r="C1396" s="89"/>
      <c r="D1396" s="90">
        <v>498.45909599999999</v>
      </c>
      <c r="E1396" s="88">
        <v>4.489999999999994E-2</v>
      </c>
      <c r="G1396" s="119"/>
      <c r="AB1396" s="1">
        <v>1</v>
      </c>
    </row>
    <row r="1397" spans="1:28" ht="12.75">
      <c r="A1397" s="77" t="s">
        <v>1077</v>
      </c>
      <c r="B1397" s="89">
        <v>0.79</v>
      </c>
      <c r="C1397" s="89"/>
      <c r="D1397" s="90">
        <v>0.82547099999999995</v>
      </c>
      <c r="E1397" s="88">
        <v>4.489999999999994E-2</v>
      </c>
      <c r="G1397" s="119"/>
      <c r="AB1397" s="1">
        <v>1</v>
      </c>
    </row>
    <row r="1398" spans="1:28" ht="12.75">
      <c r="A1398" s="77"/>
      <c r="B1398" s="89"/>
      <c r="C1398" s="89"/>
      <c r="D1398" s="90" t="s">
        <v>144</v>
      </c>
      <c r="E1398" s="88" t="s">
        <v>144</v>
      </c>
      <c r="G1398" s="119"/>
      <c r="AB1398" s="1">
        <v>1</v>
      </c>
    </row>
    <row r="1399" spans="1:28" ht="12.75">
      <c r="A1399" s="74" t="s">
        <v>1080</v>
      </c>
      <c r="B1399" s="89"/>
      <c r="C1399" s="89"/>
      <c r="D1399" s="90" t="s">
        <v>144</v>
      </c>
      <c r="E1399" s="88" t="s">
        <v>144</v>
      </c>
      <c r="G1399" s="119"/>
      <c r="AB1399" s="1">
        <v>1</v>
      </c>
    </row>
    <row r="1400" spans="1:28" ht="12.75">
      <c r="A1400" s="74" t="s">
        <v>1079</v>
      </c>
      <c r="B1400" s="89"/>
      <c r="C1400" s="89"/>
      <c r="D1400" s="90" t="s">
        <v>144</v>
      </c>
      <c r="E1400" s="88" t="s">
        <v>144</v>
      </c>
      <c r="G1400" s="119"/>
      <c r="AB1400" s="1">
        <v>1</v>
      </c>
    </row>
    <row r="1401" spans="1:28" ht="12.75">
      <c r="A1401" s="77"/>
      <c r="B1401" s="89"/>
      <c r="C1401" s="89"/>
      <c r="D1401" s="90" t="s">
        <v>144</v>
      </c>
      <c r="E1401" s="88" t="s">
        <v>144</v>
      </c>
      <c r="G1401" s="119"/>
      <c r="AB1401" s="1">
        <v>1</v>
      </c>
    </row>
    <row r="1402" spans="1:28" ht="12.75">
      <c r="A1402" s="77" t="s">
        <v>1081</v>
      </c>
      <c r="B1402" s="89"/>
      <c r="C1402" s="89"/>
      <c r="D1402" s="90" t="s">
        <v>144</v>
      </c>
      <c r="E1402" s="88" t="s">
        <v>144</v>
      </c>
      <c r="G1402" s="119"/>
      <c r="AB1402" s="1">
        <v>1</v>
      </c>
    </row>
    <row r="1403" spans="1:28" ht="12.75">
      <c r="A1403" s="77"/>
      <c r="B1403" s="89"/>
      <c r="C1403" s="89"/>
      <c r="D1403" s="90" t="s">
        <v>144</v>
      </c>
      <c r="E1403" s="88" t="s">
        <v>144</v>
      </c>
      <c r="G1403" s="119"/>
      <c r="AB1403" s="1">
        <v>1</v>
      </c>
    </row>
    <row r="1404" spans="1:28" ht="12.75">
      <c r="A1404" s="77" t="s">
        <v>198</v>
      </c>
      <c r="B1404" s="89">
        <v>686.93</v>
      </c>
      <c r="C1404" s="89"/>
      <c r="D1404" s="90">
        <v>717.77315699999986</v>
      </c>
      <c r="E1404" s="88">
        <v>4.489999999999994E-2</v>
      </c>
      <c r="G1404" s="119"/>
      <c r="AB1404" s="1">
        <v>1</v>
      </c>
    </row>
    <row r="1405" spans="1:28" ht="12.75">
      <c r="A1405" s="77" t="s">
        <v>1082</v>
      </c>
      <c r="B1405" s="89">
        <v>686.93</v>
      </c>
      <c r="C1405" s="89"/>
      <c r="D1405" s="90">
        <v>717.77315699999986</v>
      </c>
      <c r="E1405" s="88">
        <v>4.489999999999994E-2</v>
      </c>
      <c r="G1405" s="119"/>
      <c r="AB1405" s="1">
        <v>1</v>
      </c>
    </row>
    <row r="1406" spans="1:28" ht="12.75">
      <c r="A1406" s="77" t="s">
        <v>1083</v>
      </c>
      <c r="B1406" s="89">
        <v>686.93</v>
      </c>
      <c r="C1406" s="89"/>
      <c r="D1406" s="90">
        <v>717.77315699999986</v>
      </c>
      <c r="E1406" s="88">
        <v>4.489999999999994E-2</v>
      </c>
      <c r="G1406" s="119"/>
      <c r="AB1406" s="1">
        <v>1</v>
      </c>
    </row>
    <row r="1407" spans="1:28" ht="12.75">
      <c r="A1407" s="77"/>
      <c r="B1407" s="89"/>
      <c r="C1407" s="89"/>
      <c r="D1407" s="90" t="s">
        <v>144</v>
      </c>
      <c r="E1407" s="88" t="s">
        <v>144</v>
      </c>
      <c r="G1407" s="119"/>
      <c r="AB1407" s="1">
        <v>1</v>
      </c>
    </row>
    <row r="1408" spans="1:28" ht="12.75">
      <c r="A1408" s="74" t="s">
        <v>1080</v>
      </c>
      <c r="B1408" s="89"/>
      <c r="C1408" s="89"/>
      <c r="D1408" s="90" t="s">
        <v>144</v>
      </c>
      <c r="E1408" s="88" t="s">
        <v>144</v>
      </c>
      <c r="G1408" s="119"/>
      <c r="AB1408" s="1">
        <v>1</v>
      </c>
    </row>
    <row r="1409" spans="1:28" ht="12.75">
      <c r="A1409" s="74" t="s">
        <v>1034</v>
      </c>
      <c r="B1409" s="89"/>
      <c r="C1409" s="89"/>
      <c r="D1409" s="90" t="s">
        <v>144</v>
      </c>
      <c r="E1409" s="88" t="s">
        <v>144</v>
      </c>
      <c r="G1409" s="119"/>
      <c r="AB1409" s="1">
        <v>1</v>
      </c>
    </row>
    <row r="1410" spans="1:28" ht="12.75">
      <c r="A1410" s="77"/>
      <c r="B1410" s="89"/>
      <c r="C1410" s="89"/>
      <c r="D1410" s="90" t="s">
        <v>144</v>
      </c>
      <c r="E1410" s="88" t="s">
        <v>144</v>
      </c>
      <c r="G1410" s="119"/>
      <c r="AB1410" s="1">
        <v>1</v>
      </c>
    </row>
    <row r="1411" spans="1:28" ht="12.75">
      <c r="A1411" s="77" t="s">
        <v>1084</v>
      </c>
      <c r="B1411" s="89">
        <v>686.93</v>
      </c>
      <c r="C1411" s="89"/>
      <c r="D1411" s="90">
        <v>717.77315699999986</v>
      </c>
      <c r="E1411" s="88">
        <v>4.489999999999994E-2</v>
      </c>
      <c r="G1411" s="119"/>
      <c r="AB1411" s="1">
        <v>1</v>
      </c>
    </row>
    <row r="1412" spans="1:28" ht="12.75">
      <c r="A1412" s="77" t="s">
        <v>1085</v>
      </c>
      <c r="B1412" s="89">
        <v>686.93</v>
      </c>
      <c r="C1412" s="89"/>
      <c r="D1412" s="90">
        <v>717.77315699999986</v>
      </c>
      <c r="E1412" s="88">
        <v>4.489999999999994E-2</v>
      </c>
      <c r="G1412" s="119"/>
      <c r="AB1412" s="1">
        <v>1</v>
      </c>
    </row>
    <row r="1413" spans="1:28" ht="12.75">
      <c r="A1413" s="77" t="s">
        <v>1086</v>
      </c>
      <c r="B1413" s="89">
        <v>686.93</v>
      </c>
      <c r="C1413" s="89"/>
      <c r="D1413" s="90">
        <v>717.77315699999986</v>
      </c>
      <c r="E1413" s="88">
        <v>4.489999999999994E-2</v>
      </c>
      <c r="G1413" s="119"/>
      <c r="AB1413" s="1">
        <v>1</v>
      </c>
    </row>
    <row r="1414" spans="1:28" ht="12.75">
      <c r="A1414" s="77"/>
      <c r="B1414" s="89"/>
      <c r="C1414" s="89"/>
      <c r="D1414" s="90" t="s">
        <v>144</v>
      </c>
      <c r="E1414" s="88" t="s">
        <v>144</v>
      </c>
      <c r="G1414" s="119"/>
      <c r="AB1414" s="1">
        <v>1</v>
      </c>
    </row>
    <row r="1415" spans="1:28" ht="12.75">
      <c r="A1415" s="77" t="s">
        <v>1087</v>
      </c>
      <c r="B1415" s="89"/>
      <c r="C1415" s="89"/>
      <c r="D1415" s="90" t="s">
        <v>144</v>
      </c>
      <c r="E1415" s="88" t="s">
        <v>144</v>
      </c>
      <c r="G1415" s="119"/>
      <c r="AB1415" s="1">
        <v>1</v>
      </c>
    </row>
    <row r="1416" spans="1:28" ht="12.75">
      <c r="A1416" s="77" t="s">
        <v>1088</v>
      </c>
      <c r="B1416" s="89"/>
      <c r="C1416" s="89"/>
      <c r="D1416" s="90" t="s">
        <v>144</v>
      </c>
      <c r="E1416" s="88" t="s">
        <v>144</v>
      </c>
      <c r="G1416" s="119"/>
      <c r="AB1416" s="1">
        <v>1</v>
      </c>
    </row>
    <row r="1417" spans="1:28" ht="12.75">
      <c r="A1417" s="77" t="s">
        <v>1089</v>
      </c>
      <c r="B1417" s="89"/>
      <c r="C1417" s="89"/>
      <c r="D1417" s="90" t="s">
        <v>144</v>
      </c>
      <c r="E1417" s="88" t="s">
        <v>144</v>
      </c>
      <c r="G1417" s="119"/>
      <c r="AB1417" s="1">
        <v>1</v>
      </c>
    </row>
    <row r="1418" spans="1:28" ht="12.75">
      <c r="A1418" s="77"/>
      <c r="B1418" s="89"/>
      <c r="C1418" s="89"/>
      <c r="D1418" s="90" t="s">
        <v>144</v>
      </c>
      <c r="E1418" s="88" t="s">
        <v>144</v>
      </c>
      <c r="G1418" s="119"/>
      <c r="AB1418" s="1">
        <v>1</v>
      </c>
    </row>
    <row r="1419" spans="1:28" ht="12.75">
      <c r="A1419" s="77" t="s">
        <v>1090</v>
      </c>
      <c r="B1419" s="89"/>
      <c r="C1419" s="89"/>
      <c r="D1419" s="90" t="s">
        <v>144</v>
      </c>
      <c r="E1419" s="88" t="s">
        <v>144</v>
      </c>
      <c r="G1419" s="119"/>
      <c r="AB1419" s="1">
        <v>1</v>
      </c>
    </row>
    <row r="1420" spans="1:28" ht="12.75">
      <c r="A1420" s="77"/>
      <c r="B1420" s="89"/>
      <c r="C1420" s="89"/>
      <c r="D1420" s="90" t="s">
        <v>144</v>
      </c>
      <c r="E1420" s="88" t="s">
        <v>144</v>
      </c>
      <c r="G1420" s="119"/>
      <c r="AB1420" s="1">
        <v>1</v>
      </c>
    </row>
    <row r="1421" spans="1:28" ht="12.75">
      <c r="A1421" s="77" t="s">
        <v>1091</v>
      </c>
      <c r="B1421" s="89">
        <v>1410.01</v>
      </c>
      <c r="C1421" s="89"/>
      <c r="D1421" s="90">
        <v>1473.3194489999998</v>
      </c>
      <c r="E1421" s="88">
        <v>4.489999999999994E-2</v>
      </c>
      <c r="G1421" s="119"/>
      <c r="AB1421" s="1">
        <v>1</v>
      </c>
    </row>
    <row r="1422" spans="1:28" ht="12.75">
      <c r="A1422" s="77" t="s">
        <v>1092</v>
      </c>
      <c r="B1422" s="89">
        <v>1692.02</v>
      </c>
      <c r="C1422" s="89"/>
      <c r="D1422" s="90">
        <v>1767.9916979999998</v>
      </c>
      <c r="E1422" s="88">
        <v>4.489999999999994E-2</v>
      </c>
      <c r="G1422" s="119"/>
      <c r="AB1422" s="1">
        <v>1</v>
      </c>
    </row>
    <row r="1423" spans="1:28" ht="12.75">
      <c r="A1423" s="77" t="s">
        <v>1093</v>
      </c>
      <c r="B1423" s="89">
        <v>1974.03</v>
      </c>
      <c r="C1423" s="89"/>
      <c r="D1423" s="90">
        <v>2062.663947</v>
      </c>
      <c r="E1423" s="88">
        <v>4.489999999999994E-2</v>
      </c>
      <c r="G1423" s="119"/>
      <c r="AB1423" s="1">
        <v>1</v>
      </c>
    </row>
    <row r="1424" spans="1:28" ht="12.75">
      <c r="A1424" s="77"/>
      <c r="B1424" s="89"/>
      <c r="C1424" s="89"/>
      <c r="D1424" s="90" t="s">
        <v>144</v>
      </c>
      <c r="E1424" s="88" t="s">
        <v>144</v>
      </c>
      <c r="G1424" s="119"/>
      <c r="AB1424" s="1">
        <v>1</v>
      </c>
    </row>
    <row r="1425" spans="1:28" ht="12.75">
      <c r="A1425" s="74" t="s">
        <v>1094</v>
      </c>
      <c r="B1425" s="89"/>
      <c r="C1425" s="89"/>
      <c r="D1425" s="90" t="s">
        <v>144</v>
      </c>
      <c r="E1425" s="88" t="s">
        <v>144</v>
      </c>
      <c r="G1425" s="119"/>
      <c r="AB1425" s="1">
        <v>1</v>
      </c>
    </row>
    <row r="1426" spans="1:28" ht="12.75">
      <c r="A1426" s="77"/>
      <c r="B1426" s="89"/>
      <c r="C1426" s="89"/>
      <c r="D1426" s="90" t="s">
        <v>144</v>
      </c>
      <c r="E1426" s="88" t="s">
        <v>144</v>
      </c>
      <c r="G1426" s="119"/>
      <c r="AB1426" s="1">
        <v>1</v>
      </c>
    </row>
    <row r="1427" spans="1:28" ht="12.75">
      <c r="A1427" s="74" t="s">
        <v>1095</v>
      </c>
      <c r="B1427" s="89"/>
      <c r="C1427" s="89"/>
      <c r="D1427" s="90" t="s">
        <v>144</v>
      </c>
      <c r="E1427" s="88" t="s">
        <v>144</v>
      </c>
      <c r="G1427" s="119"/>
      <c r="AB1427" s="1">
        <v>1</v>
      </c>
    </row>
    <row r="1428" spans="1:28" ht="12.75">
      <c r="A1428" s="74"/>
      <c r="B1428" s="89"/>
      <c r="C1428" s="89"/>
      <c r="D1428" s="90" t="s">
        <v>144</v>
      </c>
      <c r="E1428" s="88" t="s">
        <v>144</v>
      </c>
      <c r="G1428" s="119"/>
      <c r="AB1428" s="1">
        <v>1</v>
      </c>
    </row>
    <row r="1429" spans="1:28" ht="12.75">
      <c r="A1429" s="77" t="s">
        <v>1096</v>
      </c>
      <c r="B1429" s="89"/>
      <c r="C1429" s="89"/>
      <c r="D1429" s="90" t="s">
        <v>144</v>
      </c>
      <c r="E1429" s="88" t="s">
        <v>144</v>
      </c>
      <c r="G1429" s="119"/>
      <c r="AB1429" s="1">
        <v>1</v>
      </c>
    </row>
    <row r="1430" spans="1:28" ht="12.75">
      <c r="A1430" s="77" t="s">
        <v>1097</v>
      </c>
      <c r="B1430" s="89" t="s">
        <v>256</v>
      </c>
      <c r="C1430" s="89"/>
      <c r="D1430" s="90" t="s">
        <v>256</v>
      </c>
      <c r="E1430" s="88" t="s">
        <v>256</v>
      </c>
      <c r="G1430" s="119"/>
      <c r="AB1430" s="1">
        <v>1</v>
      </c>
    </row>
    <row r="1431" spans="1:28" ht="12.75">
      <c r="A1431" s="77"/>
      <c r="B1431" s="89"/>
      <c r="C1431" s="89"/>
      <c r="D1431" s="90" t="s">
        <v>144</v>
      </c>
      <c r="E1431" s="88" t="s">
        <v>144</v>
      </c>
      <c r="G1431" s="119"/>
      <c r="AB1431" s="1">
        <v>1</v>
      </c>
    </row>
    <row r="1432" spans="1:28" ht="12.75">
      <c r="A1432" s="74" t="s">
        <v>272</v>
      </c>
      <c r="B1432" s="89"/>
      <c r="C1432" s="89"/>
      <c r="D1432" s="90" t="s">
        <v>144</v>
      </c>
      <c r="E1432" s="88" t="s">
        <v>144</v>
      </c>
      <c r="G1432" s="119"/>
      <c r="AB1432" s="1">
        <v>1</v>
      </c>
    </row>
    <row r="1433" spans="1:28" ht="12.75">
      <c r="A1433" s="77"/>
      <c r="B1433" s="89"/>
      <c r="C1433" s="89"/>
      <c r="D1433" s="90" t="s">
        <v>144</v>
      </c>
      <c r="E1433" s="88" t="s">
        <v>144</v>
      </c>
      <c r="G1433" s="119"/>
      <c r="AB1433" s="1">
        <v>1</v>
      </c>
    </row>
    <row r="1434" spans="1:28" ht="12.75">
      <c r="A1434" s="77" t="s">
        <v>273</v>
      </c>
      <c r="B1434" s="89" t="s">
        <v>256</v>
      </c>
      <c r="C1434" s="89"/>
      <c r="D1434" s="90" t="s">
        <v>256</v>
      </c>
      <c r="E1434" s="88" t="s">
        <v>256</v>
      </c>
      <c r="G1434" s="119"/>
      <c r="AB1434" s="1">
        <v>1</v>
      </c>
    </row>
    <row r="1435" spans="1:28" ht="12.75">
      <c r="A1435" s="77" t="s">
        <v>260</v>
      </c>
      <c r="B1435" s="89"/>
      <c r="C1435" s="89"/>
      <c r="D1435" s="90" t="s">
        <v>144</v>
      </c>
      <c r="E1435" s="88" t="s">
        <v>144</v>
      </c>
      <c r="G1435" s="119"/>
      <c r="AB1435" s="1">
        <v>1</v>
      </c>
    </row>
    <row r="1436" spans="1:28" ht="12.75">
      <c r="A1436" s="74" t="s">
        <v>274</v>
      </c>
      <c r="B1436" s="89"/>
      <c r="C1436" s="89"/>
      <c r="D1436" s="90" t="s">
        <v>144</v>
      </c>
      <c r="E1436" s="88" t="s">
        <v>144</v>
      </c>
      <c r="G1436" s="119"/>
    </row>
    <row r="1437" spans="1:28" ht="12.75">
      <c r="A1437" s="77"/>
      <c r="B1437" s="89"/>
      <c r="C1437" s="89"/>
      <c r="D1437" s="90" t="s">
        <v>144</v>
      </c>
      <c r="E1437" s="88" t="s">
        <v>144</v>
      </c>
      <c r="G1437" s="119"/>
    </row>
    <row r="1438" spans="1:28" ht="12.75">
      <c r="A1438" s="77" t="s">
        <v>275</v>
      </c>
      <c r="B1438" s="89" t="s">
        <v>256</v>
      </c>
      <c r="C1438" s="89"/>
      <c r="D1438" s="90" t="s">
        <v>256</v>
      </c>
      <c r="E1438" s="88" t="s">
        <v>256</v>
      </c>
      <c r="G1438" s="119"/>
    </row>
    <row r="1439" spans="1:28" ht="12.75">
      <c r="A1439" s="77"/>
      <c r="B1439" s="89"/>
      <c r="C1439" s="89"/>
      <c r="D1439" s="90" t="s">
        <v>144</v>
      </c>
      <c r="E1439" s="88" t="s">
        <v>144</v>
      </c>
      <c r="G1439" s="119"/>
    </row>
    <row r="1440" spans="1:28" ht="12.75">
      <c r="A1440" s="74" t="s">
        <v>671</v>
      </c>
      <c r="B1440" s="89"/>
      <c r="C1440" s="89"/>
      <c r="D1440" s="90" t="s">
        <v>144</v>
      </c>
      <c r="E1440" s="88" t="s">
        <v>144</v>
      </c>
      <c r="G1440" s="119"/>
      <c r="AB1440" s="1">
        <v>1</v>
      </c>
    </row>
    <row r="1441" spans="1:28" ht="12.75">
      <c r="A1441" s="77"/>
      <c r="B1441" s="89"/>
      <c r="C1441" s="89"/>
      <c r="D1441" s="90" t="s">
        <v>144</v>
      </c>
      <c r="E1441" s="88" t="s">
        <v>144</v>
      </c>
      <c r="G1441" s="119"/>
      <c r="AB1441" s="1">
        <v>1</v>
      </c>
    </row>
    <row r="1442" spans="1:28" ht="12.75">
      <c r="A1442" s="77" t="s">
        <v>672</v>
      </c>
      <c r="B1442" s="89"/>
      <c r="C1442" s="89"/>
      <c r="D1442" s="90" t="s">
        <v>144</v>
      </c>
      <c r="E1442" s="88" t="s">
        <v>144</v>
      </c>
      <c r="G1442" s="119"/>
      <c r="AB1442" s="1">
        <v>1</v>
      </c>
    </row>
    <row r="1443" spans="1:28" ht="12.75">
      <c r="A1443" s="77" t="s">
        <v>673</v>
      </c>
      <c r="B1443" s="89"/>
      <c r="C1443" s="89"/>
      <c r="D1443" s="90" t="s">
        <v>144</v>
      </c>
      <c r="E1443" s="88" t="s">
        <v>144</v>
      </c>
      <c r="G1443" s="119"/>
      <c r="AB1443" s="1">
        <v>1</v>
      </c>
    </row>
    <row r="1444" spans="1:28" ht="12.75">
      <c r="A1444" s="77"/>
      <c r="B1444" s="89"/>
      <c r="C1444" s="89"/>
      <c r="D1444" s="90" t="s">
        <v>144</v>
      </c>
      <c r="E1444" s="88" t="s">
        <v>144</v>
      </c>
      <c r="G1444" s="119"/>
      <c r="AB1444" s="1">
        <v>1</v>
      </c>
    </row>
    <row r="1445" spans="1:28" ht="12.75">
      <c r="A1445" s="77" t="s">
        <v>674</v>
      </c>
      <c r="B1445" s="89">
        <v>693.86</v>
      </c>
      <c r="C1445" s="89"/>
      <c r="D1445" s="90">
        <v>725.01431400000001</v>
      </c>
      <c r="E1445" s="88">
        <v>4.489999999999994E-2</v>
      </c>
      <c r="G1445" s="119"/>
      <c r="AB1445" s="1">
        <v>1</v>
      </c>
    </row>
    <row r="1446" spans="1:28" ht="12.75">
      <c r="A1446" s="77" t="s">
        <v>675</v>
      </c>
      <c r="B1446" s="89">
        <v>138.76</v>
      </c>
      <c r="C1446" s="89"/>
      <c r="D1446" s="90">
        <v>144.99032399999999</v>
      </c>
      <c r="E1446" s="88">
        <v>4.489999999999994E-2</v>
      </c>
      <c r="G1446" s="119"/>
      <c r="AB1446" s="1">
        <v>1</v>
      </c>
    </row>
    <row r="1447" spans="1:28" ht="12.75">
      <c r="A1447" s="77" t="s">
        <v>676</v>
      </c>
      <c r="B1447" s="89">
        <v>173.47</v>
      </c>
      <c r="C1447" s="89"/>
      <c r="D1447" s="90">
        <v>181.258803</v>
      </c>
      <c r="E1447" s="88">
        <v>4.489999999999994E-2</v>
      </c>
      <c r="G1447" s="119"/>
      <c r="AB1447" s="1">
        <v>1</v>
      </c>
    </row>
    <row r="1448" spans="1:28" ht="12.75">
      <c r="A1448" s="77"/>
      <c r="B1448" s="89"/>
      <c r="C1448" s="89"/>
      <c r="D1448" s="90" t="s">
        <v>144</v>
      </c>
      <c r="E1448" s="88" t="s">
        <v>144</v>
      </c>
      <c r="G1448" s="119"/>
      <c r="AB1448" s="1">
        <v>1</v>
      </c>
    </row>
    <row r="1449" spans="1:28" ht="12.75">
      <c r="A1449" s="6" t="s">
        <v>457</v>
      </c>
      <c r="B1449" s="89"/>
      <c r="C1449" s="89"/>
      <c r="D1449" s="90" t="s">
        <v>144</v>
      </c>
      <c r="E1449" s="88" t="s">
        <v>144</v>
      </c>
      <c r="G1449" s="119"/>
    </row>
    <row r="1450" spans="1:28" ht="12.75">
      <c r="A1450" s="52" t="s">
        <v>141</v>
      </c>
      <c r="B1450" s="89"/>
      <c r="C1450" s="89"/>
      <c r="D1450" s="90" t="s">
        <v>144</v>
      </c>
      <c r="E1450" s="88" t="s">
        <v>144</v>
      </c>
      <c r="G1450" s="119"/>
    </row>
    <row r="1451" spans="1:28" ht="12.75">
      <c r="A1451" s="52" t="s">
        <v>142</v>
      </c>
      <c r="B1451" s="89"/>
      <c r="C1451" s="89"/>
      <c r="D1451" s="90" t="s">
        <v>144</v>
      </c>
      <c r="E1451" s="88" t="s">
        <v>144</v>
      </c>
      <c r="G1451" s="119"/>
    </row>
    <row r="1452" spans="1:28" ht="12.75">
      <c r="A1452" s="77"/>
      <c r="B1452" s="89"/>
      <c r="C1452" s="89"/>
      <c r="D1452" s="90" t="s">
        <v>144</v>
      </c>
      <c r="E1452" s="88" t="s">
        <v>144</v>
      </c>
      <c r="G1452" s="119"/>
      <c r="AB1452" s="1">
        <v>1</v>
      </c>
    </row>
    <row r="1453" spans="1:28" ht="12.75">
      <c r="A1453" s="77" t="s">
        <v>677</v>
      </c>
      <c r="B1453" s="89"/>
      <c r="C1453" s="89"/>
      <c r="D1453" s="90" t="s">
        <v>144</v>
      </c>
      <c r="E1453" s="88" t="s">
        <v>144</v>
      </c>
      <c r="G1453" s="119"/>
      <c r="AB1453" s="1">
        <v>1</v>
      </c>
    </row>
    <row r="1454" spans="1:28" ht="12.75">
      <c r="A1454" s="77" t="s">
        <v>678</v>
      </c>
      <c r="B1454" s="89"/>
      <c r="C1454" s="89"/>
      <c r="D1454" s="90" t="s">
        <v>144</v>
      </c>
      <c r="E1454" s="88" t="s">
        <v>144</v>
      </c>
      <c r="G1454" s="119"/>
      <c r="AB1454" s="1">
        <v>1</v>
      </c>
    </row>
    <row r="1455" spans="1:28" ht="12.75">
      <c r="A1455" s="77"/>
      <c r="B1455" s="89"/>
      <c r="C1455" s="89"/>
      <c r="D1455" s="90" t="s">
        <v>144</v>
      </c>
      <c r="E1455" s="88" t="s">
        <v>144</v>
      </c>
      <c r="G1455" s="119"/>
      <c r="AB1455" s="1">
        <v>1</v>
      </c>
    </row>
    <row r="1456" spans="1:28" ht="12.75">
      <c r="A1456" s="77" t="s">
        <v>679</v>
      </c>
      <c r="B1456" s="89"/>
      <c r="C1456" s="89"/>
      <c r="D1456" s="90" t="s">
        <v>144</v>
      </c>
      <c r="E1456" s="88" t="s">
        <v>144</v>
      </c>
      <c r="G1456" s="119"/>
      <c r="AB1456" s="1">
        <v>1</v>
      </c>
    </row>
    <row r="1457" spans="1:28" ht="12.75">
      <c r="A1457" s="77" t="s">
        <v>680</v>
      </c>
      <c r="B1457" s="89"/>
      <c r="C1457" s="89"/>
      <c r="D1457" s="90" t="s">
        <v>144</v>
      </c>
      <c r="E1457" s="88" t="s">
        <v>144</v>
      </c>
      <c r="G1457" s="119"/>
      <c r="AB1457" s="1">
        <v>1</v>
      </c>
    </row>
    <row r="1458" spans="1:28" ht="12.75">
      <c r="A1458" s="77" t="s">
        <v>681</v>
      </c>
      <c r="B1458" s="89"/>
      <c r="C1458" s="89"/>
      <c r="D1458" s="90" t="s">
        <v>144</v>
      </c>
      <c r="E1458" s="88" t="s">
        <v>144</v>
      </c>
      <c r="G1458" s="119"/>
    </row>
    <row r="1459" spans="1:28" ht="12.75">
      <c r="A1459" s="77"/>
      <c r="B1459" s="89"/>
      <c r="C1459" s="89"/>
      <c r="D1459" s="90" t="s">
        <v>144</v>
      </c>
      <c r="E1459" s="88" t="s">
        <v>144</v>
      </c>
      <c r="G1459" s="119"/>
      <c r="AB1459" s="1">
        <v>1</v>
      </c>
    </row>
    <row r="1460" spans="1:28" ht="12.75">
      <c r="A1460" s="77" t="s">
        <v>682</v>
      </c>
      <c r="B1460" s="89"/>
      <c r="C1460" s="89"/>
      <c r="D1460" s="90" t="s">
        <v>144</v>
      </c>
      <c r="E1460" s="88" t="s">
        <v>144</v>
      </c>
      <c r="G1460" s="119"/>
    </row>
    <row r="1461" spans="1:28" ht="12.75">
      <c r="A1461" s="77" t="s">
        <v>683</v>
      </c>
      <c r="B1461" s="89"/>
      <c r="C1461" s="89"/>
      <c r="D1461" s="90" t="s">
        <v>144</v>
      </c>
      <c r="E1461" s="88" t="s">
        <v>144</v>
      </c>
      <c r="G1461" s="119"/>
    </row>
    <row r="1462" spans="1:28" ht="12.75">
      <c r="A1462" s="77" t="s">
        <v>684</v>
      </c>
      <c r="B1462" s="89"/>
      <c r="C1462" s="89"/>
      <c r="D1462" s="90" t="s">
        <v>144</v>
      </c>
      <c r="E1462" s="88" t="s">
        <v>144</v>
      </c>
      <c r="G1462" s="119"/>
    </row>
    <row r="1463" spans="1:28" ht="12.75">
      <c r="A1463" s="77"/>
      <c r="B1463" s="89"/>
      <c r="C1463" s="89"/>
      <c r="D1463" s="90" t="s">
        <v>144</v>
      </c>
      <c r="E1463" s="88" t="s">
        <v>144</v>
      </c>
      <c r="G1463" s="119"/>
    </row>
    <row r="1464" spans="1:28" ht="12.75">
      <c r="A1464" s="77" t="s">
        <v>685</v>
      </c>
      <c r="B1464" s="89"/>
      <c r="C1464" s="89"/>
      <c r="D1464" s="90" t="s">
        <v>144</v>
      </c>
      <c r="E1464" s="88" t="s">
        <v>144</v>
      </c>
      <c r="G1464" s="119"/>
    </row>
    <row r="1465" spans="1:28" ht="12.75">
      <c r="A1465" s="77" t="s">
        <v>686</v>
      </c>
      <c r="B1465" s="89"/>
      <c r="C1465" s="89"/>
      <c r="D1465" s="90" t="s">
        <v>144</v>
      </c>
      <c r="E1465" s="88" t="s">
        <v>144</v>
      </c>
      <c r="G1465" s="119"/>
    </row>
    <row r="1466" spans="1:28" ht="12.75">
      <c r="A1466" s="77"/>
      <c r="B1466" s="89"/>
      <c r="C1466" s="89"/>
      <c r="D1466" s="90" t="s">
        <v>144</v>
      </c>
      <c r="E1466" s="88" t="s">
        <v>144</v>
      </c>
      <c r="G1466" s="119"/>
    </row>
    <row r="1467" spans="1:28" ht="12.75">
      <c r="A1467" s="77" t="s">
        <v>688</v>
      </c>
      <c r="B1467" s="89"/>
      <c r="C1467" s="89"/>
      <c r="D1467" s="90" t="s">
        <v>144</v>
      </c>
      <c r="E1467" s="88" t="s">
        <v>144</v>
      </c>
      <c r="G1467" s="119"/>
    </row>
    <row r="1468" spans="1:28" ht="12.75">
      <c r="A1468" s="77" t="s">
        <v>687</v>
      </c>
      <c r="B1468" s="89"/>
      <c r="C1468" s="89"/>
      <c r="D1468" s="90" t="s">
        <v>144</v>
      </c>
      <c r="E1468" s="88" t="s">
        <v>144</v>
      </c>
      <c r="G1468" s="119"/>
    </row>
    <row r="1469" spans="1:28" ht="12.75">
      <c r="A1469" s="77"/>
      <c r="B1469" s="89"/>
      <c r="C1469" s="89"/>
      <c r="D1469" s="90" t="s">
        <v>144</v>
      </c>
      <c r="E1469" s="88" t="s">
        <v>144</v>
      </c>
      <c r="G1469" s="119"/>
    </row>
    <row r="1470" spans="1:28" ht="12.75">
      <c r="A1470" s="74" t="s">
        <v>689</v>
      </c>
      <c r="B1470" s="89"/>
      <c r="C1470" s="89"/>
      <c r="D1470" s="90" t="s">
        <v>144</v>
      </c>
      <c r="E1470" s="88" t="s">
        <v>144</v>
      </c>
      <c r="G1470" s="119"/>
    </row>
    <row r="1471" spans="1:28" ht="12.75">
      <c r="A1471" s="77"/>
      <c r="B1471" s="89"/>
      <c r="C1471" s="89"/>
      <c r="D1471" s="90" t="s">
        <v>144</v>
      </c>
      <c r="E1471" s="88" t="s">
        <v>144</v>
      </c>
      <c r="G1471" s="119"/>
    </row>
    <row r="1472" spans="1:28" ht="12.75">
      <c r="A1472" s="77" t="s">
        <v>297</v>
      </c>
      <c r="B1472" s="89">
        <v>116.44</v>
      </c>
      <c r="C1472" s="89"/>
      <c r="D1472" s="90">
        <v>121.668156</v>
      </c>
      <c r="E1472" s="88">
        <v>4.489999999999994E-2</v>
      </c>
      <c r="G1472" s="119"/>
    </row>
    <row r="1473" spans="1:28" ht="12.75">
      <c r="A1473" s="77"/>
      <c r="B1473" s="89"/>
      <c r="C1473" s="89"/>
      <c r="D1473" s="90" t="s">
        <v>144</v>
      </c>
      <c r="E1473" s="88" t="s">
        <v>144</v>
      </c>
      <c r="G1473" s="119"/>
    </row>
    <row r="1474" spans="1:28" ht="12.75">
      <c r="A1474" s="77" t="s">
        <v>298</v>
      </c>
      <c r="B1474" s="89">
        <v>3.42</v>
      </c>
      <c r="C1474" s="89"/>
      <c r="D1474" s="90">
        <v>3.5735579999999998</v>
      </c>
      <c r="E1474" s="88">
        <v>4.489999999999994E-2</v>
      </c>
      <c r="G1474" s="119"/>
    </row>
    <row r="1475" spans="1:28" ht="12.75">
      <c r="A1475" s="77"/>
      <c r="B1475" s="90"/>
      <c r="C1475" s="90"/>
      <c r="D1475" s="90" t="s">
        <v>144</v>
      </c>
      <c r="E1475" s="88" t="s">
        <v>144</v>
      </c>
      <c r="G1475" s="119"/>
    </row>
    <row r="1476" spans="1:28" ht="12.75">
      <c r="A1476" s="77" t="s">
        <v>300</v>
      </c>
      <c r="B1476" s="89">
        <v>54.81</v>
      </c>
      <c r="C1476" s="89"/>
      <c r="D1476" s="90">
        <v>57.270969000000001</v>
      </c>
      <c r="E1476" s="88">
        <v>4.489999999999994E-2</v>
      </c>
      <c r="G1476" s="119"/>
      <c r="AB1476" s="1">
        <v>1</v>
      </c>
    </row>
    <row r="1477" spans="1:28" ht="12.75">
      <c r="A1477" s="77"/>
      <c r="B1477" s="95"/>
      <c r="C1477" s="89"/>
      <c r="D1477" s="90" t="s">
        <v>144</v>
      </c>
      <c r="E1477" s="88" t="s">
        <v>144</v>
      </c>
      <c r="G1477" s="119"/>
      <c r="AB1477" s="1">
        <v>1</v>
      </c>
    </row>
    <row r="1478" spans="1:28" ht="12.75">
      <c r="A1478" s="77" t="s">
        <v>299</v>
      </c>
      <c r="B1478" s="95">
        <v>191.8</v>
      </c>
      <c r="C1478" s="89">
        <v>183.55823523782183</v>
      </c>
      <c r="D1478" s="90">
        <v>191.8</v>
      </c>
      <c r="E1478" s="88">
        <v>0</v>
      </c>
      <c r="G1478" s="119"/>
      <c r="AB1478" s="1">
        <v>1</v>
      </c>
    </row>
    <row r="1479" spans="1:28" ht="12.75">
      <c r="A1479" s="77"/>
      <c r="B1479" s="95"/>
      <c r="C1479" s="89"/>
      <c r="D1479" s="90" t="s">
        <v>144</v>
      </c>
      <c r="E1479" s="88" t="s">
        <v>144</v>
      </c>
      <c r="G1479" s="119"/>
      <c r="AB1479" s="1">
        <v>1</v>
      </c>
    </row>
    <row r="1480" spans="1:28" ht="12.75">
      <c r="A1480" s="74" t="s">
        <v>696</v>
      </c>
      <c r="B1480" s="95"/>
      <c r="C1480" s="89"/>
      <c r="D1480" s="90" t="s">
        <v>144</v>
      </c>
      <c r="E1480" s="88" t="s">
        <v>144</v>
      </c>
      <c r="G1480" s="119"/>
      <c r="AB1480" s="1">
        <v>1</v>
      </c>
    </row>
    <row r="1481" spans="1:28" ht="12.75">
      <c r="A1481" s="77"/>
      <c r="B1481" s="95"/>
      <c r="C1481" s="89"/>
      <c r="D1481" s="90" t="s">
        <v>144</v>
      </c>
      <c r="E1481" s="88" t="s">
        <v>144</v>
      </c>
      <c r="G1481" s="119"/>
      <c r="AB1481" s="1">
        <v>1</v>
      </c>
    </row>
    <row r="1482" spans="1:28" ht="12.75">
      <c r="A1482" s="77" t="s">
        <v>697</v>
      </c>
      <c r="B1482" s="95">
        <v>2028.08</v>
      </c>
      <c r="C1482" s="89"/>
      <c r="D1482" s="90">
        <v>2119.1407919999997</v>
      </c>
      <c r="E1482" s="88">
        <v>4.489999999999994E-2</v>
      </c>
      <c r="G1482" s="119"/>
    </row>
    <row r="1483" spans="1:28" ht="12.75">
      <c r="A1483" s="77" t="s">
        <v>698</v>
      </c>
      <c r="B1483" s="95">
        <v>4056.13</v>
      </c>
      <c r="C1483" s="89"/>
      <c r="D1483" s="90">
        <v>4238.2502370000002</v>
      </c>
      <c r="E1483" s="88">
        <v>4.489999999999994E-2</v>
      </c>
      <c r="G1483" s="119"/>
    </row>
    <row r="1484" spans="1:28" ht="12.75">
      <c r="A1484" s="77" t="s">
        <v>143</v>
      </c>
      <c r="B1484" s="95">
        <v>67.150000000000006</v>
      </c>
      <c r="C1484" s="89"/>
      <c r="D1484" s="90">
        <v>70.165035000000003</v>
      </c>
      <c r="E1484" s="88">
        <v>4.489999999999994E-2</v>
      </c>
      <c r="G1484" s="119"/>
    </row>
    <row r="1485" spans="1:28" ht="12.75">
      <c r="A1485" s="77"/>
      <c r="B1485" s="95"/>
      <c r="C1485" s="89"/>
      <c r="D1485" s="90" t="s">
        <v>144</v>
      </c>
      <c r="E1485" s="88" t="s">
        <v>144</v>
      </c>
      <c r="G1485" s="119"/>
    </row>
    <row r="1486" spans="1:28" ht="12.75">
      <c r="A1486" s="74" t="s">
        <v>699</v>
      </c>
      <c r="B1486" s="95"/>
      <c r="C1486" s="89"/>
      <c r="D1486" s="90" t="s">
        <v>144</v>
      </c>
      <c r="E1486" s="88" t="s">
        <v>144</v>
      </c>
      <c r="G1486" s="119"/>
    </row>
    <row r="1487" spans="1:28" ht="12.75">
      <c r="A1487" s="74"/>
      <c r="B1487" s="95"/>
      <c r="C1487" s="89"/>
      <c r="D1487" s="90" t="s">
        <v>144</v>
      </c>
      <c r="E1487" s="88" t="s">
        <v>144</v>
      </c>
      <c r="G1487" s="119"/>
    </row>
    <row r="1488" spans="1:28" ht="12.75">
      <c r="A1488" s="74" t="s">
        <v>700</v>
      </c>
      <c r="B1488" s="95"/>
      <c r="C1488" s="89"/>
      <c r="D1488" s="90" t="s">
        <v>144</v>
      </c>
      <c r="E1488" s="88" t="s">
        <v>144</v>
      </c>
      <c r="G1488" s="119"/>
    </row>
    <row r="1489" spans="1:7" ht="12.75">
      <c r="A1489" s="74"/>
      <c r="B1489" s="95"/>
      <c r="C1489" s="89"/>
      <c r="D1489" s="90" t="s">
        <v>144</v>
      </c>
      <c r="E1489" s="88" t="s">
        <v>144</v>
      </c>
      <c r="G1489" s="119"/>
    </row>
    <row r="1490" spans="1:7" ht="12.75">
      <c r="A1490" s="77" t="s">
        <v>291</v>
      </c>
      <c r="B1490" s="95">
        <v>95.9</v>
      </c>
      <c r="C1490" s="89"/>
      <c r="D1490" s="90">
        <v>100.20591</v>
      </c>
      <c r="E1490" s="88">
        <v>4.489999999999994E-2</v>
      </c>
      <c r="G1490" s="119"/>
    </row>
    <row r="1491" spans="1:7" ht="12.75">
      <c r="A1491" s="77"/>
      <c r="B1491" s="95"/>
      <c r="C1491" s="89"/>
      <c r="D1491" s="90" t="s">
        <v>144</v>
      </c>
      <c r="E1491" s="88" t="s">
        <v>144</v>
      </c>
      <c r="G1491" s="119"/>
    </row>
    <row r="1492" spans="1:7" ht="12.75">
      <c r="A1492" s="77" t="s">
        <v>292</v>
      </c>
      <c r="B1492" s="95">
        <v>3.42</v>
      </c>
      <c r="C1492" s="89"/>
      <c r="D1492" s="90">
        <v>3.5735579999999998</v>
      </c>
      <c r="E1492" s="88">
        <v>4.489999999999994E-2</v>
      </c>
      <c r="G1492" s="119"/>
    </row>
    <row r="1493" spans="1:7" ht="12.75">
      <c r="A1493" s="77"/>
      <c r="B1493" s="95"/>
      <c r="C1493" s="89"/>
      <c r="D1493" s="90" t="s">
        <v>144</v>
      </c>
      <c r="E1493" s="88" t="s">
        <v>144</v>
      </c>
      <c r="G1493" s="119"/>
    </row>
    <row r="1494" spans="1:7" ht="12.75">
      <c r="A1494" s="77" t="s">
        <v>293</v>
      </c>
      <c r="B1494" s="95">
        <v>41.09</v>
      </c>
      <c r="C1494" s="89"/>
      <c r="D1494" s="90">
        <v>42.934941000000002</v>
      </c>
      <c r="E1494" s="88">
        <v>4.489999999999994E-2</v>
      </c>
      <c r="G1494" s="119"/>
    </row>
    <row r="1495" spans="1:7" ht="12.75">
      <c r="A1495" s="77"/>
      <c r="B1495" s="95"/>
      <c r="C1495" s="89"/>
      <c r="D1495" s="90" t="s">
        <v>144</v>
      </c>
      <c r="E1495" s="88" t="s">
        <v>144</v>
      </c>
      <c r="G1495" s="119"/>
    </row>
    <row r="1496" spans="1:7" ht="12.75">
      <c r="A1496" s="77" t="s">
        <v>294</v>
      </c>
      <c r="B1496" s="95">
        <v>95.9</v>
      </c>
      <c r="C1496" s="89">
        <v>91.779117618910917</v>
      </c>
      <c r="D1496" s="90">
        <v>95.9</v>
      </c>
      <c r="E1496" s="88">
        <v>0</v>
      </c>
      <c r="G1496" s="119"/>
    </row>
    <row r="1497" spans="1:7" ht="12.75">
      <c r="A1497" s="77"/>
      <c r="B1497" s="95"/>
      <c r="C1497" s="89"/>
      <c r="D1497" s="90" t="s">
        <v>144</v>
      </c>
      <c r="E1497" s="88" t="s">
        <v>144</v>
      </c>
      <c r="G1497" s="119"/>
    </row>
    <row r="1498" spans="1:7" ht="12.75">
      <c r="A1498" s="77"/>
      <c r="B1498" s="95"/>
      <c r="C1498" s="89"/>
      <c r="D1498" s="90" t="s">
        <v>144</v>
      </c>
      <c r="E1498" s="88" t="s">
        <v>144</v>
      </c>
      <c r="G1498" s="119"/>
    </row>
    <row r="1499" spans="1:7" ht="12.75" customHeight="1">
      <c r="A1499" s="74" t="s">
        <v>706</v>
      </c>
      <c r="B1499" s="95"/>
      <c r="C1499" s="89"/>
      <c r="D1499" s="90" t="s">
        <v>144</v>
      </c>
      <c r="E1499" s="88" t="s">
        <v>144</v>
      </c>
      <c r="G1499" s="119"/>
    </row>
    <row r="1500" spans="1:7" ht="12.75" customHeight="1">
      <c r="A1500" s="74"/>
      <c r="B1500" s="95"/>
      <c r="C1500" s="89"/>
      <c r="D1500" s="90" t="s">
        <v>144</v>
      </c>
      <c r="E1500" s="88" t="s">
        <v>144</v>
      </c>
      <c r="G1500" s="119"/>
    </row>
    <row r="1501" spans="1:7" ht="12.75" customHeight="1">
      <c r="A1501" s="77" t="s">
        <v>697</v>
      </c>
      <c r="B1501" s="95">
        <v>1007.32</v>
      </c>
      <c r="C1501" s="89"/>
      <c r="D1501" s="90">
        <v>1052.5486679999999</v>
      </c>
      <c r="E1501" s="88">
        <v>4.489999999999994E-2</v>
      </c>
      <c r="G1501" s="119"/>
    </row>
    <row r="1502" spans="1:7" ht="12.75" customHeight="1">
      <c r="A1502" s="77" t="s">
        <v>698</v>
      </c>
      <c r="B1502" s="95">
        <v>2014.65</v>
      </c>
      <c r="C1502" s="89"/>
      <c r="D1502" s="90">
        <v>2105.1077850000001</v>
      </c>
      <c r="E1502" s="88">
        <v>4.489999999999994E-2</v>
      </c>
      <c r="G1502" s="119"/>
    </row>
    <row r="1503" spans="1:7" ht="12.75" customHeight="1">
      <c r="A1503" s="77" t="s">
        <v>143</v>
      </c>
      <c r="B1503" s="95">
        <v>67.150000000000006</v>
      </c>
      <c r="C1503" s="89"/>
      <c r="D1503" s="90">
        <v>70.165035000000003</v>
      </c>
      <c r="E1503" s="88">
        <v>4.489999999999994E-2</v>
      </c>
      <c r="G1503" s="119"/>
    </row>
    <row r="1504" spans="1:7" ht="12.75" customHeight="1">
      <c r="A1504" s="77"/>
      <c r="B1504" s="95"/>
      <c r="C1504" s="89"/>
      <c r="D1504" s="90" t="s">
        <v>144</v>
      </c>
      <c r="E1504" s="88" t="s">
        <v>144</v>
      </c>
      <c r="G1504" s="119"/>
    </row>
    <row r="1505" spans="1:28" ht="12.75" customHeight="1">
      <c r="A1505" s="74" t="s">
        <v>707</v>
      </c>
      <c r="B1505" s="95"/>
      <c r="C1505" s="89"/>
      <c r="D1505" s="90" t="s">
        <v>144</v>
      </c>
      <c r="E1505" s="88" t="s">
        <v>144</v>
      </c>
      <c r="G1505" s="119"/>
    </row>
    <row r="1506" spans="1:28" ht="12.75" customHeight="1">
      <c r="A1506" s="74"/>
      <c r="B1506" s="95"/>
      <c r="C1506" s="89"/>
      <c r="D1506" s="90" t="s">
        <v>144</v>
      </c>
      <c r="E1506" s="88" t="s">
        <v>144</v>
      </c>
      <c r="G1506" s="119"/>
    </row>
    <row r="1507" spans="1:28" ht="12.75" customHeight="1">
      <c r="A1507" s="74" t="s">
        <v>708</v>
      </c>
      <c r="B1507" s="95"/>
      <c r="C1507" s="89"/>
      <c r="D1507" s="90" t="s">
        <v>144</v>
      </c>
      <c r="E1507" s="88" t="s">
        <v>144</v>
      </c>
      <c r="G1507" s="119"/>
    </row>
    <row r="1508" spans="1:28" ht="12.75" customHeight="1">
      <c r="A1508" s="74"/>
      <c r="B1508" s="95"/>
      <c r="C1508" s="89"/>
      <c r="D1508" s="90" t="s">
        <v>144</v>
      </c>
      <c r="E1508" s="88" t="s">
        <v>144</v>
      </c>
      <c r="G1508" s="119"/>
    </row>
    <row r="1509" spans="1:28" ht="12.75" customHeight="1">
      <c r="A1509" s="77" t="s">
        <v>709</v>
      </c>
      <c r="B1509" s="95"/>
      <c r="C1509" s="89"/>
      <c r="D1509" s="90" t="s">
        <v>144</v>
      </c>
      <c r="E1509" s="88" t="s">
        <v>144</v>
      </c>
      <c r="G1509" s="119"/>
    </row>
    <row r="1510" spans="1:28" ht="12.75" customHeight="1">
      <c r="A1510" s="77" t="s">
        <v>710</v>
      </c>
      <c r="B1510" s="95">
        <v>12.63</v>
      </c>
      <c r="C1510" s="89"/>
      <c r="D1510" s="90">
        <v>13.197087</v>
      </c>
      <c r="E1510" s="88">
        <v>4.489999999999994E-2</v>
      </c>
      <c r="G1510" s="119"/>
    </row>
    <row r="1511" spans="1:28" ht="12.75" customHeight="1">
      <c r="A1511" s="77" t="s">
        <v>711</v>
      </c>
      <c r="B1511" s="95">
        <v>12.63</v>
      </c>
      <c r="C1511" s="89"/>
      <c r="D1511" s="90">
        <v>13.197087</v>
      </c>
      <c r="E1511" s="88">
        <v>4.489999999999994E-2</v>
      </c>
      <c r="G1511" s="119"/>
    </row>
    <row r="1512" spans="1:28" ht="12.75" customHeight="1">
      <c r="A1512" s="77" t="s">
        <v>712</v>
      </c>
      <c r="B1512" s="95">
        <v>3.42</v>
      </c>
      <c r="C1512" s="89"/>
      <c r="D1512" s="90">
        <v>3.5735579999999998</v>
      </c>
      <c r="E1512" s="88">
        <v>4.489999999999994E-2</v>
      </c>
      <c r="G1512" s="119"/>
    </row>
    <row r="1513" spans="1:28" ht="12.75" customHeight="1">
      <c r="A1513" s="77" t="s">
        <v>713</v>
      </c>
      <c r="B1513" s="95">
        <v>3.42</v>
      </c>
      <c r="C1513" s="89"/>
      <c r="D1513" s="90">
        <v>3.5735579999999998</v>
      </c>
      <c r="E1513" s="88">
        <v>4.489999999999994E-2</v>
      </c>
      <c r="G1513" s="119"/>
    </row>
    <row r="1514" spans="1:28" ht="12.75" customHeight="1">
      <c r="A1514" s="77"/>
      <c r="B1514" s="95"/>
      <c r="C1514" s="89"/>
      <c r="D1514" s="90" t="s">
        <v>144</v>
      </c>
      <c r="E1514" s="88" t="s">
        <v>144</v>
      </c>
      <c r="G1514" s="119"/>
    </row>
    <row r="1515" spans="1:28" ht="12.75" customHeight="1">
      <c r="A1515" s="74" t="s">
        <v>714</v>
      </c>
      <c r="B1515" s="95"/>
      <c r="C1515" s="89"/>
      <c r="D1515" s="90" t="s">
        <v>144</v>
      </c>
      <c r="E1515" s="88" t="s">
        <v>144</v>
      </c>
      <c r="G1515" s="119"/>
    </row>
    <row r="1516" spans="1:28" ht="12.75" customHeight="1">
      <c r="A1516" s="77"/>
      <c r="B1516" s="95"/>
      <c r="C1516" s="89"/>
      <c r="D1516" s="90" t="s">
        <v>144</v>
      </c>
      <c r="E1516" s="88" t="s">
        <v>144</v>
      </c>
      <c r="G1516" s="119"/>
    </row>
    <row r="1517" spans="1:28" ht="12.75" customHeight="1">
      <c r="A1517" s="77" t="s">
        <v>715</v>
      </c>
      <c r="B1517" s="95"/>
      <c r="C1517" s="89"/>
      <c r="D1517" s="90" t="s">
        <v>144</v>
      </c>
      <c r="E1517" s="88" t="s">
        <v>144</v>
      </c>
      <c r="G1517" s="119"/>
      <c r="AB1517" s="1">
        <v>1</v>
      </c>
    </row>
    <row r="1518" spans="1:28" ht="12.75" customHeight="1">
      <c r="A1518" s="77" t="s">
        <v>716</v>
      </c>
      <c r="B1518" s="95"/>
      <c r="C1518" s="89"/>
      <c r="D1518" s="90" t="s">
        <v>144</v>
      </c>
      <c r="E1518" s="88" t="s">
        <v>144</v>
      </c>
      <c r="G1518" s="119"/>
      <c r="AB1518" s="1">
        <v>1</v>
      </c>
    </row>
    <row r="1519" spans="1:28" ht="12.75" customHeight="1">
      <c r="A1519" s="77"/>
      <c r="B1519" s="95"/>
      <c r="C1519" s="89"/>
      <c r="D1519" s="90" t="s">
        <v>144</v>
      </c>
      <c r="E1519" s="88" t="s">
        <v>144</v>
      </c>
      <c r="G1519" s="119"/>
      <c r="AB1519" s="1">
        <v>1</v>
      </c>
    </row>
    <row r="1520" spans="1:28" ht="12.75" customHeight="1">
      <c r="A1520" s="74" t="s">
        <v>717</v>
      </c>
      <c r="B1520" s="95"/>
      <c r="C1520" s="89"/>
      <c r="D1520" s="90" t="s">
        <v>144</v>
      </c>
      <c r="E1520" s="88" t="s">
        <v>144</v>
      </c>
      <c r="G1520" s="119"/>
      <c r="AB1520" s="1">
        <v>1</v>
      </c>
    </row>
    <row r="1521" spans="1:28" ht="12.75" customHeight="1">
      <c r="A1521" s="77"/>
      <c r="B1521" s="95"/>
      <c r="C1521" s="89"/>
      <c r="D1521" s="90" t="s">
        <v>144</v>
      </c>
      <c r="E1521" s="88" t="s">
        <v>144</v>
      </c>
      <c r="G1521" s="119"/>
      <c r="AB1521" s="1">
        <v>1</v>
      </c>
    </row>
    <row r="1522" spans="1:28" ht="12.75" customHeight="1">
      <c r="A1522" s="77" t="s">
        <v>718</v>
      </c>
      <c r="B1522" s="95">
        <v>68.510000000000005</v>
      </c>
      <c r="C1522" s="89"/>
      <c r="D1522" s="90">
        <v>71.586099000000004</v>
      </c>
      <c r="E1522" s="88">
        <v>4.489999999999994E-2</v>
      </c>
      <c r="G1522" s="119"/>
      <c r="AB1522" s="1">
        <v>1</v>
      </c>
    </row>
    <row r="1523" spans="1:28" ht="12.75" customHeight="1">
      <c r="A1523" s="77" t="s">
        <v>719</v>
      </c>
      <c r="B1523" s="95">
        <v>136.99</v>
      </c>
      <c r="C1523" s="89"/>
      <c r="D1523" s="90">
        <v>143.140851</v>
      </c>
      <c r="E1523" s="88">
        <v>4.489999999999994E-2</v>
      </c>
      <c r="G1523" s="119"/>
      <c r="AB1523" s="1">
        <v>1</v>
      </c>
    </row>
    <row r="1524" spans="1:28" ht="12.75" customHeight="1">
      <c r="A1524" s="77" t="s">
        <v>143</v>
      </c>
      <c r="B1524" s="95">
        <v>68.510000000000005</v>
      </c>
      <c r="C1524" s="89"/>
      <c r="D1524" s="90">
        <v>71.586099000000004</v>
      </c>
      <c r="E1524" s="88">
        <v>4.489999999999994E-2</v>
      </c>
      <c r="G1524" s="119"/>
      <c r="AB1524" s="1">
        <v>1</v>
      </c>
    </row>
    <row r="1525" spans="1:28" ht="12.75" customHeight="1">
      <c r="A1525" s="77"/>
      <c r="B1525" s="95"/>
      <c r="C1525" s="89"/>
      <c r="D1525" s="90" t="s">
        <v>144</v>
      </c>
      <c r="E1525" s="88" t="s">
        <v>144</v>
      </c>
      <c r="G1525" s="119"/>
      <c r="AB1525" s="1">
        <v>1</v>
      </c>
    </row>
    <row r="1526" spans="1:28" ht="12.75" customHeight="1">
      <c r="A1526" s="74" t="s">
        <v>257</v>
      </c>
      <c r="B1526" s="95"/>
      <c r="C1526" s="89"/>
      <c r="D1526" s="90" t="s">
        <v>144</v>
      </c>
      <c r="E1526" s="88" t="s">
        <v>144</v>
      </c>
      <c r="G1526" s="119"/>
      <c r="AB1526" s="1">
        <v>1</v>
      </c>
    </row>
    <row r="1527" spans="1:28" ht="12.75" customHeight="1">
      <c r="A1527" s="77"/>
      <c r="B1527" s="95"/>
      <c r="C1527" s="89"/>
      <c r="D1527" s="90" t="s">
        <v>144</v>
      </c>
      <c r="E1527" s="88" t="s">
        <v>144</v>
      </c>
      <c r="G1527" s="119"/>
      <c r="AB1527" s="1">
        <v>1</v>
      </c>
    </row>
    <row r="1528" spans="1:28" ht="12.75" customHeight="1">
      <c r="A1528" s="77" t="s">
        <v>718</v>
      </c>
      <c r="B1528" s="95">
        <v>68.510000000000005</v>
      </c>
      <c r="C1528" s="89"/>
      <c r="D1528" s="90">
        <v>71.586099000000004</v>
      </c>
      <c r="E1528" s="88">
        <v>4.489999999999994E-2</v>
      </c>
      <c r="G1528" s="119"/>
      <c r="AB1528" s="1">
        <v>1</v>
      </c>
    </row>
    <row r="1529" spans="1:28" ht="12.75" customHeight="1">
      <c r="A1529" s="77" t="s">
        <v>719</v>
      </c>
      <c r="B1529" s="95">
        <v>136.99</v>
      </c>
      <c r="C1529" s="89"/>
      <c r="D1529" s="90">
        <v>143.140851</v>
      </c>
      <c r="E1529" s="88">
        <v>4.489999999999994E-2</v>
      </c>
      <c r="G1529" s="119"/>
      <c r="AB1529" s="1">
        <v>1</v>
      </c>
    </row>
    <row r="1530" spans="1:28" ht="12.75" customHeight="1">
      <c r="A1530" s="77" t="s">
        <v>143</v>
      </c>
      <c r="B1530" s="95">
        <v>68.510000000000005</v>
      </c>
      <c r="C1530" s="89"/>
      <c r="D1530" s="90">
        <v>71.586099000000004</v>
      </c>
      <c r="E1530" s="88">
        <v>4.489999999999994E-2</v>
      </c>
      <c r="G1530" s="119"/>
      <c r="AB1530" s="1">
        <v>1</v>
      </c>
    </row>
    <row r="1531" spans="1:28" ht="12.75" customHeight="1">
      <c r="A1531" s="77"/>
      <c r="B1531" s="95"/>
      <c r="C1531" s="89"/>
      <c r="D1531" s="90" t="s">
        <v>144</v>
      </c>
      <c r="E1531" s="88" t="s">
        <v>144</v>
      </c>
      <c r="G1531" s="119"/>
      <c r="AB1531" s="1">
        <v>1</v>
      </c>
    </row>
    <row r="1532" spans="1:28" ht="12.75" customHeight="1">
      <c r="A1532" s="74" t="s">
        <v>720</v>
      </c>
      <c r="B1532" s="95"/>
      <c r="C1532" s="89"/>
      <c r="D1532" s="90" t="s">
        <v>144</v>
      </c>
      <c r="E1532" s="88" t="s">
        <v>144</v>
      </c>
      <c r="G1532" s="119"/>
      <c r="AB1532" s="1">
        <v>1</v>
      </c>
    </row>
    <row r="1533" spans="1:28" ht="12.75" customHeight="1">
      <c r="A1533" s="77"/>
      <c r="B1533" s="95"/>
      <c r="C1533" s="89"/>
      <c r="D1533" s="90" t="s">
        <v>144</v>
      </c>
      <c r="E1533" s="88" t="s">
        <v>144</v>
      </c>
      <c r="G1533" s="119"/>
    </row>
    <row r="1534" spans="1:28" ht="12.75" customHeight="1">
      <c r="A1534" s="77" t="s">
        <v>721</v>
      </c>
      <c r="B1534" s="95"/>
      <c r="C1534" s="89"/>
      <c r="D1534" s="90" t="s">
        <v>144</v>
      </c>
      <c r="E1534" s="88" t="s">
        <v>144</v>
      </c>
      <c r="G1534" s="119"/>
    </row>
    <row r="1535" spans="1:28" ht="12.75" customHeight="1">
      <c r="A1535" s="77" t="s">
        <v>722</v>
      </c>
      <c r="B1535" s="95"/>
      <c r="C1535" s="89"/>
      <c r="D1535" s="90" t="s">
        <v>144</v>
      </c>
      <c r="E1535" s="88" t="s">
        <v>144</v>
      </c>
      <c r="G1535" s="119"/>
    </row>
    <row r="1536" spans="1:28" ht="12.75" customHeight="1">
      <c r="A1536" s="77"/>
      <c r="B1536" s="95"/>
      <c r="C1536" s="89"/>
      <c r="D1536" s="90" t="s">
        <v>144</v>
      </c>
      <c r="E1536" s="88" t="s">
        <v>144</v>
      </c>
      <c r="G1536" s="119"/>
    </row>
    <row r="1537" spans="1:7" ht="12.75" customHeight="1">
      <c r="A1537" s="77" t="s">
        <v>200</v>
      </c>
      <c r="B1537" s="95"/>
      <c r="C1537" s="89"/>
      <c r="D1537" s="90" t="s">
        <v>144</v>
      </c>
      <c r="E1537" s="88" t="s">
        <v>144</v>
      </c>
      <c r="G1537" s="119"/>
    </row>
    <row r="1538" spans="1:7" ht="12.75" customHeight="1">
      <c r="A1538" s="77"/>
      <c r="B1538" s="95"/>
      <c r="C1538" s="89"/>
      <c r="D1538" s="90" t="s">
        <v>144</v>
      </c>
      <c r="E1538" s="88" t="s">
        <v>144</v>
      </c>
      <c r="G1538" s="119"/>
    </row>
    <row r="1539" spans="1:7" ht="12.75" customHeight="1">
      <c r="A1539" s="77" t="s">
        <v>723</v>
      </c>
      <c r="B1539" s="95"/>
      <c r="C1539" s="89"/>
      <c r="D1539" s="90" t="s">
        <v>144</v>
      </c>
      <c r="E1539" s="88" t="s">
        <v>144</v>
      </c>
      <c r="G1539" s="119"/>
    </row>
    <row r="1540" spans="1:7" ht="12.75" customHeight="1">
      <c r="A1540" s="77" t="s">
        <v>201</v>
      </c>
      <c r="B1540" s="95"/>
      <c r="C1540" s="89"/>
      <c r="D1540" s="90" t="s">
        <v>144</v>
      </c>
      <c r="E1540" s="88" t="s">
        <v>144</v>
      </c>
      <c r="G1540" s="119"/>
    </row>
    <row r="1541" spans="1:7" ht="12.75" customHeight="1">
      <c r="A1541" s="77" t="s">
        <v>724</v>
      </c>
      <c r="B1541" s="95"/>
      <c r="C1541" s="89"/>
      <c r="D1541" s="90" t="s">
        <v>144</v>
      </c>
      <c r="E1541" s="88" t="s">
        <v>144</v>
      </c>
      <c r="G1541" s="119"/>
    </row>
    <row r="1542" spans="1:7" ht="12.75" customHeight="1">
      <c r="A1542" s="77"/>
      <c r="B1542" s="95"/>
      <c r="C1542" s="89"/>
      <c r="D1542" s="90" t="s">
        <v>144</v>
      </c>
      <c r="E1542" s="88" t="s">
        <v>144</v>
      </c>
      <c r="G1542" s="119"/>
    </row>
    <row r="1543" spans="1:7" ht="12.75" customHeight="1">
      <c r="A1543" s="77" t="s">
        <v>725</v>
      </c>
      <c r="B1543" s="95"/>
      <c r="C1543" s="89"/>
      <c r="D1543" s="90" t="s">
        <v>144</v>
      </c>
      <c r="E1543" s="88" t="s">
        <v>144</v>
      </c>
      <c r="G1543" s="119"/>
    </row>
    <row r="1544" spans="1:7" ht="12.75" customHeight="1">
      <c r="A1544" s="77" t="s">
        <v>726</v>
      </c>
      <c r="B1544" s="95"/>
      <c r="C1544" s="89"/>
      <c r="D1544" s="90" t="s">
        <v>144</v>
      </c>
      <c r="E1544" s="88" t="s">
        <v>144</v>
      </c>
      <c r="G1544" s="119"/>
    </row>
    <row r="1545" spans="1:7" ht="12.75" customHeight="1">
      <c r="A1545" s="77" t="s">
        <v>727</v>
      </c>
      <c r="B1545" s="95"/>
      <c r="C1545" s="89"/>
      <c r="D1545" s="90" t="s">
        <v>144</v>
      </c>
      <c r="E1545" s="88" t="s">
        <v>144</v>
      </c>
      <c r="G1545" s="119"/>
    </row>
    <row r="1546" spans="1:7" ht="12.75" customHeight="1">
      <c r="A1546" s="77"/>
      <c r="B1546" s="95"/>
      <c r="C1546" s="89"/>
      <c r="D1546" s="90" t="s">
        <v>144</v>
      </c>
      <c r="E1546" s="88" t="s">
        <v>144</v>
      </c>
      <c r="G1546" s="119"/>
    </row>
    <row r="1547" spans="1:7" ht="12.75" customHeight="1">
      <c r="A1547" s="77" t="s">
        <v>202</v>
      </c>
      <c r="B1547" s="95"/>
      <c r="C1547" s="89"/>
      <c r="D1547" s="90" t="s">
        <v>144</v>
      </c>
      <c r="E1547" s="88" t="s">
        <v>144</v>
      </c>
      <c r="G1547" s="119"/>
    </row>
    <row r="1548" spans="1:7" ht="12.75" customHeight="1">
      <c r="A1548" s="77"/>
      <c r="B1548" s="95"/>
      <c r="C1548" s="89"/>
      <c r="D1548" s="90" t="s">
        <v>144</v>
      </c>
      <c r="E1548" s="88" t="s">
        <v>144</v>
      </c>
      <c r="G1548" s="119"/>
    </row>
    <row r="1549" spans="1:7" ht="12.75" customHeight="1">
      <c r="A1549" s="77" t="s">
        <v>728</v>
      </c>
      <c r="B1549" s="95"/>
      <c r="C1549" s="89"/>
      <c r="D1549" s="90" t="s">
        <v>144</v>
      </c>
      <c r="E1549" s="88" t="s">
        <v>144</v>
      </c>
      <c r="G1549" s="119"/>
    </row>
    <row r="1550" spans="1:7" ht="12.75" customHeight="1">
      <c r="A1550" s="77"/>
      <c r="B1550" s="95"/>
      <c r="C1550" s="89"/>
      <c r="D1550" s="90" t="s">
        <v>144</v>
      </c>
      <c r="E1550" s="88" t="s">
        <v>144</v>
      </c>
      <c r="G1550" s="119"/>
    </row>
    <row r="1551" spans="1:7" ht="12.75" customHeight="1">
      <c r="A1551" s="77" t="s">
        <v>312</v>
      </c>
      <c r="B1551" s="95"/>
      <c r="C1551" s="89"/>
      <c r="D1551" s="90" t="s">
        <v>144</v>
      </c>
      <c r="E1551" s="88" t="s">
        <v>144</v>
      </c>
      <c r="G1551" s="119"/>
    </row>
    <row r="1552" spans="1:7" ht="12.75" customHeight="1">
      <c r="A1552" s="77" t="s">
        <v>730</v>
      </c>
      <c r="B1552" s="95"/>
      <c r="C1552" s="89"/>
      <c r="D1552" s="90" t="s">
        <v>144</v>
      </c>
      <c r="E1552" s="88" t="s">
        <v>144</v>
      </c>
      <c r="G1552" s="119"/>
    </row>
    <row r="1553" spans="1:7" ht="12.75" customHeight="1">
      <c r="A1553" s="77" t="s">
        <v>731</v>
      </c>
      <c r="B1553" s="95"/>
      <c r="C1553" s="89"/>
      <c r="D1553" s="90" t="s">
        <v>144</v>
      </c>
      <c r="E1553" s="88" t="s">
        <v>144</v>
      </c>
      <c r="G1553" s="119"/>
    </row>
    <row r="1554" spans="1:7" ht="12.75" customHeight="1">
      <c r="A1554" s="77"/>
      <c r="B1554" s="95"/>
      <c r="C1554" s="89"/>
      <c r="D1554" s="90" t="s">
        <v>144</v>
      </c>
      <c r="E1554" s="88" t="s">
        <v>144</v>
      </c>
      <c r="G1554" s="119"/>
    </row>
    <row r="1555" spans="1:7" ht="12.75" customHeight="1">
      <c r="A1555" s="77" t="s">
        <v>732</v>
      </c>
      <c r="B1555" s="95"/>
      <c r="C1555" s="89"/>
      <c r="D1555" s="90" t="s">
        <v>144</v>
      </c>
      <c r="E1555" s="88" t="s">
        <v>144</v>
      </c>
      <c r="G1555" s="119"/>
    </row>
    <row r="1556" spans="1:7" ht="12.75" customHeight="1">
      <c r="A1556" s="77" t="s">
        <v>733</v>
      </c>
      <c r="B1556" s="95"/>
      <c r="C1556" s="89"/>
      <c r="D1556" s="90" t="s">
        <v>144</v>
      </c>
      <c r="E1556" s="88" t="s">
        <v>144</v>
      </c>
      <c r="G1556" s="119"/>
    </row>
    <row r="1557" spans="1:7" ht="12.75" customHeight="1">
      <c r="A1557" s="77" t="s">
        <v>734</v>
      </c>
      <c r="B1557" s="95"/>
      <c r="C1557" s="89"/>
      <c r="D1557" s="90" t="s">
        <v>144</v>
      </c>
      <c r="E1557" s="88" t="s">
        <v>144</v>
      </c>
      <c r="G1557" s="119"/>
    </row>
    <row r="1558" spans="1:7" ht="12.75" customHeight="1">
      <c r="A1558" s="77"/>
      <c r="B1558" s="95"/>
      <c r="C1558" s="89"/>
      <c r="D1558" s="90" t="s">
        <v>144</v>
      </c>
      <c r="E1558" s="88" t="s">
        <v>144</v>
      </c>
      <c r="G1558" s="119"/>
    </row>
    <row r="1559" spans="1:7" ht="12.75" customHeight="1">
      <c r="A1559" s="77" t="s">
        <v>735</v>
      </c>
      <c r="B1559" s="95"/>
      <c r="C1559" s="89"/>
      <c r="D1559" s="90" t="s">
        <v>144</v>
      </c>
      <c r="E1559" s="88" t="s">
        <v>144</v>
      </c>
      <c r="G1559" s="119"/>
    </row>
    <row r="1560" spans="1:7" ht="12.75" customHeight="1">
      <c r="A1560" s="77" t="s">
        <v>736</v>
      </c>
      <c r="B1560" s="95"/>
      <c r="C1560" s="89"/>
      <c r="D1560" s="90" t="s">
        <v>144</v>
      </c>
      <c r="E1560" s="88" t="s">
        <v>144</v>
      </c>
      <c r="G1560" s="119"/>
    </row>
    <row r="1561" spans="1:7" ht="12.75" customHeight="1">
      <c r="A1561" s="77" t="s">
        <v>737</v>
      </c>
      <c r="B1561" s="95"/>
      <c r="C1561" s="89"/>
      <c r="D1561" s="90" t="s">
        <v>144</v>
      </c>
      <c r="E1561" s="88" t="s">
        <v>144</v>
      </c>
      <c r="G1561" s="119"/>
    </row>
    <row r="1562" spans="1:7" ht="12.75" customHeight="1">
      <c r="A1562" s="77" t="s">
        <v>738</v>
      </c>
      <c r="B1562" s="95"/>
      <c r="C1562" s="89"/>
      <c r="D1562" s="90" t="s">
        <v>144</v>
      </c>
      <c r="E1562" s="88" t="s">
        <v>144</v>
      </c>
      <c r="G1562" s="119"/>
    </row>
    <row r="1563" spans="1:7" ht="12.75" customHeight="1">
      <c r="A1563" s="77" t="s">
        <v>739</v>
      </c>
      <c r="B1563" s="95"/>
      <c r="C1563" s="89"/>
      <c r="D1563" s="90" t="s">
        <v>144</v>
      </c>
      <c r="E1563" s="88" t="s">
        <v>144</v>
      </c>
      <c r="G1563" s="119"/>
    </row>
    <row r="1564" spans="1:7" ht="12.75" customHeight="1">
      <c r="A1564" s="77" t="s">
        <v>740</v>
      </c>
      <c r="B1564" s="95"/>
      <c r="C1564" s="89"/>
      <c r="D1564" s="90" t="s">
        <v>144</v>
      </c>
      <c r="E1564" s="88" t="s">
        <v>144</v>
      </c>
      <c r="G1564" s="119"/>
    </row>
    <row r="1565" spans="1:7" ht="12.75" customHeight="1">
      <c r="A1565" s="77" t="s">
        <v>741</v>
      </c>
      <c r="B1565" s="95"/>
      <c r="C1565" s="89"/>
      <c r="D1565" s="90" t="s">
        <v>144</v>
      </c>
      <c r="E1565" s="88" t="s">
        <v>144</v>
      </c>
      <c r="G1565" s="119"/>
    </row>
    <row r="1566" spans="1:7" ht="12.75" customHeight="1">
      <c r="A1566" s="77" t="s">
        <v>742</v>
      </c>
      <c r="B1566" s="95"/>
      <c r="C1566" s="89"/>
      <c r="D1566" s="90" t="s">
        <v>144</v>
      </c>
      <c r="E1566" s="88" t="s">
        <v>144</v>
      </c>
      <c r="G1566" s="119"/>
    </row>
    <row r="1567" spans="1:7" ht="12.75" customHeight="1">
      <c r="A1567" s="77" t="s">
        <v>743</v>
      </c>
      <c r="B1567" s="95"/>
      <c r="C1567" s="89"/>
      <c r="D1567" s="90" t="s">
        <v>144</v>
      </c>
      <c r="E1567" s="88" t="s">
        <v>144</v>
      </c>
      <c r="G1567" s="119"/>
    </row>
    <row r="1568" spans="1:7" ht="12.75" customHeight="1">
      <c r="A1568" s="77"/>
      <c r="B1568" s="95"/>
      <c r="C1568" s="89"/>
      <c r="D1568" s="90" t="s">
        <v>144</v>
      </c>
      <c r="E1568" s="88" t="s">
        <v>144</v>
      </c>
      <c r="G1568" s="119"/>
    </row>
    <row r="1569" spans="1:28" ht="12.75" customHeight="1">
      <c r="A1569" s="77" t="s">
        <v>744</v>
      </c>
      <c r="B1569" s="95"/>
      <c r="C1569" s="89"/>
      <c r="D1569" s="90" t="s">
        <v>144</v>
      </c>
      <c r="E1569" s="88" t="s">
        <v>144</v>
      </c>
      <c r="G1569" s="119"/>
    </row>
    <row r="1570" spans="1:28" ht="12.75" customHeight="1">
      <c r="A1570" s="77" t="s">
        <v>745</v>
      </c>
      <c r="B1570" s="95"/>
      <c r="C1570" s="89"/>
      <c r="D1570" s="90" t="s">
        <v>144</v>
      </c>
      <c r="E1570" s="88" t="s">
        <v>144</v>
      </c>
      <c r="G1570" s="119"/>
      <c r="AB1570" s="1">
        <v>1</v>
      </c>
    </row>
    <row r="1571" spans="1:28" ht="12.75" customHeight="1">
      <c r="A1571" s="77" t="s">
        <v>203</v>
      </c>
      <c r="B1571" s="95"/>
      <c r="C1571" s="89"/>
      <c r="D1571" s="90" t="s">
        <v>144</v>
      </c>
      <c r="E1571" s="88" t="s">
        <v>144</v>
      </c>
      <c r="G1571" s="119"/>
    </row>
    <row r="1572" spans="1:28" ht="12.75" customHeight="1">
      <c r="A1572" s="77" t="s">
        <v>746</v>
      </c>
      <c r="B1572" s="95"/>
      <c r="C1572" s="89"/>
      <c r="D1572" s="90" t="s">
        <v>144</v>
      </c>
      <c r="E1572" s="88" t="s">
        <v>144</v>
      </c>
      <c r="G1572" s="119"/>
    </row>
    <row r="1573" spans="1:28" ht="12.75" customHeight="1">
      <c r="A1573" s="77"/>
      <c r="B1573" s="95"/>
      <c r="C1573" s="89"/>
      <c r="D1573" s="90" t="s">
        <v>144</v>
      </c>
      <c r="E1573" s="88" t="s">
        <v>144</v>
      </c>
      <c r="G1573" s="119"/>
    </row>
    <row r="1574" spans="1:28" ht="12.75" customHeight="1">
      <c r="A1574" s="77" t="s">
        <v>747</v>
      </c>
      <c r="B1574" s="95"/>
      <c r="C1574" s="89"/>
      <c r="D1574" s="90" t="s">
        <v>144</v>
      </c>
      <c r="E1574" s="88" t="s">
        <v>144</v>
      </c>
      <c r="G1574" s="119"/>
    </row>
    <row r="1575" spans="1:28" ht="12.75" customHeight="1">
      <c r="A1575" s="77" t="s">
        <v>748</v>
      </c>
      <c r="B1575" s="95"/>
      <c r="C1575" s="89"/>
      <c r="D1575" s="90" t="s">
        <v>144</v>
      </c>
      <c r="E1575" s="88" t="s">
        <v>144</v>
      </c>
      <c r="G1575" s="119"/>
    </row>
    <row r="1576" spans="1:28" ht="12.75" customHeight="1">
      <c r="A1576" s="77" t="s">
        <v>749</v>
      </c>
      <c r="B1576" s="95"/>
      <c r="C1576" s="89"/>
      <c r="D1576" s="90" t="s">
        <v>144</v>
      </c>
      <c r="E1576" s="88" t="s">
        <v>144</v>
      </c>
      <c r="G1576" s="119"/>
    </row>
    <row r="1577" spans="1:28" ht="12.75" customHeight="1">
      <c r="A1577" s="77"/>
      <c r="B1577" s="95"/>
      <c r="C1577" s="89"/>
      <c r="D1577" s="90" t="s">
        <v>144</v>
      </c>
      <c r="E1577" s="88" t="s">
        <v>144</v>
      </c>
      <c r="G1577" s="119"/>
    </row>
    <row r="1578" spans="1:28" ht="12.75" customHeight="1">
      <c r="A1578" s="77" t="s">
        <v>750</v>
      </c>
      <c r="B1578" s="95"/>
      <c r="C1578" s="89"/>
      <c r="D1578" s="90" t="s">
        <v>144</v>
      </c>
      <c r="E1578" s="88" t="s">
        <v>144</v>
      </c>
      <c r="G1578" s="119"/>
    </row>
    <row r="1579" spans="1:28" ht="12.75" customHeight="1">
      <c r="A1579" s="77" t="s">
        <v>751</v>
      </c>
      <c r="B1579" s="97"/>
      <c r="C1579" s="90"/>
      <c r="D1579" s="90" t="s">
        <v>144</v>
      </c>
      <c r="E1579" s="88" t="s">
        <v>144</v>
      </c>
      <c r="G1579" s="119"/>
    </row>
    <row r="1580" spans="1:28" ht="12.75" customHeight="1">
      <c r="A1580" s="77" t="s">
        <v>752</v>
      </c>
      <c r="B1580" s="95"/>
      <c r="C1580" s="89"/>
      <c r="D1580" s="90" t="s">
        <v>144</v>
      </c>
      <c r="E1580" s="88" t="s">
        <v>144</v>
      </c>
      <c r="G1580" s="119"/>
    </row>
    <row r="1581" spans="1:28" ht="12.75" customHeight="1">
      <c r="A1581" s="77" t="s">
        <v>753</v>
      </c>
      <c r="B1581" s="95"/>
      <c r="C1581" s="89"/>
      <c r="D1581" s="90" t="s">
        <v>144</v>
      </c>
      <c r="E1581" s="88" t="s">
        <v>144</v>
      </c>
      <c r="G1581" s="119"/>
    </row>
    <row r="1582" spans="1:28" ht="12.75" customHeight="1">
      <c r="A1582" s="77" t="s">
        <v>754</v>
      </c>
      <c r="B1582" s="95"/>
      <c r="C1582" s="89"/>
      <c r="D1582" s="90" t="s">
        <v>144</v>
      </c>
      <c r="E1582" s="88" t="s">
        <v>144</v>
      </c>
      <c r="G1582" s="119"/>
    </row>
    <row r="1583" spans="1:28" ht="12.75" customHeight="1">
      <c r="A1583" s="77" t="s">
        <v>755</v>
      </c>
      <c r="B1583" s="95"/>
      <c r="C1583" s="89"/>
      <c r="D1583" s="90" t="s">
        <v>144</v>
      </c>
      <c r="E1583" s="88" t="s">
        <v>144</v>
      </c>
      <c r="G1583" s="119"/>
    </row>
    <row r="1584" spans="1:28" ht="12.75" customHeight="1">
      <c r="A1584" s="77"/>
      <c r="B1584" s="97"/>
      <c r="C1584" s="90"/>
      <c r="D1584" s="90" t="s">
        <v>144</v>
      </c>
      <c r="E1584" s="88" t="s">
        <v>144</v>
      </c>
      <c r="G1584" s="119"/>
    </row>
    <row r="1585" spans="1:7" ht="12.75" customHeight="1">
      <c r="A1585" s="77" t="s">
        <v>756</v>
      </c>
      <c r="B1585" s="97"/>
      <c r="C1585" s="90"/>
      <c r="D1585" s="90" t="s">
        <v>144</v>
      </c>
      <c r="E1585" s="88" t="s">
        <v>144</v>
      </c>
      <c r="G1585" s="119"/>
    </row>
    <row r="1586" spans="1:7" ht="12.75" customHeight="1">
      <c r="A1586" s="77" t="s">
        <v>757</v>
      </c>
      <c r="B1586" s="115"/>
      <c r="C1586" s="100"/>
      <c r="D1586" s="90" t="s">
        <v>144</v>
      </c>
      <c r="E1586" s="88" t="s">
        <v>144</v>
      </c>
      <c r="G1586" s="119"/>
    </row>
    <row r="1587" spans="1:7" ht="12.75" customHeight="1">
      <c r="A1587" s="77" t="s">
        <v>758</v>
      </c>
      <c r="B1587" s="115"/>
      <c r="C1587" s="100"/>
      <c r="D1587" s="90" t="s">
        <v>144</v>
      </c>
      <c r="E1587" s="88" t="s">
        <v>144</v>
      </c>
      <c r="G1587" s="119"/>
    </row>
    <row r="1588" spans="1:7" ht="12.75" customHeight="1">
      <c r="A1588" s="77"/>
      <c r="B1588" s="115"/>
      <c r="C1588" s="100"/>
      <c r="D1588" s="90" t="s">
        <v>144</v>
      </c>
      <c r="E1588" s="88" t="s">
        <v>144</v>
      </c>
      <c r="G1588" s="119"/>
    </row>
    <row r="1589" spans="1:7" ht="12.75" customHeight="1">
      <c r="A1589" s="74" t="s">
        <v>759</v>
      </c>
      <c r="B1589" s="115"/>
      <c r="C1589" s="100"/>
      <c r="D1589" s="90" t="s">
        <v>144</v>
      </c>
      <c r="E1589" s="88" t="s">
        <v>144</v>
      </c>
      <c r="G1589" s="119"/>
    </row>
    <row r="1590" spans="1:7" ht="12.75" customHeight="1">
      <c r="A1590" s="77"/>
      <c r="B1590" s="115"/>
      <c r="C1590" s="100"/>
      <c r="D1590" s="90" t="s">
        <v>144</v>
      </c>
      <c r="E1590" s="88" t="s">
        <v>144</v>
      </c>
      <c r="G1590" s="119"/>
    </row>
    <row r="1591" spans="1:7" ht="12.75" customHeight="1">
      <c r="A1591" s="77" t="s">
        <v>760</v>
      </c>
      <c r="B1591" s="115"/>
      <c r="C1591" s="100"/>
      <c r="D1591" s="90" t="s">
        <v>144</v>
      </c>
      <c r="E1591" s="88" t="s">
        <v>144</v>
      </c>
      <c r="G1591" s="119"/>
    </row>
    <row r="1592" spans="1:7" ht="12.75" customHeight="1">
      <c r="A1592" s="77" t="s">
        <v>761</v>
      </c>
      <c r="B1592" s="115"/>
      <c r="C1592" s="100"/>
      <c r="D1592" s="90" t="s">
        <v>144</v>
      </c>
      <c r="E1592" s="88" t="s">
        <v>144</v>
      </c>
      <c r="G1592" s="119"/>
    </row>
    <row r="1593" spans="1:7" ht="12.75" customHeight="1">
      <c r="A1593" s="77" t="s">
        <v>762</v>
      </c>
      <c r="B1593" s="115"/>
      <c r="C1593" s="100"/>
      <c r="D1593" s="90" t="s">
        <v>144</v>
      </c>
      <c r="E1593" s="88" t="s">
        <v>144</v>
      </c>
      <c r="G1593" s="119"/>
    </row>
    <row r="1594" spans="1:7" ht="12.75" customHeight="1">
      <c r="A1594" s="77"/>
      <c r="B1594" s="115"/>
      <c r="C1594" s="100"/>
      <c r="D1594" s="90" t="s">
        <v>144</v>
      </c>
      <c r="E1594" s="88" t="s">
        <v>144</v>
      </c>
      <c r="G1594" s="119"/>
    </row>
    <row r="1595" spans="1:7" ht="12.75" customHeight="1">
      <c r="A1595" s="77" t="s">
        <v>763</v>
      </c>
      <c r="B1595" s="115"/>
      <c r="C1595" s="100"/>
      <c r="D1595" s="90" t="s">
        <v>144</v>
      </c>
      <c r="E1595" s="88" t="s">
        <v>144</v>
      </c>
      <c r="G1595" s="119"/>
    </row>
    <row r="1596" spans="1:7" ht="12.75" customHeight="1">
      <c r="A1596" s="77" t="s">
        <v>764</v>
      </c>
      <c r="B1596" s="115"/>
      <c r="C1596" s="100"/>
      <c r="D1596" s="90" t="s">
        <v>144</v>
      </c>
      <c r="E1596" s="88" t="s">
        <v>144</v>
      </c>
      <c r="G1596" s="119"/>
    </row>
    <row r="1597" spans="1:7" ht="12.75" customHeight="1">
      <c r="A1597" s="77" t="s">
        <v>765</v>
      </c>
      <c r="B1597" s="115"/>
      <c r="C1597" s="100"/>
      <c r="D1597" s="90" t="s">
        <v>144</v>
      </c>
      <c r="E1597" s="88" t="s">
        <v>144</v>
      </c>
      <c r="G1597" s="119"/>
    </row>
    <row r="1598" spans="1:7" ht="12.75" customHeight="1">
      <c r="A1598" s="77"/>
      <c r="B1598" s="115"/>
      <c r="C1598" s="100"/>
      <c r="D1598" s="90" t="s">
        <v>144</v>
      </c>
      <c r="E1598" s="88" t="s">
        <v>144</v>
      </c>
      <c r="G1598" s="119"/>
    </row>
    <row r="1599" spans="1:7" ht="12.75" customHeight="1">
      <c r="A1599" s="77" t="s">
        <v>766</v>
      </c>
      <c r="B1599" s="115"/>
      <c r="C1599" s="100"/>
      <c r="D1599" s="90" t="s">
        <v>144</v>
      </c>
      <c r="E1599" s="88" t="s">
        <v>144</v>
      </c>
      <c r="G1599" s="119"/>
    </row>
    <row r="1600" spans="1:7" ht="12.75" customHeight="1">
      <c r="A1600" s="77" t="s">
        <v>767</v>
      </c>
      <c r="B1600" s="115"/>
      <c r="C1600" s="100"/>
      <c r="D1600" s="90" t="s">
        <v>144</v>
      </c>
      <c r="E1600" s="88" t="s">
        <v>144</v>
      </c>
      <c r="G1600" s="119"/>
    </row>
    <row r="1601" spans="1:7" ht="12.75" customHeight="1">
      <c r="A1601" s="77"/>
      <c r="B1601" s="115"/>
      <c r="C1601" s="100"/>
      <c r="D1601" s="90" t="s">
        <v>144</v>
      </c>
      <c r="E1601" s="88" t="s">
        <v>144</v>
      </c>
      <c r="G1601" s="119"/>
    </row>
    <row r="1602" spans="1:7" ht="12.75" customHeight="1">
      <c r="A1602" s="77" t="s">
        <v>769</v>
      </c>
      <c r="B1602" s="115"/>
      <c r="C1602" s="100"/>
      <c r="D1602" s="90" t="s">
        <v>144</v>
      </c>
      <c r="E1602" s="88" t="s">
        <v>144</v>
      </c>
      <c r="G1602" s="119"/>
    </row>
    <row r="1603" spans="1:7" ht="12.75" customHeight="1">
      <c r="A1603" s="77" t="s">
        <v>768</v>
      </c>
      <c r="B1603" s="115"/>
      <c r="C1603" s="100"/>
      <c r="D1603" s="90" t="s">
        <v>144</v>
      </c>
      <c r="E1603" s="88" t="s">
        <v>144</v>
      </c>
      <c r="G1603" s="119"/>
    </row>
    <row r="1604" spans="1:7" ht="12.75" customHeight="1">
      <c r="A1604" s="77"/>
      <c r="B1604" s="115"/>
      <c r="C1604" s="100"/>
      <c r="D1604" s="90" t="s">
        <v>144</v>
      </c>
      <c r="E1604" s="88" t="s">
        <v>144</v>
      </c>
      <c r="G1604" s="119"/>
    </row>
    <row r="1605" spans="1:7" ht="12.75" customHeight="1">
      <c r="A1605" s="77" t="s">
        <v>770</v>
      </c>
      <c r="B1605" s="115"/>
      <c r="C1605" s="100"/>
      <c r="D1605" s="90" t="s">
        <v>144</v>
      </c>
      <c r="E1605" s="88" t="s">
        <v>144</v>
      </c>
      <c r="G1605" s="119"/>
    </row>
    <row r="1606" spans="1:7" ht="12.75" customHeight="1">
      <c r="A1606" s="77"/>
      <c r="B1606" s="115"/>
      <c r="C1606" s="100"/>
      <c r="D1606" s="90" t="s">
        <v>144</v>
      </c>
      <c r="E1606" s="88" t="s">
        <v>144</v>
      </c>
      <c r="G1606" s="119"/>
    </row>
    <row r="1607" spans="1:7" ht="12.75" customHeight="1">
      <c r="A1607" s="74" t="s">
        <v>771</v>
      </c>
      <c r="B1607" s="115"/>
      <c r="C1607" s="100"/>
      <c r="D1607" s="90" t="s">
        <v>144</v>
      </c>
      <c r="E1607" s="88" t="s">
        <v>144</v>
      </c>
      <c r="G1607" s="119"/>
    </row>
    <row r="1608" spans="1:7" ht="12.75" customHeight="1">
      <c r="A1608" s="77"/>
      <c r="B1608" s="115"/>
      <c r="C1608" s="100"/>
      <c r="D1608" s="90" t="s">
        <v>144</v>
      </c>
      <c r="E1608" s="88" t="s">
        <v>144</v>
      </c>
      <c r="G1608" s="119"/>
    </row>
    <row r="1609" spans="1:7" ht="12.75" customHeight="1">
      <c r="A1609" s="77" t="s">
        <v>772</v>
      </c>
      <c r="B1609" s="115"/>
      <c r="C1609" s="100"/>
      <c r="D1609" s="90" t="s">
        <v>144</v>
      </c>
      <c r="E1609" s="88" t="s">
        <v>144</v>
      </c>
      <c r="G1609" s="119"/>
    </row>
    <row r="1610" spans="1:7" ht="12.75" customHeight="1">
      <c r="A1610" s="77"/>
      <c r="B1610" s="115"/>
      <c r="C1610" s="100"/>
      <c r="D1610" s="90" t="s">
        <v>144</v>
      </c>
      <c r="E1610" s="88" t="s">
        <v>144</v>
      </c>
      <c r="G1610" s="119"/>
    </row>
    <row r="1611" spans="1:7" ht="12.75" customHeight="1">
      <c r="A1611" s="77" t="s">
        <v>773</v>
      </c>
      <c r="B1611" s="115"/>
      <c r="C1611" s="100"/>
      <c r="D1611" s="90" t="s">
        <v>144</v>
      </c>
      <c r="E1611" s="88" t="s">
        <v>144</v>
      </c>
      <c r="G1611" s="119"/>
    </row>
    <row r="1612" spans="1:7" ht="12.75" customHeight="1">
      <c r="A1612" s="77" t="s">
        <v>774</v>
      </c>
      <c r="B1612" s="115">
        <v>68.510000000000005</v>
      </c>
      <c r="C1612" s="100"/>
      <c r="D1612" s="90">
        <v>71.586099000000004</v>
      </c>
      <c r="E1612" s="88">
        <v>4.489999999999994E-2</v>
      </c>
      <c r="G1612" s="119"/>
    </row>
    <row r="1613" spans="1:7" ht="12.75" customHeight="1">
      <c r="A1613" s="77" t="s">
        <v>775</v>
      </c>
      <c r="B1613" s="115">
        <v>68.510000000000005</v>
      </c>
      <c r="C1613" s="100"/>
      <c r="D1613" s="90">
        <v>71.586099000000004</v>
      </c>
      <c r="E1613" s="88">
        <v>4.489999999999994E-2</v>
      </c>
      <c r="G1613" s="119"/>
    </row>
    <row r="1614" spans="1:7" ht="12.75" customHeight="1">
      <c r="A1614" s="77"/>
      <c r="B1614" s="115"/>
      <c r="C1614" s="100"/>
      <c r="D1614" s="90" t="s">
        <v>144</v>
      </c>
      <c r="E1614" s="88" t="s">
        <v>144</v>
      </c>
      <c r="G1614" s="119"/>
    </row>
    <row r="1615" spans="1:7" ht="12.75" customHeight="1">
      <c r="A1615" s="77" t="s">
        <v>776</v>
      </c>
      <c r="B1615" s="115"/>
      <c r="C1615" s="100"/>
      <c r="D1615" s="90" t="s">
        <v>144</v>
      </c>
      <c r="E1615" s="88" t="s">
        <v>144</v>
      </c>
      <c r="G1615" s="119"/>
    </row>
    <row r="1616" spans="1:7" ht="12.75" customHeight="1">
      <c r="A1616" s="77" t="s">
        <v>777</v>
      </c>
      <c r="B1616" s="115">
        <v>136.99</v>
      </c>
      <c r="C1616" s="100"/>
      <c r="D1616" s="90">
        <v>143.140851</v>
      </c>
      <c r="E1616" s="88">
        <v>4.489999999999994E-2</v>
      </c>
      <c r="G1616" s="119"/>
    </row>
    <row r="1617" spans="1:7" ht="12.75" customHeight="1">
      <c r="A1617" s="77" t="s">
        <v>775</v>
      </c>
      <c r="B1617" s="115">
        <v>136.99</v>
      </c>
      <c r="C1617" s="100"/>
      <c r="D1617" s="90">
        <v>143.140851</v>
      </c>
      <c r="E1617" s="88">
        <v>4.489999999999994E-2</v>
      </c>
      <c r="G1617" s="119"/>
    </row>
    <row r="1618" spans="1:7" ht="12.75" customHeight="1">
      <c r="A1618" s="77"/>
      <c r="B1618" s="115"/>
      <c r="C1618" s="100"/>
      <c r="D1618" s="90" t="s">
        <v>144</v>
      </c>
      <c r="E1618" s="88" t="s">
        <v>144</v>
      </c>
      <c r="G1618" s="119"/>
    </row>
    <row r="1619" spans="1:7" ht="12.75" customHeight="1">
      <c r="A1619" s="77" t="s">
        <v>778</v>
      </c>
      <c r="B1619" s="115"/>
      <c r="C1619" s="100"/>
      <c r="D1619" s="90" t="s">
        <v>144</v>
      </c>
      <c r="E1619" s="88" t="s">
        <v>144</v>
      </c>
      <c r="G1619" s="119"/>
    </row>
    <row r="1620" spans="1:7" ht="12.75" customHeight="1">
      <c r="A1620" s="77" t="s">
        <v>774</v>
      </c>
      <c r="B1620" s="115">
        <v>3.37</v>
      </c>
      <c r="C1620" s="100"/>
      <c r="D1620" s="90">
        <v>3.5213129999999997</v>
      </c>
      <c r="E1620" s="88">
        <v>4.489999999999994E-2</v>
      </c>
      <c r="G1620" s="119"/>
    </row>
    <row r="1621" spans="1:7" ht="12.75" customHeight="1">
      <c r="A1621" s="77" t="s">
        <v>775</v>
      </c>
      <c r="B1621" s="115">
        <v>3.37</v>
      </c>
      <c r="C1621" s="100"/>
      <c r="D1621" s="90">
        <v>3.5213129999999997</v>
      </c>
      <c r="E1621" s="88">
        <v>4.489999999999994E-2</v>
      </c>
      <c r="G1621" s="119"/>
    </row>
    <row r="1622" spans="1:7" ht="12.75" customHeight="1">
      <c r="A1622" s="77"/>
      <c r="B1622" s="115"/>
      <c r="C1622" s="100"/>
      <c r="D1622" s="90" t="s">
        <v>144</v>
      </c>
      <c r="E1622" s="88" t="s">
        <v>144</v>
      </c>
      <c r="G1622" s="119"/>
    </row>
    <row r="1623" spans="1:7" ht="12.75" customHeight="1">
      <c r="A1623" s="74" t="s">
        <v>779</v>
      </c>
      <c r="B1623" s="115"/>
      <c r="C1623" s="100"/>
      <c r="D1623" s="90" t="s">
        <v>144</v>
      </c>
      <c r="E1623" s="88" t="s">
        <v>144</v>
      </c>
      <c r="G1623" s="119"/>
    </row>
    <row r="1624" spans="1:7" ht="12.75" customHeight="1">
      <c r="A1624" s="77" t="s">
        <v>772</v>
      </c>
      <c r="B1624" s="115"/>
      <c r="C1624" s="100"/>
      <c r="D1624" s="90" t="s">
        <v>144</v>
      </c>
      <c r="E1624" s="88" t="s">
        <v>144</v>
      </c>
      <c r="G1624" s="119"/>
    </row>
    <row r="1625" spans="1:7" ht="12.75" customHeight="1">
      <c r="A1625" s="77"/>
      <c r="B1625" s="115"/>
      <c r="C1625" s="100"/>
      <c r="D1625" s="90" t="s">
        <v>144</v>
      </c>
      <c r="E1625" s="88" t="s">
        <v>144</v>
      </c>
      <c r="G1625" s="119"/>
    </row>
    <row r="1626" spans="1:7" ht="12.75" customHeight="1">
      <c r="A1626" s="77" t="s">
        <v>773</v>
      </c>
      <c r="B1626" s="115"/>
      <c r="C1626" s="100"/>
      <c r="D1626" s="90" t="s">
        <v>144</v>
      </c>
      <c r="E1626" s="88" t="s">
        <v>144</v>
      </c>
      <c r="G1626" s="119"/>
    </row>
    <row r="1627" spans="1:7" ht="12.75" customHeight="1">
      <c r="A1627" s="77" t="s">
        <v>774</v>
      </c>
      <c r="B1627" s="115">
        <v>68.510000000000005</v>
      </c>
      <c r="C1627" s="100"/>
      <c r="D1627" s="90">
        <v>71.586099000000004</v>
      </c>
      <c r="E1627" s="88">
        <v>4.489999999999994E-2</v>
      </c>
      <c r="G1627" s="119"/>
    </row>
    <row r="1628" spans="1:7" ht="12.75" customHeight="1">
      <c r="A1628" s="77" t="s">
        <v>775</v>
      </c>
      <c r="B1628" s="115">
        <v>68.510000000000005</v>
      </c>
      <c r="C1628" s="100"/>
      <c r="D1628" s="90">
        <v>71.586099000000004</v>
      </c>
      <c r="E1628" s="88">
        <v>4.489999999999994E-2</v>
      </c>
      <c r="G1628" s="119"/>
    </row>
    <row r="1629" spans="1:7" ht="12.75" customHeight="1">
      <c r="A1629" s="77"/>
      <c r="B1629" s="115"/>
      <c r="C1629" s="100"/>
      <c r="D1629" s="90" t="s">
        <v>144</v>
      </c>
      <c r="E1629" s="88" t="s">
        <v>144</v>
      </c>
      <c r="G1629" s="119"/>
    </row>
    <row r="1630" spans="1:7" ht="12.75" customHeight="1">
      <c r="A1630" s="77" t="s">
        <v>780</v>
      </c>
      <c r="B1630" s="115"/>
      <c r="C1630" s="100"/>
      <c r="D1630" s="90" t="s">
        <v>144</v>
      </c>
      <c r="E1630" s="88" t="s">
        <v>144</v>
      </c>
      <c r="G1630" s="119"/>
    </row>
    <row r="1631" spans="1:7" ht="12.75" customHeight="1">
      <c r="A1631" s="77" t="s">
        <v>774</v>
      </c>
      <c r="B1631" s="115">
        <v>136.99</v>
      </c>
      <c r="C1631" s="100"/>
      <c r="D1631" s="90">
        <v>143.140851</v>
      </c>
      <c r="E1631" s="88">
        <v>4.489999999999994E-2</v>
      </c>
      <c r="G1631" s="119"/>
    </row>
    <row r="1632" spans="1:7" ht="12.75" customHeight="1">
      <c r="A1632" s="77" t="s">
        <v>775</v>
      </c>
      <c r="B1632" s="115">
        <v>136.99</v>
      </c>
      <c r="C1632" s="100"/>
      <c r="D1632" s="90">
        <v>143.140851</v>
      </c>
      <c r="E1632" s="88">
        <v>4.489999999999994E-2</v>
      </c>
      <c r="G1632" s="119"/>
    </row>
    <row r="1633" spans="1:7" ht="12.75" customHeight="1">
      <c r="A1633" s="77"/>
      <c r="B1633" s="115"/>
      <c r="C1633" s="100"/>
      <c r="D1633" s="90" t="s">
        <v>144</v>
      </c>
      <c r="E1633" s="88" t="s">
        <v>144</v>
      </c>
      <c r="G1633" s="119"/>
    </row>
    <row r="1634" spans="1:7" ht="12.75" customHeight="1">
      <c r="A1634" s="77" t="s">
        <v>781</v>
      </c>
      <c r="B1634" s="115"/>
      <c r="C1634" s="100"/>
      <c r="D1634" s="90" t="s">
        <v>144</v>
      </c>
      <c r="E1634" s="88" t="s">
        <v>144</v>
      </c>
      <c r="G1634" s="119"/>
    </row>
    <row r="1635" spans="1:7" ht="12.75" customHeight="1">
      <c r="A1635" s="77" t="s">
        <v>774</v>
      </c>
      <c r="B1635" s="115">
        <v>3.37</v>
      </c>
      <c r="C1635" s="100"/>
      <c r="D1635" s="90">
        <v>3.5213129999999997</v>
      </c>
      <c r="E1635" s="88">
        <v>4.489999999999994E-2</v>
      </c>
      <c r="G1635" s="119"/>
    </row>
    <row r="1636" spans="1:7" ht="12.75" customHeight="1">
      <c r="A1636" s="77" t="s">
        <v>775</v>
      </c>
      <c r="B1636" s="115">
        <v>3.37</v>
      </c>
      <c r="C1636" s="100"/>
      <c r="D1636" s="90">
        <v>3.5213129999999997</v>
      </c>
      <c r="E1636" s="88">
        <v>4.489999999999994E-2</v>
      </c>
      <c r="G1636" s="119"/>
    </row>
    <row r="1637" spans="1:7" ht="12.75" customHeight="1">
      <c r="A1637" s="77"/>
      <c r="B1637" s="115"/>
      <c r="C1637" s="100"/>
      <c r="D1637" s="90" t="s">
        <v>144</v>
      </c>
      <c r="E1637" s="88" t="s">
        <v>144</v>
      </c>
      <c r="G1637" s="119"/>
    </row>
    <row r="1638" spans="1:7" ht="12.75" customHeight="1">
      <c r="A1638" s="74" t="s">
        <v>254</v>
      </c>
      <c r="B1638" s="115"/>
      <c r="C1638" s="100"/>
      <c r="D1638" s="90" t="s">
        <v>144</v>
      </c>
      <c r="E1638" s="88" t="s">
        <v>144</v>
      </c>
      <c r="G1638" s="119"/>
    </row>
    <row r="1639" spans="1:7" ht="12.75" customHeight="1">
      <c r="A1639" s="77"/>
      <c r="B1639" s="115"/>
      <c r="C1639" s="100"/>
      <c r="D1639" s="90" t="s">
        <v>144</v>
      </c>
      <c r="E1639" s="88" t="s">
        <v>144</v>
      </c>
      <c r="G1639" s="119"/>
    </row>
    <row r="1640" spans="1:7" ht="12.75" customHeight="1">
      <c r="A1640" s="77" t="s">
        <v>782</v>
      </c>
      <c r="B1640" s="115"/>
      <c r="C1640" s="100"/>
      <c r="D1640" s="90" t="s">
        <v>144</v>
      </c>
      <c r="E1640" s="88" t="s">
        <v>144</v>
      </c>
      <c r="G1640" s="119"/>
    </row>
    <row r="1641" spans="1:7" ht="12.75" customHeight="1">
      <c r="A1641" s="77" t="s">
        <v>783</v>
      </c>
      <c r="B1641" s="115"/>
      <c r="C1641" s="100"/>
      <c r="D1641" s="90" t="s">
        <v>144</v>
      </c>
      <c r="E1641" s="88" t="s">
        <v>144</v>
      </c>
      <c r="G1641" s="119"/>
    </row>
    <row r="1642" spans="1:7" ht="12.75" customHeight="1">
      <c r="A1642" s="77"/>
      <c r="B1642" s="115"/>
      <c r="C1642" s="100"/>
      <c r="D1642" s="90" t="s">
        <v>144</v>
      </c>
      <c r="E1642" s="88" t="s">
        <v>144</v>
      </c>
      <c r="G1642" s="119"/>
    </row>
    <row r="1643" spans="1:7" ht="12.75" customHeight="1">
      <c r="A1643" s="77" t="s">
        <v>784</v>
      </c>
      <c r="B1643" s="115">
        <v>240.17</v>
      </c>
      <c r="C1643" s="100"/>
      <c r="D1643" s="90">
        <v>250.95363299999997</v>
      </c>
      <c r="E1643" s="88">
        <v>4.489999999999994E-2</v>
      </c>
      <c r="G1643" s="119"/>
    </row>
    <row r="1644" spans="1:7" ht="12.75" customHeight="1">
      <c r="A1644" s="77"/>
      <c r="B1644" s="115"/>
      <c r="C1644" s="100"/>
      <c r="D1644" s="90" t="s">
        <v>144</v>
      </c>
      <c r="E1644" s="88" t="s">
        <v>144</v>
      </c>
      <c r="G1644" s="119"/>
    </row>
    <row r="1645" spans="1:7" ht="12.75" customHeight="1">
      <c r="A1645" s="77" t="s">
        <v>785</v>
      </c>
      <c r="B1645" s="115"/>
      <c r="C1645" s="100"/>
      <c r="D1645" s="90" t="s">
        <v>144</v>
      </c>
      <c r="E1645" s="88" t="s">
        <v>144</v>
      </c>
      <c r="G1645" s="119"/>
    </row>
    <row r="1646" spans="1:7" ht="12.75" customHeight="1">
      <c r="A1646" s="77" t="s">
        <v>786</v>
      </c>
      <c r="B1646" s="115" t="s">
        <v>313</v>
      </c>
      <c r="C1646" s="100"/>
      <c r="D1646" s="90" t="s">
        <v>313</v>
      </c>
      <c r="E1646" s="88" t="s">
        <v>313</v>
      </c>
      <c r="G1646" s="119"/>
    </row>
    <row r="1647" spans="1:7" ht="12.75" customHeight="1">
      <c r="A1647" s="77"/>
      <c r="B1647" s="115"/>
      <c r="C1647" s="100"/>
      <c r="D1647" s="90" t="s">
        <v>144</v>
      </c>
      <c r="E1647" s="88" t="s">
        <v>144</v>
      </c>
      <c r="G1647" s="119"/>
    </row>
    <row r="1648" spans="1:7" ht="12.75" customHeight="1">
      <c r="A1648" s="77" t="s">
        <v>787</v>
      </c>
      <c r="B1648" s="115">
        <v>1200.83</v>
      </c>
      <c r="C1648" s="100"/>
      <c r="D1648" s="90">
        <v>1254.747267</v>
      </c>
      <c r="E1648" s="88">
        <v>4.489999999999994E-2</v>
      </c>
      <c r="G1648" s="119"/>
    </row>
    <row r="1649" spans="1:7" ht="12.75" customHeight="1">
      <c r="A1649" s="74"/>
      <c r="B1649" s="115"/>
      <c r="C1649" s="100"/>
      <c r="D1649" s="90" t="s">
        <v>144</v>
      </c>
      <c r="E1649" s="88" t="s">
        <v>144</v>
      </c>
      <c r="G1649" s="119"/>
    </row>
    <row r="1650" spans="1:7" ht="12.75" customHeight="1">
      <c r="A1650" s="77" t="s">
        <v>314</v>
      </c>
      <c r="B1650" s="115">
        <v>240.17</v>
      </c>
      <c r="C1650" s="100"/>
      <c r="D1650" s="90">
        <v>250.95363299999997</v>
      </c>
      <c r="E1650" s="88">
        <v>4.489999999999994E-2</v>
      </c>
      <c r="G1650" s="119"/>
    </row>
    <row r="1651" spans="1:7" ht="12.75" customHeight="1">
      <c r="A1651" s="77"/>
      <c r="B1651" s="115"/>
      <c r="C1651" s="100"/>
      <c r="D1651" s="90" t="s">
        <v>144</v>
      </c>
      <c r="E1651" s="88" t="s">
        <v>144</v>
      </c>
      <c r="G1651" s="119"/>
    </row>
    <row r="1652" spans="1:7" ht="12.75" customHeight="1">
      <c r="A1652" s="77"/>
      <c r="B1652" s="115"/>
      <c r="C1652" s="100"/>
      <c r="D1652" s="90" t="s">
        <v>144</v>
      </c>
      <c r="E1652" s="88" t="s">
        <v>144</v>
      </c>
      <c r="G1652" s="119"/>
    </row>
    <row r="1653" spans="1:7" ht="12.75" customHeight="1">
      <c r="A1653" s="77" t="s">
        <v>255</v>
      </c>
      <c r="B1653" s="115"/>
      <c r="C1653" s="100"/>
      <c r="D1653" s="90" t="s">
        <v>144</v>
      </c>
      <c r="E1653" s="88" t="s">
        <v>144</v>
      </c>
      <c r="G1653" s="119"/>
    </row>
    <row r="1654" spans="1:7" ht="12.75" customHeight="1">
      <c r="A1654" s="77" t="s">
        <v>132</v>
      </c>
      <c r="B1654" s="115"/>
      <c r="C1654" s="100"/>
      <c r="D1654" s="90" t="s">
        <v>144</v>
      </c>
      <c r="E1654" s="88" t="s">
        <v>144</v>
      </c>
      <c r="G1654" s="119"/>
    </row>
    <row r="1655" spans="1:7" ht="12.75" customHeight="1">
      <c r="A1655" s="77" t="s">
        <v>134</v>
      </c>
      <c r="B1655" s="115"/>
      <c r="C1655" s="100"/>
      <c r="D1655" s="90" t="s">
        <v>144</v>
      </c>
      <c r="E1655" s="88" t="s">
        <v>144</v>
      </c>
      <c r="G1655" s="119"/>
    </row>
    <row r="1656" spans="1:7" ht="12.75" customHeight="1">
      <c r="A1656" s="77" t="s">
        <v>135</v>
      </c>
      <c r="B1656" s="115">
        <v>284.72000000000003</v>
      </c>
      <c r="C1656" s="100"/>
      <c r="D1656" s="90">
        <v>297.50392800000003</v>
      </c>
      <c r="E1656" s="88">
        <v>4.489999999999994E-2</v>
      </c>
      <c r="G1656" s="119"/>
    </row>
    <row r="1657" spans="1:7" ht="12.75" customHeight="1">
      <c r="A1657" s="77"/>
      <c r="B1657" s="115"/>
      <c r="C1657" s="100"/>
      <c r="D1657" s="90" t="s">
        <v>144</v>
      </c>
      <c r="E1657" s="88" t="s">
        <v>144</v>
      </c>
      <c r="G1657" s="119"/>
    </row>
    <row r="1658" spans="1:7" ht="12.75" customHeight="1">
      <c r="A1658" s="74" t="s">
        <v>979</v>
      </c>
      <c r="B1658" s="115"/>
      <c r="C1658" s="100"/>
      <c r="D1658" s="90" t="s">
        <v>144</v>
      </c>
      <c r="E1658" s="88" t="s">
        <v>144</v>
      </c>
      <c r="G1658" s="119"/>
    </row>
    <row r="1659" spans="1:7" ht="12.75" customHeight="1">
      <c r="A1659" s="77" t="s">
        <v>789</v>
      </c>
      <c r="B1659" s="115"/>
      <c r="C1659" s="100"/>
      <c r="D1659" s="90" t="s">
        <v>144</v>
      </c>
      <c r="E1659" s="88" t="s">
        <v>144</v>
      </c>
      <c r="G1659" s="119"/>
    </row>
    <row r="1660" spans="1:7" ht="12.75" customHeight="1">
      <c r="A1660" s="77" t="s">
        <v>985</v>
      </c>
      <c r="B1660" s="97">
        <v>7.35</v>
      </c>
      <c r="C1660" s="90"/>
      <c r="D1660" s="90">
        <v>7.6800149999999991</v>
      </c>
      <c r="E1660" s="88">
        <v>4.489999999999994E-2</v>
      </c>
      <c r="G1660" s="119"/>
    </row>
    <row r="1661" spans="1:7" ht="12.75">
      <c r="A1661" s="77"/>
      <c r="B1661" s="115"/>
      <c r="C1661" s="100"/>
      <c r="D1661" s="90" t="s">
        <v>144</v>
      </c>
      <c r="E1661" s="88" t="s">
        <v>144</v>
      </c>
      <c r="G1661" s="119"/>
    </row>
    <row r="1662" spans="1:7" ht="12.75">
      <c r="A1662" s="102" t="s">
        <v>460</v>
      </c>
      <c r="B1662" s="115"/>
      <c r="C1662" s="115"/>
      <c r="D1662" s="90" t="s">
        <v>144</v>
      </c>
      <c r="E1662" s="88" t="s">
        <v>144</v>
      </c>
      <c r="G1662" s="119"/>
    </row>
    <row r="1663" spans="1:7" ht="12.75" customHeight="1">
      <c r="A1663" s="103" t="s">
        <v>790</v>
      </c>
      <c r="B1663" s="115"/>
      <c r="C1663" s="100"/>
      <c r="D1663" s="90" t="s">
        <v>144</v>
      </c>
      <c r="E1663" s="88" t="s">
        <v>144</v>
      </c>
      <c r="G1663" s="119"/>
    </row>
    <row r="1664" spans="1:7" ht="12.75">
      <c r="A1664" s="103" t="s">
        <v>361</v>
      </c>
      <c r="B1664" s="115">
        <v>71.92</v>
      </c>
      <c r="C1664" s="100">
        <v>46.23</v>
      </c>
      <c r="D1664" s="90">
        <v>48.305726999999997</v>
      </c>
      <c r="E1664" s="88">
        <v>-0.32834083704115691</v>
      </c>
      <c r="G1664" s="119"/>
    </row>
    <row r="1665" spans="1:28" ht="12.75" customHeight="1">
      <c r="A1665" s="103" t="s">
        <v>362</v>
      </c>
      <c r="B1665" s="115">
        <v>26.72</v>
      </c>
      <c r="C1665" s="100"/>
      <c r="D1665" s="90">
        <v>27.919727999999996</v>
      </c>
      <c r="E1665" s="88">
        <v>4.489999999999994E-2</v>
      </c>
      <c r="G1665" s="119"/>
    </row>
    <row r="1666" spans="1:28" ht="12.75" customHeight="1">
      <c r="A1666" s="103" t="s">
        <v>363</v>
      </c>
      <c r="B1666" s="115">
        <v>24.66</v>
      </c>
      <c r="C1666" s="100"/>
      <c r="D1666" s="90">
        <v>25.767233999999998</v>
      </c>
      <c r="E1666" s="88">
        <v>4.489999999999994E-2</v>
      </c>
      <c r="G1666" s="119"/>
    </row>
    <row r="1667" spans="1:28" ht="12.75" customHeight="1">
      <c r="A1667" s="103" t="s">
        <v>204</v>
      </c>
      <c r="B1667" s="115">
        <v>47.93</v>
      </c>
      <c r="C1667" s="100"/>
      <c r="D1667" s="90">
        <v>50.082056999999999</v>
      </c>
      <c r="E1667" s="88">
        <v>4.489999999999994E-2</v>
      </c>
      <c r="G1667" s="119"/>
      <c r="AB1667" s="1">
        <v>1</v>
      </c>
    </row>
    <row r="1668" spans="1:28" ht="12.75" customHeight="1">
      <c r="A1668" s="103" t="s">
        <v>366</v>
      </c>
      <c r="B1668" s="115">
        <v>47.93</v>
      </c>
      <c r="C1668" s="100"/>
      <c r="D1668" s="90">
        <v>50.082056999999999</v>
      </c>
      <c r="E1668" s="88">
        <v>4.489999999999994E-2</v>
      </c>
      <c r="G1668" s="119"/>
      <c r="AB1668" s="1">
        <v>1</v>
      </c>
    </row>
    <row r="1669" spans="1:28" ht="12.75" customHeight="1">
      <c r="A1669" s="103" t="s">
        <v>368</v>
      </c>
      <c r="B1669" s="115">
        <v>47.93</v>
      </c>
      <c r="C1669" s="100"/>
      <c r="D1669" s="90">
        <v>50.082056999999999</v>
      </c>
      <c r="E1669" s="88">
        <v>4.489999999999994E-2</v>
      </c>
      <c r="G1669" s="119"/>
    </row>
    <row r="1670" spans="1:28" ht="12.75" customHeight="1">
      <c r="A1670" s="103" t="s">
        <v>370</v>
      </c>
      <c r="B1670" s="115">
        <v>20.55</v>
      </c>
      <c r="C1670" s="100"/>
      <c r="D1670" s="90">
        <v>21.472694999999998</v>
      </c>
      <c r="E1670" s="88">
        <v>4.489999999999994E-2</v>
      </c>
      <c r="G1670" s="119"/>
    </row>
    <row r="1671" spans="1:28" ht="12.75" customHeight="1">
      <c r="A1671" s="103" t="s">
        <v>372</v>
      </c>
      <c r="B1671" s="115">
        <v>51.39</v>
      </c>
      <c r="C1671" s="100"/>
      <c r="D1671" s="90">
        <v>53.697410999999995</v>
      </c>
      <c r="E1671" s="88">
        <v>4.489999999999994E-2</v>
      </c>
      <c r="G1671" s="119"/>
    </row>
    <row r="1672" spans="1:28" ht="12.75" customHeight="1">
      <c r="A1672" s="103" t="s">
        <v>374</v>
      </c>
      <c r="B1672" s="115">
        <v>116.44</v>
      </c>
      <c r="C1672" s="100"/>
      <c r="D1672" s="90">
        <v>121.668156</v>
      </c>
      <c r="E1672" s="88">
        <v>4.489999999999994E-2</v>
      </c>
      <c r="G1672" s="119"/>
    </row>
    <row r="1673" spans="1:28" ht="12.75" customHeight="1">
      <c r="A1673" s="103" t="s">
        <v>365</v>
      </c>
      <c r="B1673" s="115">
        <v>26.72</v>
      </c>
      <c r="C1673" s="100"/>
      <c r="D1673" s="90">
        <v>27.919727999999996</v>
      </c>
      <c r="E1673" s="88">
        <v>4.489999999999994E-2</v>
      </c>
      <c r="G1673" s="119"/>
    </row>
    <row r="1674" spans="1:28" ht="12.75" customHeight="1">
      <c r="A1674" s="103" t="s">
        <v>377</v>
      </c>
      <c r="B1674" s="115">
        <v>116.44</v>
      </c>
      <c r="C1674" s="100"/>
      <c r="D1674" s="90">
        <v>121.668156</v>
      </c>
      <c r="E1674" s="88">
        <v>4.489999999999994E-2</v>
      </c>
      <c r="G1674" s="119"/>
    </row>
    <row r="1675" spans="1:28" ht="12.75">
      <c r="A1675" s="103" t="s">
        <v>379</v>
      </c>
      <c r="B1675" s="115">
        <v>47.93</v>
      </c>
      <c r="C1675" s="100">
        <v>30.83</v>
      </c>
      <c r="D1675" s="90">
        <v>32.214267</v>
      </c>
      <c r="E1675" s="88">
        <v>-0.32788927602754014</v>
      </c>
      <c r="G1675" s="119"/>
    </row>
    <row r="1676" spans="1:28" ht="12.75" customHeight="1">
      <c r="A1676" s="103" t="s">
        <v>367</v>
      </c>
      <c r="B1676" s="115">
        <v>20.55</v>
      </c>
      <c r="C1676" s="100"/>
      <c r="D1676" s="90">
        <v>21.472694999999998</v>
      </c>
      <c r="E1676" s="88">
        <v>4.489999999999994E-2</v>
      </c>
      <c r="G1676" s="119"/>
    </row>
    <row r="1677" spans="1:28" ht="12.75" customHeight="1">
      <c r="A1677" s="103" t="s">
        <v>382</v>
      </c>
      <c r="B1677" s="115">
        <v>47.93</v>
      </c>
      <c r="C1677" s="100"/>
      <c r="D1677" s="90">
        <v>50.082056999999999</v>
      </c>
      <c r="E1677" s="88">
        <v>4.489999999999994E-2</v>
      </c>
      <c r="G1677" s="119"/>
    </row>
    <row r="1678" spans="1:28" ht="12.75" customHeight="1">
      <c r="A1678" s="104" t="s">
        <v>369</v>
      </c>
      <c r="B1678" s="115">
        <v>14.39</v>
      </c>
      <c r="C1678" s="100"/>
      <c r="D1678" s="90">
        <v>15.036111</v>
      </c>
      <c r="E1678" s="88">
        <v>4.489999999999994E-2</v>
      </c>
      <c r="G1678" s="119"/>
    </row>
    <row r="1679" spans="1:28" ht="12.75" customHeight="1">
      <c r="A1679" s="103" t="s">
        <v>385</v>
      </c>
      <c r="B1679" s="115">
        <v>18.91</v>
      </c>
      <c r="C1679" s="100"/>
      <c r="D1679" s="90">
        <v>19.759059000000001</v>
      </c>
      <c r="E1679" s="88">
        <v>4.489999999999994E-2</v>
      </c>
      <c r="G1679" s="119"/>
      <c r="AB1679" s="1">
        <v>1</v>
      </c>
    </row>
    <row r="1680" spans="1:28" ht="12.75" customHeight="1">
      <c r="A1680" s="103" t="s">
        <v>387</v>
      </c>
      <c r="B1680" s="115">
        <v>20.55</v>
      </c>
      <c r="C1680" s="100"/>
      <c r="D1680" s="90">
        <v>21.472694999999998</v>
      </c>
      <c r="E1680" s="88">
        <v>4.489999999999994E-2</v>
      </c>
      <c r="G1680" s="119"/>
      <c r="AB1680" s="1">
        <v>1</v>
      </c>
    </row>
    <row r="1681" spans="1:28" ht="12.75" customHeight="1">
      <c r="A1681" s="103" t="s">
        <v>371</v>
      </c>
      <c r="B1681" s="115">
        <v>19.68</v>
      </c>
      <c r="C1681" s="100">
        <v>18.834338214183177</v>
      </c>
      <c r="D1681" s="90">
        <v>19.68</v>
      </c>
      <c r="E1681" s="88">
        <v>0</v>
      </c>
      <c r="G1681" s="119"/>
      <c r="AB1681" s="1">
        <v>1</v>
      </c>
    </row>
    <row r="1682" spans="1:28" ht="12.75">
      <c r="A1682" s="103" t="s">
        <v>390</v>
      </c>
      <c r="B1682" s="115">
        <v>116.44</v>
      </c>
      <c r="C1682" s="100">
        <v>71.900000000000006</v>
      </c>
      <c r="D1682" s="90">
        <v>75.128309999999999</v>
      </c>
      <c r="E1682" s="88">
        <v>-0.35478950532463072</v>
      </c>
      <c r="G1682" s="119"/>
      <c r="AB1682" s="1">
        <v>1</v>
      </c>
    </row>
    <row r="1683" spans="1:28" ht="12.75">
      <c r="A1683" s="103" t="s">
        <v>392</v>
      </c>
      <c r="B1683" s="115">
        <v>116.44</v>
      </c>
      <c r="C1683" s="100">
        <v>76.02</v>
      </c>
      <c r="D1683" s="90">
        <v>79.433297999999994</v>
      </c>
      <c r="E1683" s="88">
        <v>-0.31781777739608386</v>
      </c>
      <c r="G1683" s="119"/>
      <c r="AB1683" s="1">
        <v>1</v>
      </c>
    </row>
    <row r="1684" spans="1:28" ht="12.75" customHeight="1">
      <c r="A1684" s="103" t="s">
        <v>375</v>
      </c>
      <c r="B1684" s="115">
        <v>32.869999999999997</v>
      </c>
      <c r="C1684" s="100"/>
      <c r="D1684" s="90">
        <v>34.345862999999994</v>
      </c>
      <c r="E1684" s="88">
        <v>4.489999999999994E-2</v>
      </c>
      <c r="G1684" s="119"/>
      <c r="AB1684" s="1">
        <v>1</v>
      </c>
    </row>
    <row r="1685" spans="1:28" ht="12.75" customHeight="1">
      <c r="A1685" s="103" t="s">
        <v>395</v>
      </c>
      <c r="B1685" s="115">
        <v>34.44</v>
      </c>
      <c r="C1685" s="100"/>
      <c r="D1685" s="90">
        <v>35.986355999999994</v>
      </c>
      <c r="E1685" s="88">
        <v>4.489999999999994E-2</v>
      </c>
      <c r="G1685" s="119"/>
    </row>
    <row r="1686" spans="1:28" ht="12.75" customHeight="1">
      <c r="A1686" s="103" t="s">
        <v>397</v>
      </c>
      <c r="B1686" s="115">
        <v>34.44</v>
      </c>
      <c r="C1686" s="100"/>
      <c r="D1686" s="90">
        <v>35.986355999999994</v>
      </c>
      <c r="E1686" s="88">
        <v>4.489999999999994E-2</v>
      </c>
      <c r="G1686" s="119"/>
    </row>
    <row r="1687" spans="1:28" ht="12.75" customHeight="1">
      <c r="A1687" s="103" t="s">
        <v>399</v>
      </c>
      <c r="B1687" s="115">
        <v>47.93</v>
      </c>
      <c r="C1687" s="100"/>
      <c r="D1687" s="90">
        <v>50.082056999999999</v>
      </c>
      <c r="E1687" s="88">
        <v>4.489999999999994E-2</v>
      </c>
      <c r="G1687" s="119"/>
    </row>
    <row r="1688" spans="1:28" ht="12.75" customHeight="1">
      <c r="A1688" s="103" t="s">
        <v>376</v>
      </c>
      <c r="B1688" s="115">
        <v>24.66</v>
      </c>
      <c r="C1688" s="100"/>
      <c r="D1688" s="90">
        <v>25.767233999999998</v>
      </c>
      <c r="E1688" s="88">
        <v>4.489999999999994E-2</v>
      </c>
      <c r="G1688" s="119"/>
    </row>
    <row r="1689" spans="1:28" ht="12.75" customHeight="1">
      <c r="A1689" s="103" t="s">
        <v>402</v>
      </c>
      <c r="B1689" s="115">
        <v>20.13</v>
      </c>
      <c r="C1689" s="100"/>
      <c r="D1689" s="90">
        <v>21.033836999999998</v>
      </c>
      <c r="E1689" s="88">
        <v>4.489999999999994E-2</v>
      </c>
      <c r="G1689" s="119"/>
    </row>
    <row r="1690" spans="1:28" ht="12.75">
      <c r="A1690" s="103" t="s">
        <v>404</v>
      </c>
      <c r="B1690" s="115">
        <v>116.44</v>
      </c>
      <c r="C1690" s="100">
        <v>61.64</v>
      </c>
      <c r="D1690" s="90">
        <v>64.407635999999997</v>
      </c>
      <c r="E1690" s="88">
        <v>-0.44685987633115765</v>
      </c>
      <c r="G1690" s="119"/>
    </row>
    <row r="1691" spans="1:28" ht="12.75" customHeight="1">
      <c r="A1691" s="103" t="s">
        <v>406</v>
      </c>
      <c r="B1691" s="115">
        <v>23.3</v>
      </c>
      <c r="C1691" s="100"/>
      <c r="D1691" s="90">
        <v>24.346170000000001</v>
      </c>
      <c r="E1691" s="88">
        <v>4.489999999999994E-2</v>
      </c>
      <c r="G1691" s="119"/>
    </row>
    <row r="1692" spans="1:28" ht="12.75">
      <c r="A1692" s="103" t="s">
        <v>408</v>
      </c>
      <c r="B1692" s="115">
        <v>71.92</v>
      </c>
      <c r="C1692" s="100">
        <v>46.23</v>
      </c>
      <c r="D1692" s="90">
        <v>48.305726999999997</v>
      </c>
      <c r="E1692" s="88">
        <v>-0.32834083704115691</v>
      </c>
      <c r="G1692" s="119"/>
    </row>
    <row r="1693" spans="1:28" ht="12.75" customHeight="1">
      <c r="A1693" s="103" t="s">
        <v>410</v>
      </c>
      <c r="B1693" s="115">
        <v>20.55</v>
      </c>
      <c r="C1693" s="100"/>
      <c r="D1693" s="90">
        <v>21.472694999999998</v>
      </c>
      <c r="E1693" s="88">
        <v>4.489999999999994E-2</v>
      </c>
      <c r="G1693" s="119"/>
    </row>
    <row r="1694" spans="1:28" ht="12.75">
      <c r="A1694" s="103" t="s">
        <v>412</v>
      </c>
      <c r="B1694" s="115">
        <v>71.92</v>
      </c>
      <c r="C1694" s="100">
        <v>46.23</v>
      </c>
      <c r="D1694" s="90">
        <v>48.305726999999997</v>
      </c>
      <c r="E1694" s="88">
        <v>-0.32834083704115691</v>
      </c>
      <c r="G1694" s="119"/>
    </row>
    <row r="1695" spans="1:28" ht="12.75" customHeight="1">
      <c r="A1695" s="103" t="s">
        <v>414</v>
      </c>
      <c r="B1695" s="115">
        <v>26.72</v>
      </c>
      <c r="C1695" s="100"/>
      <c r="D1695" s="90">
        <v>27.919727999999996</v>
      </c>
      <c r="E1695" s="88">
        <v>4.489999999999994E-2</v>
      </c>
      <c r="G1695" s="119"/>
    </row>
    <row r="1696" spans="1:28" ht="12.75" customHeight="1">
      <c r="A1696" s="103" t="s">
        <v>381</v>
      </c>
      <c r="B1696" s="115">
        <v>24.66</v>
      </c>
      <c r="C1696" s="100"/>
      <c r="D1696" s="90">
        <v>25.767233999999998</v>
      </c>
      <c r="E1696" s="88">
        <v>4.489999999999994E-2</v>
      </c>
      <c r="G1696" s="119"/>
    </row>
    <row r="1697" spans="1:28" ht="12.75" customHeight="1">
      <c r="A1697" s="103" t="s">
        <v>417</v>
      </c>
      <c r="B1697" s="115">
        <v>47.93</v>
      </c>
      <c r="C1697" s="100"/>
      <c r="D1697" s="90">
        <v>50.082056999999999</v>
      </c>
      <c r="E1697" s="88">
        <v>4.489999999999994E-2</v>
      </c>
      <c r="G1697" s="119"/>
    </row>
    <row r="1698" spans="1:28" ht="12.75" customHeight="1">
      <c r="A1698" s="103" t="s">
        <v>383</v>
      </c>
      <c r="B1698" s="115">
        <v>20.55</v>
      </c>
      <c r="C1698" s="100"/>
      <c r="D1698" s="90">
        <v>21.472694999999998</v>
      </c>
      <c r="E1698" s="88">
        <v>4.489999999999994E-2</v>
      </c>
      <c r="G1698" s="119"/>
    </row>
    <row r="1699" spans="1:28" ht="12.75" customHeight="1">
      <c r="A1699" s="103" t="s">
        <v>420</v>
      </c>
      <c r="B1699" s="115">
        <v>20.55</v>
      </c>
      <c r="C1699" s="100"/>
      <c r="D1699" s="90">
        <v>21.472694999999998</v>
      </c>
      <c r="E1699" s="88">
        <v>4.489999999999994E-2</v>
      </c>
      <c r="G1699" s="119"/>
    </row>
    <row r="1700" spans="1:28" ht="12.75" customHeight="1">
      <c r="A1700" s="103" t="s">
        <v>388</v>
      </c>
      <c r="B1700" s="115">
        <v>20.55</v>
      </c>
      <c r="C1700" s="100"/>
      <c r="D1700" s="90">
        <v>21.472694999999998</v>
      </c>
      <c r="E1700" s="88">
        <v>4.489999999999994E-2</v>
      </c>
      <c r="G1700" s="119"/>
      <c r="AB1700" s="1">
        <v>1</v>
      </c>
    </row>
    <row r="1701" spans="1:28" ht="12.75" customHeight="1">
      <c r="A1701" s="103" t="s">
        <v>423</v>
      </c>
      <c r="B1701" s="95">
        <v>20.55</v>
      </c>
      <c r="C1701" s="89"/>
      <c r="D1701" s="90">
        <v>21.472694999999998</v>
      </c>
      <c r="E1701" s="88">
        <v>4.489999999999994E-2</v>
      </c>
      <c r="G1701" s="119"/>
    </row>
    <row r="1702" spans="1:28" ht="12.75" customHeight="1">
      <c r="A1702" s="103" t="s">
        <v>425</v>
      </c>
      <c r="B1702" s="95">
        <v>54.810058000000005</v>
      </c>
      <c r="C1702" s="89"/>
      <c r="D1702" s="90">
        <v>57.271029604200002</v>
      </c>
      <c r="E1702" s="88">
        <v>4.489999999999994E-2</v>
      </c>
      <c r="G1702" s="119"/>
    </row>
    <row r="1703" spans="1:28" ht="12.75" customHeight="1">
      <c r="A1703" s="103" t="s">
        <v>427</v>
      </c>
      <c r="B1703" s="95">
        <v>71.92</v>
      </c>
      <c r="C1703" s="89"/>
      <c r="D1703" s="90">
        <v>75.149208000000002</v>
      </c>
      <c r="E1703" s="88">
        <v>4.489999999999994E-2</v>
      </c>
      <c r="G1703" s="119"/>
    </row>
    <row r="1704" spans="1:28" ht="12.75" customHeight="1">
      <c r="A1704" s="103" t="s">
        <v>389</v>
      </c>
      <c r="B1704" s="95">
        <v>22.62</v>
      </c>
      <c r="C1704" s="89"/>
      <c r="D1704" s="90">
        <v>23.635638</v>
      </c>
      <c r="E1704" s="88">
        <v>4.489999999999994E-2</v>
      </c>
      <c r="G1704" s="119"/>
    </row>
    <row r="1705" spans="1:28" ht="12.75" customHeight="1">
      <c r="A1705" s="103" t="s">
        <v>391</v>
      </c>
      <c r="B1705" s="95">
        <v>36.99</v>
      </c>
      <c r="C1705" s="89"/>
      <c r="D1705" s="90">
        <v>38.650851000000003</v>
      </c>
      <c r="E1705" s="88">
        <v>4.489999999999994E-2</v>
      </c>
      <c r="G1705" s="119"/>
    </row>
    <row r="1706" spans="1:28" ht="12.75" customHeight="1">
      <c r="A1706" s="103" t="s">
        <v>393</v>
      </c>
      <c r="B1706" s="95">
        <v>14.39</v>
      </c>
      <c r="C1706" s="89"/>
      <c r="D1706" s="90">
        <v>15.036111</v>
      </c>
      <c r="E1706" s="88">
        <v>4.489999999999994E-2</v>
      </c>
      <c r="G1706" s="119"/>
    </row>
    <row r="1707" spans="1:28" ht="12.75" customHeight="1">
      <c r="A1707" s="103" t="s">
        <v>430</v>
      </c>
      <c r="B1707" s="95">
        <v>20.55</v>
      </c>
      <c r="C1707" s="89"/>
      <c r="D1707" s="90">
        <v>21.472694999999998</v>
      </c>
      <c r="E1707" s="88">
        <v>4.489999999999994E-2</v>
      </c>
      <c r="G1707" s="119"/>
    </row>
    <row r="1708" spans="1:28" ht="12.75" customHeight="1">
      <c r="A1708" s="103" t="s">
        <v>431</v>
      </c>
      <c r="B1708" s="95">
        <v>20.55</v>
      </c>
      <c r="C1708" s="89"/>
      <c r="D1708" s="90">
        <v>21.472694999999998</v>
      </c>
      <c r="E1708" s="88">
        <v>4.489999999999994E-2</v>
      </c>
      <c r="G1708" s="119"/>
    </row>
    <row r="1709" spans="1:28" ht="12.75">
      <c r="A1709" s="103" t="s">
        <v>398</v>
      </c>
      <c r="B1709" s="95">
        <v>116.44</v>
      </c>
      <c r="C1709" s="89">
        <v>36.99</v>
      </c>
      <c r="D1709" s="90">
        <v>38.650851000000003</v>
      </c>
      <c r="E1709" s="88">
        <v>-0.66806208347646856</v>
      </c>
      <c r="G1709" s="119"/>
    </row>
    <row r="1710" spans="1:28" ht="12.75">
      <c r="A1710" s="103" t="s">
        <v>432</v>
      </c>
      <c r="B1710" s="95">
        <v>116.44</v>
      </c>
      <c r="C1710" s="89">
        <v>71.900000000000006</v>
      </c>
      <c r="D1710" s="90">
        <v>75.128309999999999</v>
      </c>
      <c r="E1710" s="88">
        <v>-0.35478950532463072</v>
      </c>
      <c r="G1710" s="119"/>
    </row>
    <row r="1711" spans="1:28" ht="12.75" customHeight="1">
      <c r="A1711" s="103" t="s">
        <v>433</v>
      </c>
      <c r="B1711" s="95">
        <v>62.33</v>
      </c>
      <c r="C1711" s="89"/>
      <c r="D1711" s="90">
        <v>65.128616999999991</v>
      </c>
      <c r="E1711" s="88">
        <v>4.489999999999994E-2</v>
      </c>
      <c r="G1711" s="119"/>
    </row>
    <row r="1712" spans="1:28" ht="12.75" customHeight="1">
      <c r="A1712" s="103" t="s">
        <v>434</v>
      </c>
      <c r="B1712" s="95">
        <v>25.7</v>
      </c>
      <c r="C1712" s="89"/>
      <c r="D1712" s="90">
        <v>26.853929999999998</v>
      </c>
      <c r="E1712" s="88">
        <v>4.489999999999994E-2</v>
      </c>
      <c r="G1712" s="119"/>
    </row>
    <row r="1713" spans="1:7" ht="12.75" customHeight="1">
      <c r="A1713" s="103" t="s">
        <v>401</v>
      </c>
      <c r="B1713" s="95">
        <v>20.55</v>
      </c>
      <c r="C1713" s="89"/>
      <c r="D1713" s="90">
        <v>21.472694999999998</v>
      </c>
      <c r="E1713" s="88">
        <v>4.489999999999994E-2</v>
      </c>
      <c r="G1713" s="119"/>
    </row>
    <row r="1714" spans="1:7" ht="12.75" customHeight="1">
      <c r="A1714" s="103" t="s">
        <v>436</v>
      </c>
      <c r="B1714" s="95">
        <v>20.55</v>
      </c>
      <c r="C1714" s="89"/>
      <c r="D1714" s="90">
        <v>21.472694999999998</v>
      </c>
      <c r="E1714" s="88">
        <v>4.489999999999994E-2</v>
      </c>
      <c r="G1714" s="119"/>
    </row>
    <row r="1715" spans="1:7" ht="12.75" customHeight="1">
      <c r="A1715" s="103" t="s">
        <v>438</v>
      </c>
      <c r="B1715" s="95">
        <v>95.9</v>
      </c>
      <c r="C1715" s="89"/>
      <c r="D1715" s="90">
        <v>100.20591</v>
      </c>
      <c r="E1715" s="88">
        <v>4.489999999999994E-2</v>
      </c>
      <c r="G1715" s="119"/>
    </row>
    <row r="1716" spans="1:7" ht="12.75" customHeight="1">
      <c r="A1716" s="105" t="s">
        <v>403</v>
      </c>
      <c r="B1716" s="95">
        <v>20.13</v>
      </c>
      <c r="C1716" s="89"/>
      <c r="D1716" s="90">
        <v>21.033836999999998</v>
      </c>
      <c r="E1716" s="88">
        <v>4.489999999999994E-2</v>
      </c>
      <c r="G1716" s="119"/>
    </row>
    <row r="1717" spans="1:7" ht="12.75" customHeight="1">
      <c r="A1717" s="103" t="s">
        <v>405</v>
      </c>
      <c r="B1717" s="95">
        <v>26.72</v>
      </c>
      <c r="C1717" s="89"/>
      <c r="D1717" s="90">
        <v>27.919727999999996</v>
      </c>
      <c r="E1717" s="88">
        <v>4.489999999999994E-2</v>
      </c>
      <c r="G1717" s="119"/>
    </row>
    <row r="1718" spans="1:7" ht="12.75" customHeight="1">
      <c r="A1718" s="103" t="s">
        <v>442</v>
      </c>
      <c r="B1718" s="95">
        <v>83.92</v>
      </c>
      <c r="C1718" s="89"/>
      <c r="D1718" s="90">
        <v>87.688007999999996</v>
      </c>
      <c r="E1718" s="88">
        <v>4.489999999999994E-2</v>
      </c>
      <c r="G1718" s="119"/>
    </row>
    <row r="1719" spans="1:7" ht="12.75">
      <c r="A1719" s="103" t="s">
        <v>409</v>
      </c>
      <c r="B1719" s="115">
        <v>116.44</v>
      </c>
      <c r="C1719" s="100">
        <v>54.81</v>
      </c>
      <c r="D1719" s="90">
        <v>57.270969000000001</v>
      </c>
      <c r="E1719" s="88">
        <v>-0.50815038646513222</v>
      </c>
      <c r="G1719" s="119"/>
    </row>
    <row r="1720" spans="1:7" ht="12.75" customHeight="1">
      <c r="A1720" s="103" t="s">
        <v>411</v>
      </c>
      <c r="B1720" s="97">
        <v>20.55</v>
      </c>
      <c r="C1720" s="90"/>
      <c r="D1720" s="90">
        <v>21.472694999999998</v>
      </c>
      <c r="E1720" s="88">
        <v>4.489999999999994E-2</v>
      </c>
      <c r="G1720" s="119" t="s">
        <v>305</v>
      </c>
    </row>
    <row r="1721" spans="1:7" ht="12.75" customHeight="1">
      <c r="A1721" s="103" t="s">
        <v>444</v>
      </c>
      <c r="B1721" s="115">
        <v>6.83</v>
      </c>
      <c r="C1721" s="100"/>
      <c r="D1721" s="90">
        <v>7.1366670000000001</v>
      </c>
      <c r="E1721" s="88">
        <v>4.489999999999994E-2</v>
      </c>
      <c r="G1721" s="119"/>
    </row>
    <row r="1722" spans="1:7" ht="12.75" customHeight="1">
      <c r="A1722" s="103" t="s">
        <v>413</v>
      </c>
      <c r="B1722" s="115">
        <v>30.82</v>
      </c>
      <c r="C1722" s="100"/>
      <c r="D1722" s="90">
        <v>32.203817999999998</v>
      </c>
      <c r="E1722" s="88">
        <v>4.489999999999994E-2</v>
      </c>
      <c r="G1722" s="119"/>
    </row>
    <row r="1723" spans="1:7" ht="12.75" customHeight="1">
      <c r="A1723" s="103" t="s">
        <v>445</v>
      </c>
      <c r="B1723" s="115">
        <v>47.93</v>
      </c>
      <c r="C1723" s="100"/>
      <c r="D1723" s="90">
        <v>50.082056999999999</v>
      </c>
      <c r="E1723" s="88">
        <v>4.489999999999994E-2</v>
      </c>
      <c r="G1723" s="119"/>
    </row>
    <row r="1724" spans="1:7" ht="12.75" customHeight="1">
      <c r="A1724" s="103" t="s">
        <v>446</v>
      </c>
      <c r="B1724" s="115">
        <v>89.06</v>
      </c>
      <c r="C1724" s="100">
        <v>85.233036654225288</v>
      </c>
      <c r="D1724" s="90">
        <v>89.06</v>
      </c>
      <c r="E1724" s="88">
        <v>0</v>
      </c>
      <c r="G1724" s="119"/>
    </row>
    <row r="1725" spans="1:7" ht="12.75" customHeight="1">
      <c r="A1725" s="103" t="s">
        <v>447</v>
      </c>
      <c r="B1725" s="115">
        <v>7.53</v>
      </c>
      <c r="C1725" s="100"/>
      <c r="D1725" s="90">
        <v>7.8680969999999997</v>
      </c>
      <c r="E1725" s="88">
        <v>4.489999999999994E-2</v>
      </c>
      <c r="G1725" s="119"/>
    </row>
    <row r="1726" spans="1:7" ht="12.75">
      <c r="A1726" s="103" t="s">
        <v>448</v>
      </c>
      <c r="B1726" s="115">
        <v>75.34</v>
      </c>
      <c r="C1726" s="100">
        <v>55.49</v>
      </c>
      <c r="D1726" s="90">
        <v>57.981501000000002</v>
      </c>
      <c r="E1726" s="88">
        <v>-0.2304021635253517</v>
      </c>
      <c r="G1726" s="119"/>
    </row>
    <row r="1727" spans="1:7" ht="12.75" customHeight="1">
      <c r="A1727" s="103" t="s">
        <v>449</v>
      </c>
      <c r="B1727" s="115">
        <v>20.92</v>
      </c>
      <c r="C1727" s="100"/>
      <c r="D1727" s="90">
        <v>21.859308000000002</v>
      </c>
      <c r="E1727" s="88">
        <v>4.489999999999994E-2</v>
      </c>
      <c r="G1727" s="119"/>
    </row>
    <row r="1728" spans="1:7" ht="12.75" customHeight="1">
      <c r="A1728" s="103" t="s">
        <v>450</v>
      </c>
      <c r="B1728" s="115">
        <v>20.92</v>
      </c>
      <c r="C1728" s="100"/>
      <c r="D1728" s="90">
        <v>21.859308000000002</v>
      </c>
      <c r="E1728" s="88">
        <v>4.489999999999994E-2</v>
      </c>
      <c r="G1728" s="119"/>
    </row>
    <row r="1729" spans="1:28" ht="12.75" customHeight="1">
      <c r="A1729" s="103" t="s">
        <v>451</v>
      </c>
      <c r="B1729" s="115">
        <v>20.92</v>
      </c>
      <c r="C1729" s="100"/>
      <c r="D1729" s="90">
        <v>21.859308000000002</v>
      </c>
      <c r="E1729" s="88">
        <v>4.489999999999994E-2</v>
      </c>
      <c r="G1729" s="119"/>
    </row>
    <row r="1730" spans="1:28" ht="12.75" customHeight="1">
      <c r="A1730" s="103" t="s">
        <v>416</v>
      </c>
      <c r="B1730" s="115">
        <v>24.66</v>
      </c>
      <c r="C1730" s="100"/>
      <c r="D1730" s="90">
        <v>25.767233999999998</v>
      </c>
      <c r="E1730" s="88">
        <v>4.489999999999994E-2</v>
      </c>
      <c r="G1730" s="119"/>
    </row>
    <row r="1731" spans="1:28" ht="12.75">
      <c r="A1731" s="103" t="s">
        <v>452</v>
      </c>
      <c r="B1731" s="115">
        <v>95.9</v>
      </c>
      <c r="C1731" s="100">
        <v>61.63</v>
      </c>
      <c r="D1731" s="90">
        <v>64.397187000000002</v>
      </c>
      <c r="E1731" s="88">
        <v>-0.32849648592283631</v>
      </c>
      <c r="G1731" s="119"/>
    </row>
    <row r="1732" spans="1:28" ht="12.75" customHeight="1">
      <c r="A1732" s="103" t="s">
        <v>453</v>
      </c>
      <c r="B1732" s="115">
        <v>69.88</v>
      </c>
      <c r="C1732" s="100"/>
      <c r="D1732" s="90">
        <v>73.017611999999986</v>
      </c>
      <c r="E1732" s="88">
        <v>4.489999999999994E-2</v>
      </c>
      <c r="G1732" s="119"/>
    </row>
    <row r="1733" spans="1:28" ht="12.75" customHeight="1">
      <c r="A1733" s="103" t="s">
        <v>421</v>
      </c>
      <c r="B1733" s="115">
        <v>30.82</v>
      </c>
      <c r="C1733" s="100"/>
      <c r="D1733" s="90">
        <v>32.203817999999998</v>
      </c>
      <c r="E1733" s="88">
        <v>4.489999999999994E-2</v>
      </c>
      <c r="G1733" s="119"/>
    </row>
    <row r="1734" spans="1:28" ht="12.75" customHeight="1">
      <c r="A1734" s="103" t="s">
        <v>454</v>
      </c>
      <c r="B1734" s="115">
        <v>26.72</v>
      </c>
      <c r="C1734" s="100"/>
      <c r="D1734" s="90">
        <v>27.919727999999996</v>
      </c>
      <c r="E1734" s="88">
        <v>4.489999999999994E-2</v>
      </c>
      <c r="G1734" s="119"/>
    </row>
    <row r="1735" spans="1:28" ht="12.75" customHeight="1">
      <c r="A1735" s="103" t="s">
        <v>455</v>
      </c>
      <c r="B1735" s="115">
        <v>71.92</v>
      </c>
      <c r="C1735" s="100"/>
      <c r="D1735" s="90">
        <v>75.149208000000002</v>
      </c>
      <c r="E1735" s="88">
        <v>4.489999999999994E-2</v>
      </c>
      <c r="G1735" s="119"/>
    </row>
    <row r="1736" spans="1:28" ht="12.75" customHeight="1">
      <c r="A1736" s="103" t="s">
        <v>422</v>
      </c>
      <c r="B1736" s="115">
        <v>28.77</v>
      </c>
      <c r="C1736" s="100"/>
      <c r="D1736" s="90">
        <v>30.061772999999999</v>
      </c>
      <c r="E1736" s="88">
        <v>4.489999999999994E-2</v>
      </c>
      <c r="G1736" s="119"/>
    </row>
    <row r="1737" spans="1:28" ht="12.75" customHeight="1">
      <c r="A1737" s="103" t="s">
        <v>424</v>
      </c>
      <c r="B1737" s="115">
        <v>25.7</v>
      </c>
      <c r="C1737" s="100"/>
      <c r="D1737" s="90">
        <v>26.853929999999998</v>
      </c>
      <c r="E1737" s="88">
        <v>4.489999999999994E-2</v>
      </c>
      <c r="G1737" s="119"/>
    </row>
    <row r="1738" spans="1:28" ht="12.75" customHeight="1">
      <c r="A1738" s="103" t="s">
        <v>456</v>
      </c>
      <c r="B1738" s="115">
        <v>41.09</v>
      </c>
      <c r="C1738" s="100"/>
      <c r="D1738" s="90">
        <v>42.934941000000002</v>
      </c>
      <c r="E1738" s="88">
        <v>4.489999999999994E-2</v>
      </c>
      <c r="G1738" s="119"/>
    </row>
    <row r="1739" spans="1:28" ht="12.75" customHeight="1">
      <c r="A1739" s="103" t="s">
        <v>428</v>
      </c>
      <c r="B1739" s="115">
        <v>20.55</v>
      </c>
      <c r="C1739" s="100"/>
      <c r="D1739" s="90">
        <v>21.472694999999998</v>
      </c>
      <c r="E1739" s="88">
        <v>4.489999999999994E-2</v>
      </c>
      <c r="G1739" s="119"/>
      <c r="AB1739" s="1">
        <v>1</v>
      </c>
    </row>
    <row r="1740" spans="1:28" ht="12.75">
      <c r="A1740" s="103" t="s">
        <v>429</v>
      </c>
      <c r="B1740" s="115">
        <v>116.44</v>
      </c>
      <c r="C1740" s="100">
        <v>54.81</v>
      </c>
      <c r="D1740" s="90">
        <v>57.270969000000001</v>
      </c>
      <c r="E1740" s="88">
        <v>-0.50815038646513222</v>
      </c>
      <c r="G1740" s="119"/>
      <c r="AB1740" s="1">
        <v>1</v>
      </c>
    </row>
    <row r="1741" spans="1:28" ht="12.75">
      <c r="A1741" s="103"/>
      <c r="B1741" s="115"/>
      <c r="C1741" s="100"/>
      <c r="D1741" s="90" t="s">
        <v>144</v>
      </c>
      <c r="E1741" s="88" t="s">
        <v>144</v>
      </c>
      <c r="G1741" s="119"/>
      <c r="AB1741" s="1">
        <v>1</v>
      </c>
    </row>
    <row r="1742" spans="1:28" ht="12.75">
      <c r="A1742" s="102" t="s">
        <v>461</v>
      </c>
      <c r="B1742" s="115"/>
      <c r="C1742" s="100"/>
      <c r="D1742" s="90" t="s">
        <v>144</v>
      </c>
      <c r="E1742" s="88" t="s">
        <v>144</v>
      </c>
      <c r="G1742" s="119"/>
      <c r="AB1742" s="1">
        <v>1</v>
      </c>
    </row>
    <row r="1743" spans="1:28" ht="12.75">
      <c r="A1743" s="103" t="s">
        <v>361</v>
      </c>
      <c r="B1743" s="115">
        <v>30.82</v>
      </c>
      <c r="C1743" s="100"/>
      <c r="D1743" s="90">
        <v>32.203817999999998</v>
      </c>
      <c r="E1743" s="88">
        <v>4.489999999999994E-2</v>
      </c>
      <c r="G1743" s="119"/>
      <c r="AB1743" s="1">
        <v>1</v>
      </c>
    </row>
    <row r="1744" spans="1:28" ht="12.75">
      <c r="A1744" s="103" t="s">
        <v>362</v>
      </c>
      <c r="B1744" s="115">
        <v>26.72</v>
      </c>
      <c r="C1744" s="100"/>
      <c r="D1744" s="90">
        <v>27.919727999999996</v>
      </c>
      <c r="E1744" s="88">
        <v>4.489999999999994E-2</v>
      </c>
      <c r="G1744" s="119"/>
      <c r="AB1744" s="1">
        <v>1</v>
      </c>
    </row>
    <row r="1745" spans="1:28" ht="12.75">
      <c r="A1745" s="103" t="s">
        <v>363</v>
      </c>
      <c r="B1745" s="115">
        <v>20.55</v>
      </c>
      <c r="C1745" s="100"/>
      <c r="D1745" s="90">
        <v>21.472694999999998</v>
      </c>
      <c r="E1745" s="88">
        <v>4.489999999999994E-2</v>
      </c>
      <c r="G1745" s="119"/>
      <c r="AB1745" s="1">
        <v>1</v>
      </c>
    </row>
    <row r="1746" spans="1:28" ht="12.75">
      <c r="A1746" s="103" t="s">
        <v>204</v>
      </c>
      <c r="B1746" s="115">
        <v>95.9</v>
      </c>
      <c r="C1746" s="100">
        <v>47.93</v>
      </c>
      <c r="D1746" s="90">
        <v>50.082056999999999</v>
      </c>
      <c r="E1746" s="88">
        <v>-0.47776791449426492</v>
      </c>
      <c r="G1746" s="119"/>
      <c r="AB1746" s="1">
        <v>1</v>
      </c>
    </row>
    <row r="1747" spans="1:28" ht="12.75">
      <c r="A1747" s="103" t="s">
        <v>366</v>
      </c>
      <c r="B1747" s="115">
        <v>47.93</v>
      </c>
      <c r="C1747" s="100"/>
      <c r="D1747" s="90">
        <v>50.082056999999999</v>
      </c>
      <c r="E1747" s="88">
        <v>4.489999999999994E-2</v>
      </c>
      <c r="G1747" s="119"/>
      <c r="AB1747" s="1">
        <v>1</v>
      </c>
    </row>
    <row r="1748" spans="1:28" ht="12.75">
      <c r="A1748" s="103" t="s">
        <v>368</v>
      </c>
      <c r="B1748" s="115">
        <v>47.93</v>
      </c>
      <c r="C1748" s="100"/>
      <c r="D1748" s="90">
        <v>50.082056999999999</v>
      </c>
      <c r="E1748" s="88">
        <v>4.489999999999994E-2</v>
      </c>
      <c r="G1748" s="119"/>
      <c r="AB1748" s="1">
        <v>1</v>
      </c>
    </row>
    <row r="1749" spans="1:28" ht="12.75">
      <c r="A1749" s="103" t="s">
        <v>370</v>
      </c>
      <c r="B1749" s="115">
        <v>20.55</v>
      </c>
      <c r="C1749" s="100"/>
      <c r="D1749" s="90">
        <v>21.472694999999998</v>
      </c>
      <c r="E1749" s="88">
        <v>4.489999999999994E-2</v>
      </c>
      <c r="G1749" s="119"/>
    </row>
    <row r="1750" spans="1:28" ht="12.75">
      <c r="A1750" s="103" t="s">
        <v>372</v>
      </c>
      <c r="B1750" s="115">
        <v>51.39</v>
      </c>
      <c r="C1750" s="100"/>
      <c r="D1750" s="90">
        <v>53.697410999999995</v>
      </c>
      <c r="E1750" s="88">
        <v>4.489999999999994E-2</v>
      </c>
      <c r="G1750" s="119"/>
    </row>
    <row r="1751" spans="1:28" ht="12.75">
      <c r="A1751" s="103" t="s">
        <v>374</v>
      </c>
      <c r="B1751" s="115">
        <v>20.55</v>
      </c>
      <c r="C1751" s="100"/>
      <c r="D1751" s="90">
        <v>21.472694999999998</v>
      </c>
      <c r="E1751" s="88">
        <v>4.489999999999994E-2</v>
      </c>
      <c r="G1751" s="119"/>
    </row>
    <row r="1752" spans="1:28" ht="12.75">
      <c r="A1752" s="103" t="s">
        <v>365</v>
      </c>
      <c r="B1752" s="116">
        <v>26.72</v>
      </c>
      <c r="C1752" s="100"/>
      <c r="D1752" s="90">
        <v>27.919727999999996</v>
      </c>
      <c r="E1752" s="88">
        <v>4.489999999999994E-2</v>
      </c>
      <c r="G1752" s="119"/>
    </row>
    <row r="1753" spans="1:28" ht="12.75">
      <c r="A1753" s="103" t="s">
        <v>377</v>
      </c>
      <c r="B1753" s="115">
        <v>80.58</v>
      </c>
      <c r="C1753" s="100"/>
      <c r="D1753" s="90">
        <v>84.198041999999987</v>
      </c>
      <c r="E1753" s="88">
        <v>4.489999999999994E-2</v>
      </c>
      <c r="G1753" s="119"/>
    </row>
    <row r="1754" spans="1:28" ht="12.75">
      <c r="A1754" s="103" t="s">
        <v>379</v>
      </c>
      <c r="B1754" s="115">
        <v>20.55</v>
      </c>
      <c r="C1754" s="100"/>
      <c r="D1754" s="90">
        <v>21.472694999999998</v>
      </c>
      <c r="E1754" s="88">
        <v>4.489999999999994E-2</v>
      </c>
      <c r="G1754" s="119"/>
      <c r="AB1754" s="1">
        <v>1</v>
      </c>
    </row>
    <row r="1755" spans="1:28" ht="12.75">
      <c r="A1755" s="103" t="s">
        <v>367</v>
      </c>
      <c r="B1755" s="115">
        <v>4.1100000000000003</v>
      </c>
      <c r="C1755" s="100">
        <v>13.7</v>
      </c>
      <c r="D1755" s="90">
        <v>14.315129999999998</v>
      </c>
      <c r="E1755" s="88">
        <v>2.4829999999999992</v>
      </c>
      <c r="G1755" s="119"/>
    </row>
    <row r="1756" spans="1:28" ht="12.75">
      <c r="A1756" s="103" t="s">
        <v>382</v>
      </c>
      <c r="B1756" s="115">
        <v>95.9</v>
      </c>
      <c r="C1756" s="100">
        <v>47.95</v>
      </c>
      <c r="D1756" s="90">
        <v>50.102955000000001</v>
      </c>
      <c r="E1756" s="88">
        <v>-0.47755000000000003</v>
      </c>
      <c r="G1756" s="119"/>
    </row>
    <row r="1757" spans="1:28" ht="12.75">
      <c r="A1757" s="104" t="s">
        <v>369</v>
      </c>
      <c r="B1757" s="115">
        <v>11.64</v>
      </c>
      <c r="C1757" s="100"/>
      <c r="D1757" s="90">
        <v>12.162635999999999</v>
      </c>
      <c r="E1757" s="88">
        <v>4.489999999999994E-2</v>
      </c>
      <c r="G1757" s="119"/>
    </row>
    <row r="1758" spans="1:28" ht="12.75">
      <c r="A1758" s="103" t="s">
        <v>385</v>
      </c>
      <c r="B1758" s="115">
        <v>18.91</v>
      </c>
      <c r="C1758" s="100"/>
      <c r="D1758" s="90">
        <v>19.759059000000001</v>
      </c>
      <c r="E1758" s="88">
        <v>4.489999999999994E-2</v>
      </c>
      <c r="G1758" s="119"/>
    </row>
    <row r="1759" spans="1:28" ht="12.75">
      <c r="A1759" s="103" t="s">
        <v>387</v>
      </c>
      <c r="B1759" s="115">
        <v>20.55</v>
      </c>
      <c r="C1759" s="100"/>
      <c r="D1759" s="90">
        <v>21.472694999999998</v>
      </c>
      <c r="E1759" s="88">
        <v>4.489999999999994E-2</v>
      </c>
      <c r="G1759" s="119"/>
    </row>
    <row r="1760" spans="1:28" ht="12.75">
      <c r="A1760" s="103" t="s">
        <v>371</v>
      </c>
      <c r="B1760" s="115">
        <v>19.68</v>
      </c>
      <c r="C1760" s="100">
        <v>18.834338214183177</v>
      </c>
      <c r="D1760" s="90">
        <v>19.68</v>
      </c>
      <c r="E1760" s="88">
        <v>0</v>
      </c>
      <c r="G1760" s="119"/>
    </row>
    <row r="1761" spans="1:7" ht="12.75">
      <c r="A1761" s="103" t="s">
        <v>390</v>
      </c>
      <c r="B1761" s="115">
        <v>47.93</v>
      </c>
      <c r="C1761" s="100"/>
      <c r="D1761" s="90">
        <v>50.082056999999999</v>
      </c>
      <c r="E1761" s="88">
        <v>4.489999999999994E-2</v>
      </c>
      <c r="G1761" s="119"/>
    </row>
    <row r="1762" spans="1:7" ht="12.75">
      <c r="A1762" s="103" t="s">
        <v>392</v>
      </c>
      <c r="B1762" s="115">
        <v>50.68</v>
      </c>
      <c r="C1762" s="100"/>
      <c r="D1762" s="90">
        <v>52.955531999999998</v>
      </c>
      <c r="E1762" s="88">
        <v>4.489999999999994E-2</v>
      </c>
      <c r="G1762" s="119"/>
    </row>
    <row r="1763" spans="1:7" ht="12.75">
      <c r="A1763" s="103" t="s">
        <v>375</v>
      </c>
      <c r="B1763" s="115">
        <v>32.869999999999997</v>
      </c>
      <c r="C1763" s="100"/>
      <c r="D1763" s="90">
        <v>34.345862999999994</v>
      </c>
      <c r="E1763" s="88">
        <v>4.489999999999994E-2</v>
      </c>
      <c r="G1763" s="119"/>
    </row>
    <row r="1764" spans="1:7" ht="12.75">
      <c r="A1764" s="103" t="s">
        <v>395</v>
      </c>
      <c r="B1764" s="115">
        <v>34.44</v>
      </c>
      <c r="C1764" s="100"/>
      <c r="D1764" s="90">
        <v>35.986355999999994</v>
      </c>
      <c r="E1764" s="88">
        <v>4.489999999999994E-2</v>
      </c>
      <c r="G1764" s="119"/>
    </row>
    <row r="1765" spans="1:7" ht="12.75">
      <c r="A1765" s="103" t="s">
        <v>397</v>
      </c>
      <c r="B1765" s="115">
        <v>34.44</v>
      </c>
      <c r="C1765" s="100"/>
      <c r="D1765" s="90">
        <v>35.986355999999994</v>
      </c>
      <c r="E1765" s="88">
        <v>4.489999999999994E-2</v>
      </c>
      <c r="G1765" s="119"/>
    </row>
    <row r="1766" spans="1:7" ht="12.75">
      <c r="A1766" s="103" t="s">
        <v>399</v>
      </c>
      <c r="B1766" s="115">
        <v>95.9</v>
      </c>
      <c r="C1766" s="100">
        <v>47.93</v>
      </c>
      <c r="D1766" s="90">
        <v>50.082056999999999</v>
      </c>
      <c r="E1766" s="88">
        <v>-0.47776791449426492</v>
      </c>
      <c r="G1766" s="119"/>
    </row>
    <row r="1767" spans="1:7" ht="12.75">
      <c r="A1767" s="103" t="s">
        <v>376</v>
      </c>
      <c r="B1767" s="115">
        <v>24.66</v>
      </c>
      <c r="C1767" s="100"/>
      <c r="D1767" s="90">
        <v>25.767233999999998</v>
      </c>
      <c r="E1767" s="88">
        <v>4.489999999999994E-2</v>
      </c>
      <c r="G1767" s="119"/>
    </row>
    <row r="1768" spans="1:7" ht="12.75">
      <c r="A1768" s="103" t="s">
        <v>402</v>
      </c>
      <c r="B1768" s="115">
        <v>14.39</v>
      </c>
      <c r="C1768" s="100"/>
      <c r="D1768" s="90">
        <v>15.036111</v>
      </c>
      <c r="E1768" s="88">
        <v>4.489999999999994E-2</v>
      </c>
      <c r="G1768" s="119"/>
    </row>
    <row r="1769" spans="1:7" ht="12.75">
      <c r="A1769" s="103" t="s">
        <v>404</v>
      </c>
      <c r="B1769" s="115">
        <v>41.09</v>
      </c>
      <c r="C1769" s="100"/>
      <c r="D1769" s="90">
        <v>42.934941000000002</v>
      </c>
      <c r="E1769" s="88">
        <v>4.489999999999994E-2</v>
      </c>
      <c r="G1769" s="119"/>
    </row>
    <row r="1770" spans="1:7" ht="12.75">
      <c r="A1770" s="103" t="s">
        <v>406</v>
      </c>
      <c r="B1770" s="115">
        <v>23.3</v>
      </c>
      <c r="C1770" s="100"/>
      <c r="D1770" s="90">
        <v>24.346170000000001</v>
      </c>
      <c r="E1770" s="88">
        <v>4.489999999999994E-2</v>
      </c>
      <c r="G1770" s="119"/>
    </row>
    <row r="1771" spans="1:7" ht="12.75">
      <c r="A1771" s="103" t="s">
        <v>408</v>
      </c>
      <c r="B1771" s="95">
        <v>30.82</v>
      </c>
      <c r="C1771" s="89"/>
      <c r="D1771" s="90">
        <v>32.203817999999998</v>
      </c>
      <c r="E1771" s="88">
        <v>4.489999999999994E-2</v>
      </c>
      <c r="G1771" s="119"/>
    </row>
    <row r="1772" spans="1:7" ht="12.75">
      <c r="A1772" s="103" t="s">
        <v>410</v>
      </c>
      <c r="B1772" s="95">
        <v>20.55</v>
      </c>
      <c r="C1772" s="89"/>
      <c r="D1772" s="90">
        <v>21.472694999999998</v>
      </c>
      <c r="E1772" s="88">
        <v>4.489999999999994E-2</v>
      </c>
      <c r="G1772" s="119"/>
    </row>
    <row r="1773" spans="1:7" ht="12.75">
      <c r="A1773" s="103" t="s">
        <v>412</v>
      </c>
      <c r="B1773" s="95">
        <v>30.82</v>
      </c>
      <c r="C1773" s="89"/>
      <c r="D1773" s="90">
        <v>32.203817999999998</v>
      </c>
      <c r="E1773" s="88">
        <v>4.489999999999994E-2</v>
      </c>
      <c r="G1773" s="119"/>
    </row>
    <row r="1774" spans="1:7" ht="12.75">
      <c r="A1774" s="103" t="s">
        <v>414</v>
      </c>
      <c r="B1774" s="115">
        <v>12.92</v>
      </c>
      <c r="C1774" s="100"/>
      <c r="D1774" s="90">
        <v>13.500107999999999</v>
      </c>
      <c r="E1774" s="88">
        <v>4.489999999999994E-2</v>
      </c>
      <c r="G1774" s="119"/>
    </row>
    <row r="1775" spans="1:7" ht="12.75">
      <c r="A1775" s="103" t="s">
        <v>381</v>
      </c>
      <c r="B1775" s="115">
        <v>24.66</v>
      </c>
      <c r="C1775" s="100"/>
      <c r="D1775" s="90">
        <v>25.767233999999998</v>
      </c>
      <c r="E1775" s="88">
        <v>4.489999999999994E-2</v>
      </c>
      <c r="G1775" s="119"/>
    </row>
    <row r="1776" spans="1:7" ht="12.75">
      <c r="A1776" s="103" t="s">
        <v>417</v>
      </c>
      <c r="B1776" s="115">
        <v>7.94</v>
      </c>
      <c r="C1776" s="100">
        <v>31.95</v>
      </c>
      <c r="D1776" s="90">
        <v>33.384554999999999</v>
      </c>
      <c r="E1776" s="88">
        <v>3.2046039042821155</v>
      </c>
      <c r="G1776" s="119"/>
    </row>
    <row r="1777" spans="1:7" ht="12.75">
      <c r="A1777" s="103" t="s">
        <v>383</v>
      </c>
      <c r="B1777" s="115">
        <v>20.55</v>
      </c>
      <c r="C1777" s="100"/>
      <c r="D1777" s="90">
        <v>21.472694999999998</v>
      </c>
      <c r="E1777" s="88">
        <v>4.489999999999994E-2</v>
      </c>
      <c r="G1777" s="119"/>
    </row>
    <row r="1778" spans="1:7" ht="12.75">
      <c r="A1778" s="103" t="s">
        <v>420</v>
      </c>
      <c r="B1778" s="115">
        <v>20.55</v>
      </c>
      <c r="C1778" s="100"/>
      <c r="D1778" s="90">
        <v>21.472694999999998</v>
      </c>
      <c r="E1778" s="88">
        <v>4.489999999999994E-2</v>
      </c>
      <c r="G1778" s="119"/>
    </row>
    <row r="1779" spans="1:7" ht="12.75">
      <c r="A1779" s="103" t="s">
        <v>388</v>
      </c>
      <c r="B1779" s="115">
        <v>16.43</v>
      </c>
      <c r="C1779" s="100"/>
      <c r="D1779" s="90">
        <v>17.167707</v>
      </c>
      <c r="E1779" s="88">
        <v>4.489999999999994E-2</v>
      </c>
      <c r="G1779" s="119"/>
    </row>
    <row r="1780" spans="1:7" ht="12.75">
      <c r="A1780" s="103" t="s">
        <v>423</v>
      </c>
      <c r="B1780" s="115">
        <v>20.55</v>
      </c>
      <c r="C1780" s="100"/>
      <c r="D1780" s="90">
        <v>21.472694999999998</v>
      </c>
      <c r="E1780" s="88">
        <v>4.489999999999994E-2</v>
      </c>
      <c r="G1780" s="119"/>
    </row>
    <row r="1781" spans="1:7" ht="12.75">
      <c r="A1781" s="103" t="s">
        <v>425</v>
      </c>
      <c r="B1781" s="115">
        <v>5.49</v>
      </c>
      <c r="C1781" s="100">
        <v>36.54</v>
      </c>
      <c r="D1781" s="90">
        <v>38.180645999999996</v>
      </c>
      <c r="E1781" s="88">
        <v>5.9545803278688512</v>
      </c>
      <c r="G1781" s="119"/>
    </row>
    <row r="1782" spans="1:7" ht="12.75">
      <c r="A1782" s="103" t="s">
        <v>427</v>
      </c>
      <c r="B1782" s="115">
        <v>95.9</v>
      </c>
      <c r="C1782" s="115">
        <v>71.92</v>
      </c>
      <c r="D1782" s="90">
        <v>75.149208000000002</v>
      </c>
      <c r="E1782" s="88">
        <v>-0.21637947862356621</v>
      </c>
      <c r="G1782" s="119"/>
    </row>
    <row r="1783" spans="1:7" ht="12.75">
      <c r="A1783" s="103" t="s">
        <v>389</v>
      </c>
      <c r="B1783" s="95">
        <v>22.62</v>
      </c>
      <c r="C1783" s="89"/>
      <c r="D1783" s="90">
        <v>23.635638</v>
      </c>
      <c r="E1783" s="88">
        <v>4.489999999999994E-2</v>
      </c>
      <c r="G1783" s="119"/>
    </row>
    <row r="1784" spans="1:7" ht="12.75">
      <c r="A1784" s="103" t="s">
        <v>391</v>
      </c>
      <c r="B1784" s="95">
        <v>36.99</v>
      </c>
      <c r="C1784" s="89"/>
      <c r="D1784" s="90">
        <v>38.650851000000003</v>
      </c>
      <c r="E1784" s="88">
        <v>4.489999999999994E-2</v>
      </c>
      <c r="G1784" s="119"/>
    </row>
    <row r="1785" spans="1:7" ht="12.75">
      <c r="A1785" s="103" t="s">
        <v>393</v>
      </c>
      <c r="B1785" s="95">
        <v>14.39</v>
      </c>
      <c r="C1785" s="89"/>
      <c r="D1785" s="90">
        <v>15.036111</v>
      </c>
      <c r="E1785" s="88">
        <v>4.489999999999994E-2</v>
      </c>
      <c r="G1785" s="119"/>
    </row>
    <row r="1786" spans="1:7" ht="12.75">
      <c r="A1786" s="103" t="s">
        <v>430</v>
      </c>
      <c r="B1786" s="95">
        <v>95.9</v>
      </c>
      <c r="C1786" s="89">
        <v>20.55</v>
      </c>
      <c r="D1786" s="90">
        <v>21.472694999999998</v>
      </c>
      <c r="E1786" s="88">
        <v>-0.77609285714285714</v>
      </c>
      <c r="G1786" s="119"/>
    </row>
    <row r="1787" spans="1:7" ht="12.75">
      <c r="A1787" s="103" t="s">
        <v>431</v>
      </c>
      <c r="B1787" s="95">
        <v>20.55</v>
      </c>
      <c r="C1787" s="89"/>
      <c r="D1787" s="90">
        <v>21.472694999999998</v>
      </c>
      <c r="E1787" s="88">
        <v>4.489999999999994E-2</v>
      </c>
      <c r="G1787" s="119"/>
    </row>
    <row r="1788" spans="1:7" ht="12.75">
      <c r="A1788" s="103" t="s">
        <v>398</v>
      </c>
      <c r="B1788" s="95">
        <v>24.66</v>
      </c>
      <c r="C1788" s="89"/>
      <c r="D1788" s="90">
        <v>25.767233999999998</v>
      </c>
      <c r="E1788" s="88">
        <v>4.489999999999994E-2</v>
      </c>
      <c r="G1788" s="119"/>
    </row>
    <row r="1789" spans="1:7" ht="12.75">
      <c r="A1789" s="103" t="s">
        <v>432</v>
      </c>
      <c r="B1789" s="95">
        <v>47.93</v>
      </c>
      <c r="C1789" s="89"/>
      <c r="D1789" s="90">
        <v>50.082056999999999</v>
      </c>
      <c r="E1789" s="88">
        <v>4.489999999999994E-2</v>
      </c>
      <c r="G1789" s="119"/>
    </row>
    <row r="1790" spans="1:7" ht="12.75">
      <c r="A1790" s="103" t="s">
        <v>433</v>
      </c>
      <c r="B1790" s="95">
        <v>35.619999999999997</v>
      </c>
      <c r="C1790" s="89"/>
      <c r="D1790" s="90">
        <v>37.219337999999993</v>
      </c>
      <c r="E1790" s="88">
        <v>4.489999999999994E-2</v>
      </c>
      <c r="G1790" s="119"/>
    </row>
    <row r="1791" spans="1:7" ht="12.75">
      <c r="A1791" s="103" t="s">
        <v>434</v>
      </c>
      <c r="B1791" s="95">
        <v>25.7</v>
      </c>
      <c r="C1791" s="89"/>
      <c r="D1791" s="90">
        <v>26.853929999999998</v>
      </c>
      <c r="E1791" s="88">
        <v>4.489999999999994E-2</v>
      </c>
      <c r="G1791" s="119"/>
    </row>
    <row r="1792" spans="1:7" ht="12.75">
      <c r="A1792" s="103" t="s">
        <v>401</v>
      </c>
      <c r="B1792" s="97">
        <v>10.94</v>
      </c>
      <c r="C1792" s="89"/>
      <c r="D1792" s="90">
        <v>11.431206</v>
      </c>
      <c r="E1792" s="88">
        <v>4.489999999999994E-2</v>
      </c>
      <c r="G1792" s="119"/>
    </row>
    <row r="1793" spans="1:7" ht="12.75">
      <c r="A1793" s="103" t="s">
        <v>436</v>
      </c>
      <c r="B1793" s="97">
        <v>19.2</v>
      </c>
      <c r="C1793" s="90"/>
      <c r="D1793" s="90">
        <v>20.062079999999998</v>
      </c>
      <c r="E1793" s="88">
        <v>4.489999999999994E-2</v>
      </c>
      <c r="G1793" s="119"/>
    </row>
    <row r="1794" spans="1:7" ht="12.75">
      <c r="A1794" s="103" t="s">
        <v>438</v>
      </c>
      <c r="B1794" s="97">
        <v>41.09</v>
      </c>
      <c r="C1794" s="90"/>
      <c r="D1794" s="90">
        <v>42.934941000000002</v>
      </c>
      <c r="E1794" s="88">
        <v>4.489999999999994E-2</v>
      </c>
      <c r="G1794" s="119"/>
    </row>
    <row r="1795" spans="1:7" ht="12.75">
      <c r="A1795" s="105" t="s">
        <v>403</v>
      </c>
      <c r="B1795" s="97">
        <v>14.39</v>
      </c>
      <c r="C1795" s="90"/>
      <c r="D1795" s="90">
        <v>15.036111</v>
      </c>
      <c r="E1795" s="88">
        <v>4.489999999999994E-2</v>
      </c>
      <c r="G1795" s="119"/>
    </row>
    <row r="1796" spans="1:7" ht="12.75">
      <c r="A1796" s="103" t="s">
        <v>405</v>
      </c>
      <c r="B1796" s="97">
        <v>26.72</v>
      </c>
      <c r="C1796" s="90"/>
      <c r="D1796" s="90">
        <v>27.919727999999996</v>
      </c>
      <c r="E1796" s="88">
        <v>4.489999999999994E-2</v>
      </c>
      <c r="G1796" s="119"/>
    </row>
    <row r="1797" spans="1:7" ht="12.75">
      <c r="A1797" s="103" t="s">
        <v>442</v>
      </c>
      <c r="B1797" s="97">
        <v>51.39</v>
      </c>
      <c r="C1797" s="90"/>
      <c r="D1797" s="90">
        <v>53.697410999999995</v>
      </c>
      <c r="E1797" s="88">
        <v>4.489999999999994E-2</v>
      </c>
      <c r="G1797" s="119"/>
    </row>
    <row r="1798" spans="1:7" ht="12.75">
      <c r="A1798" s="103" t="s">
        <v>409</v>
      </c>
      <c r="B1798" s="97">
        <v>24.66</v>
      </c>
      <c r="C1798" s="90"/>
      <c r="D1798" s="90">
        <v>25.767233999999998</v>
      </c>
      <c r="E1798" s="88">
        <v>4.489999999999994E-2</v>
      </c>
      <c r="G1798" s="119"/>
    </row>
    <row r="1799" spans="1:7" ht="12.75">
      <c r="A1799" s="103" t="s">
        <v>411</v>
      </c>
      <c r="B1799" s="97">
        <v>20.55</v>
      </c>
      <c r="C1799" s="90"/>
      <c r="D1799" s="90">
        <v>21.472694999999998</v>
      </c>
      <c r="E1799" s="88">
        <v>4.489999999999994E-2</v>
      </c>
      <c r="G1799" s="119"/>
    </row>
    <row r="1800" spans="1:7" ht="12.75">
      <c r="A1800" s="103" t="s">
        <v>444</v>
      </c>
      <c r="B1800" s="97">
        <v>6.83</v>
      </c>
      <c r="C1800" s="90"/>
      <c r="D1800" s="90">
        <v>7.1366670000000001</v>
      </c>
      <c r="E1800" s="88">
        <v>4.489999999999994E-2</v>
      </c>
      <c r="G1800" s="119"/>
    </row>
    <row r="1801" spans="1:7" ht="12.75">
      <c r="A1801" s="103" t="s">
        <v>413</v>
      </c>
      <c r="B1801" s="97">
        <v>30.82</v>
      </c>
      <c r="C1801" s="90"/>
      <c r="D1801" s="90">
        <v>32.203817999999998</v>
      </c>
      <c r="E1801" s="88">
        <v>4.489999999999994E-2</v>
      </c>
      <c r="G1801" s="119"/>
    </row>
    <row r="1802" spans="1:7" ht="12.75">
      <c r="A1802" s="103" t="s">
        <v>445</v>
      </c>
      <c r="B1802" s="97">
        <v>95.9</v>
      </c>
      <c r="C1802" s="90">
        <v>47.93</v>
      </c>
      <c r="D1802" s="90">
        <v>50.082056999999999</v>
      </c>
      <c r="E1802" s="88">
        <v>-0.47776791449426492</v>
      </c>
      <c r="G1802" s="119"/>
    </row>
    <row r="1803" spans="1:7" ht="12.75">
      <c r="A1803" s="103" t="s">
        <v>446</v>
      </c>
      <c r="B1803" s="97">
        <v>89.06</v>
      </c>
      <c r="C1803" s="90">
        <v>85.233036654225288</v>
      </c>
      <c r="D1803" s="90">
        <v>89.06</v>
      </c>
      <c r="E1803" s="88">
        <v>0</v>
      </c>
      <c r="G1803" s="119"/>
    </row>
    <row r="1804" spans="1:7" ht="12.75">
      <c r="A1804" s="103" t="s">
        <v>447</v>
      </c>
      <c r="B1804" s="97">
        <v>7.53</v>
      </c>
      <c r="C1804" s="90"/>
      <c r="D1804" s="90">
        <v>7.8680969999999997</v>
      </c>
      <c r="E1804" s="88">
        <v>4.489999999999994E-2</v>
      </c>
      <c r="G1804" s="119"/>
    </row>
    <row r="1805" spans="1:7" ht="12.75">
      <c r="A1805" s="103" t="s">
        <v>448</v>
      </c>
      <c r="B1805" s="97">
        <v>36.99</v>
      </c>
      <c r="C1805" s="90"/>
      <c r="D1805" s="90">
        <v>38.650851000000003</v>
      </c>
      <c r="E1805" s="88">
        <v>4.489999999999994E-2</v>
      </c>
      <c r="G1805" s="119"/>
    </row>
    <row r="1806" spans="1:7" ht="12.75">
      <c r="A1806" s="103" t="s">
        <v>449</v>
      </c>
      <c r="B1806" s="97">
        <v>20.92</v>
      </c>
      <c r="C1806" s="90"/>
      <c r="D1806" s="90">
        <v>21.859308000000002</v>
      </c>
      <c r="E1806" s="88">
        <v>4.489999999999994E-2</v>
      </c>
      <c r="G1806" s="119"/>
    </row>
    <row r="1807" spans="1:7" ht="12.75">
      <c r="A1807" s="103" t="s">
        <v>450</v>
      </c>
      <c r="B1807" s="97">
        <v>20.92</v>
      </c>
      <c r="C1807" s="90"/>
      <c r="D1807" s="90">
        <v>21.859308000000002</v>
      </c>
      <c r="E1807" s="88">
        <v>4.489999999999994E-2</v>
      </c>
      <c r="G1807" s="119"/>
    </row>
    <row r="1808" spans="1:7" ht="12.75">
      <c r="A1808" s="103" t="s">
        <v>451</v>
      </c>
      <c r="B1808" s="97">
        <v>20.92</v>
      </c>
      <c r="C1808" s="90"/>
      <c r="D1808" s="90">
        <v>21.859308000000002</v>
      </c>
      <c r="E1808" s="88">
        <v>4.489999999999994E-2</v>
      </c>
      <c r="G1808" s="119"/>
    </row>
    <row r="1809" spans="1:7" ht="12.75">
      <c r="A1809" s="103" t="s">
        <v>416</v>
      </c>
      <c r="B1809" s="97">
        <v>24.66</v>
      </c>
      <c r="C1809" s="90"/>
      <c r="D1809" s="90">
        <v>25.767233999999998</v>
      </c>
      <c r="E1809" s="88">
        <v>4.489999999999994E-2</v>
      </c>
      <c r="G1809" s="119"/>
    </row>
    <row r="1810" spans="1:7" ht="12.75">
      <c r="A1810" s="103" t="s">
        <v>452</v>
      </c>
      <c r="B1810" s="97">
        <v>41.09</v>
      </c>
      <c r="C1810" s="90"/>
      <c r="D1810" s="90">
        <v>42.934941000000002</v>
      </c>
      <c r="E1810" s="88">
        <v>4.489999999999994E-2</v>
      </c>
      <c r="G1810" s="119"/>
    </row>
    <row r="1811" spans="1:7" ht="12.75">
      <c r="A1811" s="103" t="s">
        <v>453</v>
      </c>
      <c r="B1811" s="97">
        <v>15.05</v>
      </c>
      <c r="C1811" s="90">
        <v>46.59</v>
      </c>
      <c r="D1811" s="90">
        <v>48.681891</v>
      </c>
      <c r="E1811" s="88">
        <v>2.2346771428571426</v>
      </c>
      <c r="G1811" s="119"/>
    </row>
    <row r="1812" spans="1:7" ht="12.75">
      <c r="A1812" s="103" t="s">
        <v>421</v>
      </c>
      <c r="B1812" s="97">
        <v>30.82</v>
      </c>
      <c r="C1812" s="90"/>
      <c r="D1812" s="90">
        <v>32.203817999999998</v>
      </c>
      <c r="E1812" s="88">
        <v>4.489999999999994E-2</v>
      </c>
      <c r="G1812" s="119"/>
    </row>
    <row r="1813" spans="1:7" ht="12.75">
      <c r="A1813" s="103" t="s">
        <v>454</v>
      </c>
      <c r="B1813" s="97">
        <v>26.72</v>
      </c>
      <c r="C1813" s="90"/>
      <c r="D1813" s="90">
        <v>27.919727999999996</v>
      </c>
      <c r="E1813" s="88">
        <v>4.489999999999994E-2</v>
      </c>
      <c r="G1813" s="119"/>
    </row>
    <row r="1814" spans="1:7" ht="12.75">
      <c r="A1814" s="103" t="s">
        <v>455</v>
      </c>
      <c r="B1814" s="97">
        <v>30.82</v>
      </c>
      <c r="C1814" s="90"/>
      <c r="D1814" s="90">
        <v>32.203817999999998</v>
      </c>
      <c r="E1814" s="88">
        <v>4.489999999999994E-2</v>
      </c>
      <c r="G1814" s="119"/>
    </row>
    <row r="1815" spans="1:7" ht="12.75">
      <c r="A1815" s="103" t="s">
        <v>422</v>
      </c>
      <c r="B1815" s="97">
        <v>28.77</v>
      </c>
      <c r="C1815" s="90"/>
      <c r="D1815" s="90">
        <v>30.061772999999999</v>
      </c>
      <c r="E1815" s="88">
        <v>4.489999999999994E-2</v>
      </c>
      <c r="G1815" s="119"/>
    </row>
    <row r="1816" spans="1:7" ht="12.75">
      <c r="A1816" s="103" t="s">
        <v>424</v>
      </c>
      <c r="B1816" s="97">
        <v>25.7</v>
      </c>
      <c r="C1816" s="90"/>
      <c r="D1816" s="90">
        <v>26.853929999999998</v>
      </c>
      <c r="E1816" s="88">
        <v>4.489999999999994E-2</v>
      </c>
      <c r="G1816" s="119"/>
    </row>
    <row r="1817" spans="1:7" ht="12.75">
      <c r="A1817" s="103" t="s">
        <v>456</v>
      </c>
      <c r="B1817" s="97">
        <v>41.09</v>
      </c>
      <c r="C1817" s="90"/>
      <c r="D1817" s="90">
        <v>42.934941000000002</v>
      </c>
      <c r="E1817" s="88">
        <v>4.489999999999994E-2</v>
      </c>
      <c r="G1817" s="119"/>
    </row>
    <row r="1818" spans="1:7" ht="12.75">
      <c r="A1818" s="103" t="s">
        <v>428</v>
      </c>
      <c r="B1818" s="97">
        <v>20.55</v>
      </c>
      <c r="C1818" s="90"/>
      <c r="D1818" s="90">
        <v>21.472694999999998</v>
      </c>
      <c r="E1818" s="88">
        <v>4.489999999999994E-2</v>
      </c>
      <c r="G1818" s="119"/>
    </row>
    <row r="1819" spans="1:7" ht="12.75">
      <c r="A1819" s="103" t="s">
        <v>429</v>
      </c>
      <c r="B1819" s="116">
        <v>20.55</v>
      </c>
      <c r="C1819" s="90"/>
      <c r="D1819" s="90">
        <v>21.472694999999998</v>
      </c>
      <c r="E1819" s="88">
        <v>4.489999999999994E-2</v>
      </c>
      <c r="G1819" s="119"/>
    </row>
    <row r="1820" spans="1:7" ht="12.75">
      <c r="A1820" s="103"/>
      <c r="B1820" s="116"/>
      <c r="C1820" s="90"/>
      <c r="D1820" s="90" t="s">
        <v>144</v>
      </c>
      <c r="E1820" s="88" t="s">
        <v>144</v>
      </c>
      <c r="G1820" s="119"/>
    </row>
    <row r="1821" spans="1:7" ht="12.75">
      <c r="A1821" s="102" t="s">
        <v>462</v>
      </c>
      <c r="B1821" s="97"/>
      <c r="C1821" s="90"/>
      <c r="D1821" s="90" t="s">
        <v>144</v>
      </c>
      <c r="E1821" s="88" t="s">
        <v>144</v>
      </c>
      <c r="G1821" s="119"/>
    </row>
    <row r="1822" spans="1:7" ht="12.75">
      <c r="A1822" s="103" t="s">
        <v>362</v>
      </c>
      <c r="B1822" s="97">
        <v>26.72</v>
      </c>
      <c r="C1822" s="90"/>
      <c r="D1822" s="90">
        <v>27.919727999999996</v>
      </c>
      <c r="E1822" s="88">
        <v>4.489999999999994E-2</v>
      </c>
      <c r="G1822" s="119"/>
    </row>
    <row r="1823" spans="1:7" ht="12.75">
      <c r="A1823" s="103" t="s">
        <v>363</v>
      </c>
      <c r="B1823" s="97">
        <v>24.66</v>
      </c>
      <c r="C1823" s="90"/>
      <c r="D1823" s="90">
        <v>25.767233999999998</v>
      </c>
      <c r="E1823" s="88">
        <v>4.489999999999994E-2</v>
      </c>
      <c r="G1823" s="119"/>
    </row>
    <row r="1824" spans="1:7" ht="12.75">
      <c r="A1824" s="103" t="s">
        <v>364</v>
      </c>
      <c r="B1824" s="97">
        <v>54.81</v>
      </c>
      <c r="C1824" s="90"/>
      <c r="D1824" s="90">
        <v>57.270969000000001</v>
      </c>
      <c r="E1824" s="88">
        <v>4.489999999999994E-2</v>
      </c>
      <c r="G1824" s="119"/>
    </row>
    <row r="1825" spans="1:7" ht="12.75">
      <c r="A1825" s="105" t="s">
        <v>365</v>
      </c>
      <c r="B1825" s="97">
        <v>26.72</v>
      </c>
      <c r="C1825" s="90"/>
      <c r="D1825" s="90">
        <v>27.919727999999996</v>
      </c>
      <c r="E1825" s="88">
        <v>4.489999999999994E-2</v>
      </c>
      <c r="G1825" s="119"/>
    </row>
    <row r="1826" spans="1:7" ht="12.75">
      <c r="A1826" s="103" t="s">
        <v>367</v>
      </c>
      <c r="B1826" s="97">
        <v>20.55</v>
      </c>
      <c r="C1826" s="90"/>
      <c r="D1826" s="90">
        <v>21.472694999999998</v>
      </c>
      <c r="E1826" s="88">
        <v>4.489999999999994E-2</v>
      </c>
      <c r="G1826" s="119"/>
    </row>
    <row r="1827" spans="1:7" ht="12.75">
      <c r="A1827" s="103" t="s">
        <v>369</v>
      </c>
      <c r="B1827" s="97">
        <v>14.39</v>
      </c>
      <c r="C1827" s="90"/>
      <c r="D1827" s="90">
        <v>15.036111</v>
      </c>
      <c r="E1827" s="88">
        <v>4.489999999999994E-2</v>
      </c>
      <c r="G1827" s="119"/>
    </row>
    <row r="1828" spans="1:7" ht="12.75">
      <c r="A1828" s="103" t="s">
        <v>371</v>
      </c>
      <c r="B1828" s="97">
        <v>7.94</v>
      </c>
      <c r="C1828" s="90">
        <v>7.5988132835678064</v>
      </c>
      <c r="D1828" s="90">
        <v>7.94</v>
      </c>
      <c r="E1828" s="88">
        <v>0</v>
      </c>
      <c r="G1828" s="119"/>
    </row>
    <row r="1829" spans="1:7" ht="12.75">
      <c r="A1829" s="103" t="s">
        <v>373</v>
      </c>
      <c r="B1829" s="97">
        <v>20.55</v>
      </c>
      <c r="C1829" s="90"/>
      <c r="D1829" s="90">
        <v>21.472694999999998</v>
      </c>
      <c r="E1829" s="88">
        <v>4.489999999999994E-2</v>
      </c>
      <c r="G1829" s="119"/>
    </row>
    <row r="1830" spans="1:7" ht="12.75">
      <c r="A1830" s="103" t="s">
        <v>375</v>
      </c>
      <c r="B1830" s="97">
        <v>32.869999999999997</v>
      </c>
      <c r="C1830" s="90"/>
      <c r="D1830" s="90">
        <v>34.345862999999994</v>
      </c>
      <c r="E1830" s="88">
        <v>4.489999999999994E-2</v>
      </c>
      <c r="G1830" s="119"/>
    </row>
    <row r="1831" spans="1:7" ht="12.75">
      <c r="A1831" s="103" t="s">
        <v>376</v>
      </c>
      <c r="B1831" s="97">
        <v>24.66</v>
      </c>
      <c r="C1831" s="90"/>
      <c r="D1831" s="90">
        <v>25.767233999999998</v>
      </c>
      <c r="E1831" s="88">
        <v>4.489999999999994E-2</v>
      </c>
      <c r="G1831" s="119"/>
    </row>
    <row r="1832" spans="1:7" ht="12.75">
      <c r="A1832" s="103" t="s">
        <v>378</v>
      </c>
      <c r="B1832" s="97">
        <v>14.39</v>
      </c>
      <c r="C1832" s="90"/>
      <c r="D1832" s="90">
        <v>15.036111</v>
      </c>
      <c r="E1832" s="88">
        <v>4.489999999999994E-2</v>
      </c>
      <c r="G1832" s="119"/>
    </row>
    <row r="1833" spans="1:7" ht="12.75">
      <c r="A1833" s="103" t="s">
        <v>380</v>
      </c>
      <c r="B1833" s="97">
        <v>20.55</v>
      </c>
      <c r="C1833" s="90"/>
      <c r="D1833" s="90">
        <v>21.472694999999998</v>
      </c>
      <c r="E1833" s="88">
        <v>4.489999999999994E-2</v>
      </c>
      <c r="G1833" s="119"/>
    </row>
    <row r="1834" spans="1:7" ht="12.75">
      <c r="A1834" s="103" t="s">
        <v>381</v>
      </c>
      <c r="B1834" s="97">
        <v>20.55</v>
      </c>
      <c r="C1834" s="90"/>
      <c r="D1834" s="90">
        <v>21.472694999999998</v>
      </c>
      <c r="E1834" s="88">
        <v>4.489999999999994E-2</v>
      </c>
      <c r="G1834" s="119"/>
    </row>
    <row r="1835" spans="1:7" ht="12.75">
      <c r="A1835" s="103" t="s">
        <v>383</v>
      </c>
      <c r="B1835" s="97">
        <v>20.55</v>
      </c>
      <c r="C1835" s="90"/>
      <c r="D1835" s="90">
        <v>21.472694999999998</v>
      </c>
      <c r="E1835" s="88">
        <v>4.489999999999994E-2</v>
      </c>
      <c r="G1835" s="119"/>
    </row>
    <row r="1836" spans="1:7" ht="12.75">
      <c r="A1836" s="103" t="s">
        <v>384</v>
      </c>
      <c r="B1836" s="97">
        <v>14.39</v>
      </c>
      <c r="C1836" s="90"/>
      <c r="D1836" s="90">
        <v>15.036111</v>
      </c>
      <c r="E1836" s="88">
        <v>4.489999999999994E-2</v>
      </c>
      <c r="G1836" s="119"/>
    </row>
    <row r="1837" spans="1:7" ht="12.75">
      <c r="A1837" s="103" t="s">
        <v>386</v>
      </c>
      <c r="B1837" s="97">
        <v>14.39</v>
      </c>
      <c r="C1837" s="90"/>
      <c r="D1837" s="90">
        <v>15.036111</v>
      </c>
      <c r="E1837" s="88">
        <v>4.489999999999994E-2</v>
      </c>
      <c r="G1837" s="119"/>
    </row>
    <row r="1838" spans="1:7" ht="12.75">
      <c r="A1838" s="106" t="s">
        <v>388</v>
      </c>
      <c r="B1838" s="97">
        <v>54.81</v>
      </c>
      <c r="C1838" s="90"/>
      <c r="D1838" s="90">
        <v>57.270969000000001</v>
      </c>
      <c r="E1838" s="88">
        <v>4.489999999999994E-2</v>
      </c>
      <c r="G1838" s="119"/>
    </row>
    <row r="1839" spans="1:7" ht="12.75">
      <c r="A1839" s="106" t="s">
        <v>389</v>
      </c>
      <c r="B1839" s="97">
        <v>20.55</v>
      </c>
      <c r="C1839" s="90"/>
      <c r="D1839" s="90">
        <v>21.472694999999998</v>
      </c>
      <c r="E1839" s="88">
        <v>4.489999999999994E-2</v>
      </c>
      <c r="G1839" s="119"/>
    </row>
    <row r="1840" spans="1:7" ht="12.75">
      <c r="A1840" s="106" t="s">
        <v>391</v>
      </c>
      <c r="B1840" s="97">
        <v>36.99</v>
      </c>
      <c r="C1840" s="90"/>
      <c r="D1840" s="90">
        <v>38.650851000000003</v>
      </c>
      <c r="E1840" s="88">
        <v>4.489999999999994E-2</v>
      </c>
      <c r="G1840" s="119"/>
    </row>
    <row r="1841" spans="1:7" ht="12.75">
      <c r="A1841" s="103" t="s">
        <v>393</v>
      </c>
      <c r="B1841" s="97">
        <v>14.39</v>
      </c>
      <c r="C1841" s="90"/>
      <c r="D1841" s="90">
        <v>15.036111</v>
      </c>
      <c r="E1841" s="88">
        <v>4.489999999999994E-2</v>
      </c>
      <c r="G1841" s="119"/>
    </row>
    <row r="1842" spans="1:7" ht="12.75">
      <c r="A1842" s="103" t="s">
        <v>394</v>
      </c>
      <c r="B1842" s="97">
        <v>20.55</v>
      </c>
      <c r="C1842" s="90"/>
      <c r="D1842" s="90">
        <v>21.472694999999998</v>
      </c>
      <c r="E1842" s="88">
        <v>4.489999999999994E-2</v>
      </c>
      <c r="G1842" s="119"/>
    </row>
    <row r="1843" spans="1:7" ht="12.75">
      <c r="A1843" s="103" t="s">
        <v>396</v>
      </c>
      <c r="B1843" s="97">
        <v>54.81</v>
      </c>
      <c r="C1843" s="90">
        <v>15.72</v>
      </c>
      <c r="D1843" s="90">
        <v>16.425827999999999</v>
      </c>
      <c r="E1843" s="88">
        <v>-0.70031330049261087</v>
      </c>
      <c r="G1843" s="119"/>
    </row>
    <row r="1844" spans="1:7" ht="12.75">
      <c r="A1844" s="103" t="s">
        <v>398</v>
      </c>
      <c r="B1844" s="97">
        <v>24.66</v>
      </c>
      <c r="C1844" s="90"/>
      <c r="D1844" s="90">
        <v>25.767233999999998</v>
      </c>
      <c r="E1844" s="88">
        <v>4.489999999999994E-2</v>
      </c>
      <c r="G1844" s="119"/>
    </row>
    <row r="1845" spans="1:7" ht="12.75">
      <c r="A1845" s="103" t="s">
        <v>400</v>
      </c>
      <c r="B1845" s="97">
        <v>25.7</v>
      </c>
      <c r="C1845" s="90"/>
      <c r="D1845" s="90">
        <v>26.853929999999998</v>
      </c>
      <c r="E1845" s="88">
        <v>4.489999999999994E-2</v>
      </c>
      <c r="G1845" s="119"/>
    </row>
    <row r="1846" spans="1:7" ht="12.75">
      <c r="A1846" s="103" t="s">
        <v>401</v>
      </c>
      <c r="B1846" s="97">
        <v>54.81</v>
      </c>
      <c r="C1846" s="90">
        <v>16.41</v>
      </c>
      <c r="D1846" s="90">
        <v>17.146808999999998</v>
      </c>
      <c r="E1846" s="88">
        <v>-0.68715911330049262</v>
      </c>
      <c r="G1846" s="119"/>
    </row>
    <row r="1847" spans="1:7" ht="12.75">
      <c r="A1847" s="105" t="s">
        <v>403</v>
      </c>
      <c r="B1847" s="97">
        <v>14.39</v>
      </c>
      <c r="C1847" s="90"/>
      <c r="D1847" s="90">
        <v>15.036111</v>
      </c>
      <c r="E1847" s="88">
        <v>4.489999999999994E-2</v>
      </c>
      <c r="G1847" s="119"/>
    </row>
    <row r="1848" spans="1:7" ht="12.75">
      <c r="A1848" s="103" t="s">
        <v>405</v>
      </c>
      <c r="B1848" s="97">
        <v>22.62</v>
      </c>
      <c r="C1848" s="90"/>
      <c r="D1848" s="90">
        <v>23.635638</v>
      </c>
      <c r="E1848" s="88">
        <v>4.489999999999994E-2</v>
      </c>
      <c r="G1848" s="119"/>
    </row>
    <row r="1849" spans="1:7" ht="12.75">
      <c r="A1849" s="103" t="s">
        <v>407</v>
      </c>
      <c r="B1849" s="97">
        <v>7.81</v>
      </c>
      <c r="C1849" s="90"/>
      <c r="D1849" s="90">
        <v>8.1606689999999986</v>
      </c>
      <c r="E1849" s="88">
        <v>4.489999999999994E-2</v>
      </c>
      <c r="G1849" s="119"/>
    </row>
    <row r="1850" spans="1:7" ht="12.75">
      <c r="A1850" s="103" t="s">
        <v>409</v>
      </c>
      <c r="B1850" s="97">
        <v>54.81</v>
      </c>
      <c r="C1850" s="90"/>
      <c r="D1850" s="90">
        <v>57.270969000000001</v>
      </c>
      <c r="E1850" s="88">
        <v>4.489999999999994E-2</v>
      </c>
      <c r="G1850" s="119"/>
    </row>
    <row r="1851" spans="1:7" ht="12.75">
      <c r="A1851" s="103" t="s">
        <v>411</v>
      </c>
      <c r="B1851" s="97">
        <v>4.8</v>
      </c>
      <c r="C1851" s="90">
        <v>12.5</v>
      </c>
      <c r="D1851" s="90">
        <v>13.061249999999999</v>
      </c>
      <c r="E1851" s="88">
        <v>1.7210937500000001</v>
      </c>
      <c r="G1851" s="119"/>
    </row>
    <row r="1852" spans="1:7" ht="12.75">
      <c r="A1852" s="103" t="s">
        <v>413</v>
      </c>
      <c r="B1852" s="97">
        <v>20.55</v>
      </c>
      <c r="C1852" s="90"/>
      <c r="D1852" s="90">
        <v>21.472694999999998</v>
      </c>
      <c r="E1852" s="88">
        <v>4.489999999999994E-2</v>
      </c>
      <c r="G1852" s="119"/>
    </row>
    <row r="1853" spans="1:7" ht="12.75">
      <c r="A1853" s="103" t="s">
        <v>415</v>
      </c>
      <c r="B1853" s="97">
        <v>7.53</v>
      </c>
      <c r="C1853" s="90"/>
      <c r="D1853" s="90">
        <v>7.8680969999999997</v>
      </c>
      <c r="E1853" s="88">
        <v>4.489999999999994E-2</v>
      </c>
      <c r="G1853" s="119"/>
    </row>
    <row r="1854" spans="1:7" ht="12.75">
      <c r="A1854" s="103" t="s">
        <v>416</v>
      </c>
      <c r="B1854" s="97">
        <v>54.81</v>
      </c>
      <c r="C1854" s="90"/>
      <c r="D1854" s="90">
        <v>57.270969000000001</v>
      </c>
      <c r="E1854" s="88">
        <v>4.489999999999994E-2</v>
      </c>
      <c r="G1854" s="119"/>
    </row>
    <row r="1855" spans="1:7" ht="12.75">
      <c r="A1855" s="103" t="s">
        <v>418</v>
      </c>
      <c r="B1855" s="97">
        <v>5.22</v>
      </c>
      <c r="C1855" s="90"/>
      <c r="D1855" s="90">
        <v>5.4543779999999993</v>
      </c>
      <c r="E1855" s="88">
        <v>4.489999999999994E-2</v>
      </c>
      <c r="G1855" s="119"/>
    </row>
    <row r="1856" spans="1:7" ht="12.75">
      <c r="A1856" s="103" t="s">
        <v>419</v>
      </c>
      <c r="B1856" s="97">
        <v>54.81</v>
      </c>
      <c r="C1856" s="90"/>
      <c r="D1856" s="90">
        <v>57.270969000000001</v>
      </c>
      <c r="E1856" s="88">
        <v>4.489999999999994E-2</v>
      </c>
      <c r="G1856" s="119"/>
    </row>
    <row r="1857" spans="1:7" ht="12.75">
      <c r="A1857" s="103" t="s">
        <v>421</v>
      </c>
      <c r="B1857" s="97">
        <v>54.81</v>
      </c>
      <c r="C1857" s="90"/>
      <c r="D1857" s="90">
        <v>57.270969000000001</v>
      </c>
      <c r="E1857" s="88">
        <v>4.489999999999994E-2</v>
      </c>
      <c r="G1857" s="119"/>
    </row>
    <row r="1858" spans="1:7" ht="12.75">
      <c r="A1858" s="103" t="s">
        <v>422</v>
      </c>
      <c r="B1858" s="97">
        <v>54.81</v>
      </c>
      <c r="C1858" s="90"/>
      <c r="D1858" s="90">
        <v>57.270969000000001</v>
      </c>
      <c r="E1858" s="88">
        <v>4.489999999999994E-2</v>
      </c>
      <c r="G1858" s="119"/>
    </row>
    <row r="1859" spans="1:7" ht="12.75">
      <c r="A1859" s="103" t="s">
        <v>424</v>
      </c>
      <c r="B1859" s="97">
        <v>20.55</v>
      </c>
      <c r="C1859" s="90"/>
      <c r="D1859" s="90">
        <v>21.472694999999998</v>
      </c>
      <c r="E1859" s="88">
        <v>4.489999999999994E-2</v>
      </c>
      <c r="G1859" s="119"/>
    </row>
    <row r="1860" spans="1:7" ht="12.75">
      <c r="A1860" s="103" t="s">
        <v>426</v>
      </c>
      <c r="B1860" s="97">
        <v>54.81</v>
      </c>
      <c r="C1860" s="90"/>
      <c r="D1860" s="90">
        <v>57.270969000000001</v>
      </c>
      <c r="E1860" s="88">
        <v>4.489999999999994E-2</v>
      </c>
      <c r="G1860" s="119"/>
    </row>
    <row r="1861" spans="1:7" ht="12.75">
      <c r="A1861" s="103" t="s">
        <v>428</v>
      </c>
      <c r="B1861" s="97">
        <v>20.55</v>
      </c>
      <c r="C1861" s="90"/>
      <c r="D1861" s="90">
        <v>21.472694999999998</v>
      </c>
      <c r="E1861" s="88">
        <v>4.489999999999994E-2</v>
      </c>
      <c r="G1861" s="119"/>
    </row>
    <row r="1862" spans="1:7" ht="12.75">
      <c r="A1862" s="103" t="s">
        <v>429</v>
      </c>
      <c r="B1862" s="97">
        <v>54.81</v>
      </c>
      <c r="C1862" s="90"/>
      <c r="D1862" s="90">
        <v>57.270969000000001</v>
      </c>
      <c r="E1862" s="88">
        <v>4.489999999999994E-2</v>
      </c>
      <c r="G1862" s="119"/>
    </row>
    <row r="1863" spans="1:7" ht="12.75">
      <c r="A1863" s="103"/>
      <c r="B1863" s="97"/>
      <c r="C1863" s="90"/>
      <c r="D1863" s="90" t="s">
        <v>144</v>
      </c>
      <c r="E1863" s="88" t="s">
        <v>144</v>
      </c>
      <c r="G1863" s="119"/>
    </row>
    <row r="1864" spans="1:7" ht="12.75">
      <c r="A1864" s="102" t="s">
        <v>463</v>
      </c>
      <c r="B1864" s="116"/>
      <c r="C1864" s="90"/>
      <c r="D1864" s="90" t="s">
        <v>144</v>
      </c>
      <c r="E1864" s="88" t="s">
        <v>144</v>
      </c>
      <c r="G1864" s="119"/>
    </row>
    <row r="1865" spans="1:7" ht="12.75">
      <c r="A1865" s="103" t="s">
        <v>362</v>
      </c>
      <c r="B1865" s="97">
        <v>26.72</v>
      </c>
      <c r="C1865" s="90"/>
      <c r="D1865" s="90">
        <v>27.919727999999996</v>
      </c>
      <c r="E1865" s="88">
        <v>4.489999999999994E-2</v>
      </c>
      <c r="G1865" s="119"/>
    </row>
    <row r="1866" spans="1:7" ht="12.75">
      <c r="A1866" s="103" t="s">
        <v>363</v>
      </c>
      <c r="B1866" s="97">
        <v>41.09</v>
      </c>
      <c r="C1866" s="90">
        <v>24.66</v>
      </c>
      <c r="D1866" s="90">
        <v>25.767233999999998</v>
      </c>
      <c r="E1866" s="88">
        <v>-0.37290742273059152</v>
      </c>
      <c r="G1866" s="119"/>
    </row>
    <row r="1867" spans="1:7" ht="12.75">
      <c r="A1867" s="103" t="s">
        <v>364</v>
      </c>
      <c r="B1867" s="97">
        <v>9.59</v>
      </c>
      <c r="C1867" s="90">
        <v>36.54</v>
      </c>
      <c r="D1867" s="90">
        <v>38.180645999999996</v>
      </c>
      <c r="E1867" s="88">
        <v>2.9812978102189778</v>
      </c>
      <c r="G1867" s="119"/>
    </row>
    <row r="1868" spans="1:7" ht="12.75">
      <c r="A1868" s="105" t="s">
        <v>365</v>
      </c>
      <c r="B1868" s="97">
        <v>41.09</v>
      </c>
      <c r="C1868" s="90">
        <v>26.72</v>
      </c>
      <c r="D1868" s="90">
        <v>27.919727999999996</v>
      </c>
      <c r="E1868" s="88">
        <v>-0.32052256023363368</v>
      </c>
      <c r="G1868" s="119"/>
    </row>
    <row r="1869" spans="1:7" ht="12.75">
      <c r="A1869" s="103" t="s">
        <v>367</v>
      </c>
      <c r="B1869" s="97">
        <v>4.1100000000000003</v>
      </c>
      <c r="C1869" s="90">
        <v>13.7</v>
      </c>
      <c r="D1869" s="90">
        <v>14.315129999999998</v>
      </c>
      <c r="E1869" s="88">
        <v>2.4829999999999992</v>
      </c>
      <c r="G1869" s="119"/>
    </row>
    <row r="1870" spans="1:7" ht="12.75">
      <c r="A1870" s="103" t="s">
        <v>369</v>
      </c>
      <c r="B1870" s="97">
        <v>4.9400000000000004</v>
      </c>
      <c r="C1870" s="90">
        <v>9.59</v>
      </c>
      <c r="D1870" s="90">
        <v>10.020591</v>
      </c>
      <c r="E1870" s="88">
        <v>1.02845971659919</v>
      </c>
      <c r="G1870" s="119"/>
    </row>
    <row r="1871" spans="1:7" ht="12.75">
      <c r="A1871" s="103" t="s">
        <v>371</v>
      </c>
      <c r="B1871" s="97">
        <v>6.54</v>
      </c>
      <c r="C1871" s="90">
        <v>6.2589721504450191</v>
      </c>
      <c r="D1871" s="90">
        <v>6.54</v>
      </c>
      <c r="E1871" s="88">
        <v>0</v>
      </c>
      <c r="G1871" s="119"/>
    </row>
    <row r="1872" spans="1:7" ht="12.75">
      <c r="A1872" s="103" t="s">
        <v>373</v>
      </c>
      <c r="B1872" s="90">
        <v>20.55</v>
      </c>
      <c r="C1872" s="90"/>
      <c r="D1872" s="90">
        <v>21.472694999999998</v>
      </c>
      <c r="E1872" s="88">
        <v>4.489999999999994E-2</v>
      </c>
      <c r="G1872" s="119"/>
    </row>
    <row r="1873" spans="1:7" ht="12.75">
      <c r="A1873" s="103" t="s">
        <v>375</v>
      </c>
      <c r="B1873" s="90">
        <v>41.09</v>
      </c>
      <c r="C1873" s="90">
        <v>32.869999999999997</v>
      </c>
      <c r="D1873" s="90">
        <v>34.345862999999994</v>
      </c>
      <c r="E1873" s="88">
        <v>-0.16413085908980307</v>
      </c>
      <c r="G1873" s="119"/>
    </row>
    <row r="1874" spans="1:7" ht="12.75">
      <c r="A1874" s="103" t="s">
        <v>376</v>
      </c>
      <c r="B1874" s="90">
        <v>24.66</v>
      </c>
      <c r="C1874" s="90"/>
      <c r="D1874" s="90">
        <v>25.767233999999998</v>
      </c>
      <c r="E1874" s="88">
        <v>4.489999999999994E-2</v>
      </c>
      <c r="G1874" s="119"/>
    </row>
    <row r="1875" spans="1:7" ht="12.75">
      <c r="A1875" s="103" t="s">
        <v>378</v>
      </c>
      <c r="B1875" s="90">
        <v>14.39</v>
      </c>
      <c r="C1875" s="90"/>
      <c r="D1875" s="90">
        <v>15.036111</v>
      </c>
      <c r="E1875" s="88">
        <v>4.489999999999994E-2</v>
      </c>
      <c r="G1875" s="119"/>
    </row>
    <row r="1876" spans="1:7" ht="12.75">
      <c r="A1876" s="103" t="s">
        <v>380</v>
      </c>
      <c r="B1876" s="90">
        <v>20.55</v>
      </c>
      <c r="C1876" s="90"/>
      <c r="D1876" s="90">
        <v>21.472694999999998</v>
      </c>
      <c r="E1876" s="88">
        <v>4.489999999999994E-2</v>
      </c>
      <c r="G1876" s="119"/>
    </row>
    <row r="1877" spans="1:7" ht="12.75">
      <c r="A1877" s="103" t="s">
        <v>381</v>
      </c>
      <c r="B1877" s="90">
        <v>20.55</v>
      </c>
      <c r="C1877" s="90"/>
      <c r="D1877" s="90">
        <v>21.472694999999998</v>
      </c>
      <c r="E1877" s="88">
        <v>4.489999999999994E-2</v>
      </c>
      <c r="G1877" s="119"/>
    </row>
    <row r="1878" spans="1:7" ht="12.75">
      <c r="A1878" s="103" t="s">
        <v>383</v>
      </c>
      <c r="B1878" s="90">
        <v>20.55</v>
      </c>
      <c r="C1878" s="90"/>
      <c r="D1878" s="90">
        <v>21.472694999999998</v>
      </c>
      <c r="E1878" s="88">
        <v>4.489999999999994E-2</v>
      </c>
      <c r="G1878" s="119"/>
    </row>
    <row r="1879" spans="1:7" ht="12.75">
      <c r="A1879" s="103" t="s">
        <v>384</v>
      </c>
      <c r="B1879" s="90">
        <v>6.83</v>
      </c>
      <c r="C1879" s="90"/>
      <c r="D1879" s="90">
        <v>7.1366670000000001</v>
      </c>
      <c r="E1879" s="88">
        <v>4.489999999999994E-2</v>
      </c>
      <c r="G1879" s="119"/>
    </row>
    <row r="1880" spans="1:7" ht="12.75">
      <c r="A1880" s="103" t="s">
        <v>386</v>
      </c>
      <c r="B1880" s="90">
        <v>6.83</v>
      </c>
      <c r="C1880" s="90"/>
      <c r="D1880" s="90">
        <v>7.1366670000000001</v>
      </c>
      <c r="E1880" s="88">
        <v>4.489999999999994E-2</v>
      </c>
      <c r="G1880" s="119"/>
    </row>
    <row r="1881" spans="1:7" ht="12.75">
      <c r="A1881" s="106" t="s">
        <v>388</v>
      </c>
      <c r="B1881" s="90">
        <v>16.43</v>
      </c>
      <c r="C1881" s="90">
        <v>36.54</v>
      </c>
      <c r="D1881" s="90">
        <v>38.180645999999996</v>
      </c>
      <c r="E1881" s="88">
        <v>1.3238372489348751</v>
      </c>
      <c r="G1881" s="119"/>
    </row>
    <row r="1882" spans="1:7" ht="12.75">
      <c r="A1882" s="106" t="s">
        <v>389</v>
      </c>
      <c r="B1882" s="90">
        <v>10.94</v>
      </c>
      <c r="C1882" s="90"/>
      <c r="D1882" s="90">
        <v>11.431206</v>
      </c>
      <c r="E1882" s="88">
        <v>4.489999999999994E-2</v>
      </c>
      <c r="G1882" s="119"/>
    </row>
    <row r="1883" spans="1:7" ht="12.75">
      <c r="A1883" s="106" t="s">
        <v>391</v>
      </c>
      <c r="B1883" s="90">
        <v>41.09</v>
      </c>
      <c r="C1883" s="90">
        <v>36.99</v>
      </c>
      <c r="D1883" s="90">
        <v>38.650851000000003</v>
      </c>
      <c r="E1883" s="88">
        <v>-5.9361134095887058E-2</v>
      </c>
      <c r="G1883" s="119"/>
    </row>
    <row r="1884" spans="1:7" ht="12.75">
      <c r="A1884" s="103" t="s">
        <v>393</v>
      </c>
      <c r="B1884" s="90">
        <v>6.83</v>
      </c>
      <c r="C1884" s="90"/>
      <c r="D1884" s="90">
        <v>7.1366670000000001</v>
      </c>
      <c r="E1884" s="88">
        <v>4.489999999999994E-2</v>
      </c>
      <c r="G1884" s="119"/>
    </row>
    <row r="1885" spans="1:7" ht="12.75">
      <c r="A1885" s="103" t="s">
        <v>394</v>
      </c>
      <c r="B1885" s="90">
        <v>41.09</v>
      </c>
      <c r="C1885" s="90">
        <v>20.55</v>
      </c>
      <c r="D1885" s="90">
        <v>21.472694999999998</v>
      </c>
      <c r="E1885" s="88">
        <v>-0.47742285227549286</v>
      </c>
      <c r="G1885" s="119"/>
    </row>
    <row r="1886" spans="1:7" ht="12.75">
      <c r="A1886" s="103" t="s">
        <v>396</v>
      </c>
      <c r="B1886" s="90">
        <v>10.48</v>
      </c>
      <c r="C1886" s="90"/>
      <c r="D1886" s="90">
        <v>10.950552</v>
      </c>
      <c r="E1886" s="88">
        <v>4.489999999999994E-2</v>
      </c>
      <c r="G1886" s="119"/>
    </row>
    <row r="1887" spans="1:7" ht="12.75">
      <c r="A1887" s="103" t="s">
        <v>398</v>
      </c>
      <c r="B1887" s="90">
        <v>24.66</v>
      </c>
      <c r="C1887" s="90"/>
      <c r="D1887" s="90">
        <v>25.767233999999998</v>
      </c>
      <c r="E1887" s="88">
        <v>4.489999999999994E-2</v>
      </c>
      <c r="G1887" s="119"/>
    </row>
    <row r="1888" spans="1:7" ht="12.75">
      <c r="A1888" s="103" t="s">
        <v>400</v>
      </c>
      <c r="B1888" s="90">
        <v>25.7</v>
      </c>
      <c r="C1888" s="90"/>
      <c r="D1888" s="90">
        <v>26.853929999999998</v>
      </c>
      <c r="E1888" s="88">
        <v>4.489999999999994E-2</v>
      </c>
      <c r="G1888" s="119"/>
    </row>
    <row r="1889" spans="1:7" ht="12.75">
      <c r="A1889" s="103" t="s">
        <v>401</v>
      </c>
      <c r="B1889" s="90">
        <v>10.94</v>
      </c>
      <c r="C1889" s="90"/>
      <c r="D1889" s="90">
        <v>11.431206</v>
      </c>
      <c r="E1889" s="88">
        <v>4.489999999999994E-2</v>
      </c>
      <c r="G1889" s="119"/>
    </row>
    <row r="1890" spans="1:7" ht="12.75">
      <c r="A1890" s="105" t="s">
        <v>403</v>
      </c>
      <c r="B1890" s="90">
        <v>14.39</v>
      </c>
      <c r="C1890" s="90"/>
      <c r="D1890" s="90">
        <v>15.036111</v>
      </c>
      <c r="E1890" s="88">
        <v>4.489999999999994E-2</v>
      </c>
      <c r="G1890" s="119"/>
    </row>
    <row r="1891" spans="1:7" ht="12.75">
      <c r="A1891" s="103" t="s">
        <v>405</v>
      </c>
      <c r="B1891" s="90">
        <v>41.09</v>
      </c>
      <c r="C1891" s="90">
        <v>22.62</v>
      </c>
      <c r="D1891" s="90">
        <v>23.635638</v>
      </c>
      <c r="E1891" s="88">
        <v>-0.42478369432952057</v>
      </c>
      <c r="G1891" s="119"/>
    </row>
    <row r="1892" spans="1:7" ht="12.75">
      <c r="A1892" s="103" t="s">
        <v>407</v>
      </c>
      <c r="B1892" s="90">
        <v>7.81</v>
      </c>
      <c r="C1892" s="90"/>
      <c r="D1892" s="90">
        <v>8.1606689999999986</v>
      </c>
      <c r="E1892" s="88">
        <v>4.489999999999994E-2</v>
      </c>
      <c r="G1892" s="119"/>
    </row>
    <row r="1893" spans="1:7" ht="12.75">
      <c r="A1893" s="103" t="s">
        <v>409</v>
      </c>
      <c r="B1893" s="90">
        <v>24.66</v>
      </c>
      <c r="C1893" s="90"/>
      <c r="D1893" s="90">
        <v>25.767233999999998</v>
      </c>
      <c r="E1893" s="88">
        <v>4.489999999999994E-2</v>
      </c>
      <c r="G1893" s="119"/>
    </row>
    <row r="1894" spans="1:7" ht="12.75">
      <c r="A1894" s="103" t="s">
        <v>411</v>
      </c>
      <c r="B1894" s="90">
        <v>41.09</v>
      </c>
      <c r="C1894" s="90">
        <v>12.5</v>
      </c>
      <c r="D1894" s="90">
        <v>13.061249999999999</v>
      </c>
      <c r="E1894" s="88">
        <v>-0.68213068873205163</v>
      </c>
      <c r="G1894" s="119"/>
    </row>
    <row r="1895" spans="1:7" ht="12.75">
      <c r="A1895" s="103" t="s">
        <v>413</v>
      </c>
      <c r="B1895" s="90">
        <v>41.09</v>
      </c>
      <c r="C1895" s="90">
        <v>20.55</v>
      </c>
      <c r="D1895" s="90">
        <v>21.472694999999998</v>
      </c>
      <c r="E1895" s="88">
        <v>-0.47742285227549286</v>
      </c>
      <c r="G1895" s="119"/>
    </row>
    <row r="1896" spans="1:7" ht="12.75">
      <c r="A1896" s="103" t="s">
        <v>415</v>
      </c>
      <c r="B1896" s="90">
        <v>5.49</v>
      </c>
      <c r="C1896" s="90">
        <v>7.53</v>
      </c>
      <c r="D1896" s="90">
        <v>7.8680969999999997</v>
      </c>
      <c r="E1896" s="88">
        <v>0.43316885245901626</v>
      </c>
      <c r="G1896" s="119"/>
    </row>
    <row r="1897" spans="1:7" ht="12.75">
      <c r="A1897" s="103" t="s">
        <v>416</v>
      </c>
      <c r="B1897" s="90">
        <v>16.43</v>
      </c>
      <c r="C1897" s="90"/>
      <c r="D1897" s="90">
        <v>17.167707</v>
      </c>
      <c r="E1897" s="88">
        <v>4.489999999999994E-2</v>
      </c>
      <c r="G1897" s="119"/>
    </row>
    <row r="1898" spans="1:7" ht="12.75">
      <c r="A1898" s="103" t="s">
        <v>418</v>
      </c>
      <c r="B1898" s="90">
        <v>5.22</v>
      </c>
      <c r="C1898" s="90"/>
      <c r="D1898" s="90">
        <v>5.4543779999999993</v>
      </c>
      <c r="E1898" s="88">
        <v>4.489999999999994E-2</v>
      </c>
      <c r="G1898" s="119"/>
    </row>
    <row r="1899" spans="1:7" ht="12.75">
      <c r="A1899" s="103" t="s">
        <v>419</v>
      </c>
      <c r="B1899" s="90">
        <v>5.74</v>
      </c>
      <c r="C1899" s="90">
        <v>36.54</v>
      </c>
      <c r="D1899" s="90">
        <v>38.180645999999996</v>
      </c>
      <c r="E1899" s="88">
        <v>5.6516804878048772</v>
      </c>
      <c r="G1899" s="119"/>
    </row>
    <row r="1900" spans="1:7" ht="12.75">
      <c r="A1900" s="103" t="s">
        <v>421</v>
      </c>
      <c r="B1900" s="90">
        <v>30.82</v>
      </c>
      <c r="C1900" s="90"/>
      <c r="D1900" s="90">
        <v>32.203817999999998</v>
      </c>
      <c r="E1900" s="88">
        <v>4.489999999999994E-2</v>
      </c>
      <c r="G1900" s="119"/>
    </row>
    <row r="1901" spans="1:7" ht="12.75">
      <c r="A1901" s="103" t="s">
        <v>422</v>
      </c>
      <c r="B1901" s="90">
        <v>13.43</v>
      </c>
      <c r="C1901" s="90">
        <v>36.54</v>
      </c>
      <c r="D1901" s="90">
        <v>38.180645999999996</v>
      </c>
      <c r="E1901" s="88">
        <v>1.8429371556217422</v>
      </c>
      <c r="G1901" s="119"/>
    </row>
    <row r="1902" spans="1:7" ht="12.75">
      <c r="A1902" s="103" t="s">
        <v>424</v>
      </c>
      <c r="B1902" s="90">
        <v>20.55</v>
      </c>
      <c r="C1902" s="90"/>
      <c r="D1902" s="90">
        <v>21.472694999999998</v>
      </c>
      <c r="E1902" s="88">
        <v>4.489999999999994E-2</v>
      </c>
      <c r="G1902" s="119"/>
    </row>
    <row r="1903" spans="1:7" ht="12.75">
      <c r="A1903" s="103" t="s">
        <v>426</v>
      </c>
      <c r="B1903" s="90">
        <v>5.74</v>
      </c>
      <c r="C1903" s="90">
        <v>36.54</v>
      </c>
      <c r="D1903" s="90">
        <v>38.180645999999996</v>
      </c>
      <c r="E1903" s="88">
        <v>5.6516804878048772</v>
      </c>
      <c r="G1903" s="119"/>
    </row>
    <row r="1904" spans="1:7" ht="12.75">
      <c r="A1904" s="103" t="s">
        <v>428</v>
      </c>
      <c r="B1904" s="90">
        <v>41.09</v>
      </c>
      <c r="C1904" s="90">
        <v>20.55</v>
      </c>
      <c r="D1904" s="90">
        <v>21.472694999999998</v>
      </c>
      <c r="E1904" s="88">
        <v>-0.47742285227549286</v>
      </c>
      <c r="G1904" s="119"/>
    </row>
    <row r="1905" spans="1:28" ht="12.75">
      <c r="A1905" s="103" t="s">
        <v>429</v>
      </c>
      <c r="B1905" s="90">
        <v>20.55</v>
      </c>
      <c r="C1905" s="90"/>
      <c r="D1905" s="90">
        <v>21.472694999999998</v>
      </c>
      <c r="E1905" s="88">
        <v>4.489999999999994E-2</v>
      </c>
      <c r="G1905" s="119"/>
    </row>
    <row r="1906" spans="1:28" ht="12.75">
      <c r="A1906" s="103"/>
      <c r="B1906" s="90"/>
      <c r="C1906" s="90"/>
      <c r="D1906" s="90" t="s">
        <v>144</v>
      </c>
      <c r="E1906" s="88" t="s">
        <v>144</v>
      </c>
      <c r="G1906" s="119"/>
    </row>
    <row r="1907" spans="1:28" ht="12.75">
      <c r="A1907" s="102" t="s">
        <v>464</v>
      </c>
      <c r="C1907" s="90"/>
      <c r="D1907" s="90" t="s">
        <v>144</v>
      </c>
      <c r="E1907" s="88" t="s">
        <v>144</v>
      </c>
      <c r="G1907" s="119"/>
    </row>
    <row r="1908" spans="1:28" ht="12.75">
      <c r="A1908" s="77" t="s">
        <v>366</v>
      </c>
      <c r="B1908" s="90">
        <v>21.93</v>
      </c>
      <c r="C1908" s="90"/>
      <c r="D1908" s="90">
        <v>22.914656999999998</v>
      </c>
      <c r="E1908" s="88">
        <v>4.489999999999994E-2</v>
      </c>
      <c r="G1908" s="119"/>
    </row>
    <row r="1909" spans="1:28" ht="12.75">
      <c r="A1909" s="77" t="s">
        <v>435</v>
      </c>
      <c r="B1909" s="90">
        <v>21.93</v>
      </c>
      <c r="C1909" s="90"/>
      <c r="D1909" s="90">
        <v>22.914656999999998</v>
      </c>
      <c r="E1909" s="88">
        <v>4.489999999999994E-2</v>
      </c>
      <c r="G1909" s="119"/>
    </row>
    <row r="1910" spans="1:28" ht="12.75">
      <c r="A1910" s="103" t="s">
        <v>368</v>
      </c>
      <c r="B1910" s="90">
        <v>47.93</v>
      </c>
      <c r="C1910" s="90"/>
      <c r="D1910" s="90">
        <v>50.082056999999999</v>
      </c>
      <c r="E1910" s="88">
        <v>4.489999999999994E-2</v>
      </c>
      <c r="G1910" s="119"/>
    </row>
    <row r="1911" spans="1:28" ht="12.75">
      <c r="A1911" s="77" t="s">
        <v>437</v>
      </c>
      <c r="B1911" s="90">
        <v>39.049999999999997</v>
      </c>
      <c r="C1911" s="90"/>
      <c r="D1911" s="90">
        <v>40.803344999999993</v>
      </c>
      <c r="E1911" s="88">
        <v>4.489999999999994E-2</v>
      </c>
      <c r="G1911" s="119"/>
    </row>
    <row r="1912" spans="1:28" ht="12.75">
      <c r="A1912" s="77" t="s">
        <v>439</v>
      </c>
      <c r="B1912" s="90">
        <v>24.66</v>
      </c>
      <c r="C1912" s="90"/>
      <c r="D1912" s="90">
        <v>25.767233999999998</v>
      </c>
      <c r="E1912" s="88">
        <v>4.489999999999994E-2</v>
      </c>
      <c r="G1912" s="119"/>
    </row>
    <row r="1913" spans="1:28" ht="12.75">
      <c r="A1913" s="77" t="s">
        <v>440</v>
      </c>
      <c r="B1913" s="90">
        <v>5.37</v>
      </c>
      <c r="C1913" s="90">
        <v>24.66</v>
      </c>
      <c r="D1913" s="90">
        <v>25.767233999999998</v>
      </c>
      <c r="E1913" s="88">
        <v>3.7983675977653624</v>
      </c>
      <c r="G1913" s="119"/>
    </row>
    <row r="1914" spans="1:28" ht="12.75">
      <c r="A1914" s="77" t="s">
        <v>441</v>
      </c>
      <c r="B1914" s="90">
        <v>54.81</v>
      </c>
      <c r="C1914" s="90"/>
      <c r="D1914" s="90">
        <v>57.270969000000001</v>
      </c>
      <c r="E1914" s="88">
        <v>4.489999999999994E-2</v>
      </c>
      <c r="G1914" s="119"/>
    </row>
    <row r="1915" spans="1:28" ht="12.75">
      <c r="A1915" s="77" t="s">
        <v>436</v>
      </c>
      <c r="B1915" s="90">
        <v>11.51</v>
      </c>
      <c r="C1915" s="90"/>
      <c r="D1915" s="90">
        <v>12.026798999999999</v>
      </c>
      <c r="E1915" s="88">
        <v>4.489999999999994E-2</v>
      </c>
      <c r="G1915" s="119"/>
      <c r="AB1915" s="1">
        <v>1</v>
      </c>
    </row>
    <row r="1916" spans="1:28" ht="12.75">
      <c r="A1916" s="77" t="s">
        <v>443</v>
      </c>
      <c r="B1916" s="90">
        <v>47.93</v>
      </c>
      <c r="C1916" s="90"/>
      <c r="D1916" s="90">
        <v>50.082056999999999</v>
      </c>
      <c r="E1916" s="88">
        <v>4.489999999999994E-2</v>
      </c>
      <c r="G1916" s="119"/>
      <c r="AB1916" s="1">
        <v>1</v>
      </c>
    </row>
    <row r="1917" spans="1:28" ht="12.75">
      <c r="A1917" s="103"/>
      <c r="B1917" s="90"/>
      <c r="C1917" s="90"/>
      <c r="D1917" s="90" t="s">
        <v>144</v>
      </c>
      <c r="E1917" s="88" t="s">
        <v>144</v>
      </c>
      <c r="G1917" s="119"/>
      <c r="AB1917" s="1">
        <v>1</v>
      </c>
    </row>
    <row r="1918" spans="1:28" ht="12.75">
      <c r="A1918" s="102" t="s">
        <v>465</v>
      </c>
      <c r="B1918" s="90"/>
      <c r="C1918" s="90"/>
      <c r="D1918" s="90" t="s">
        <v>144</v>
      </c>
      <c r="E1918" s="88" t="s">
        <v>144</v>
      </c>
      <c r="G1918" s="119"/>
      <c r="AB1918" s="1">
        <v>1</v>
      </c>
    </row>
    <row r="1919" spans="1:28" ht="12.75">
      <c r="A1919" s="77" t="s">
        <v>366</v>
      </c>
      <c r="B1919" s="90">
        <v>21.93</v>
      </c>
      <c r="C1919" s="90"/>
      <c r="D1919" s="90">
        <v>22.914656999999998</v>
      </c>
      <c r="E1919" s="88">
        <v>4.489999999999994E-2</v>
      </c>
      <c r="G1919" s="119"/>
      <c r="AB1919" s="1">
        <v>1</v>
      </c>
    </row>
    <row r="1920" spans="1:28" ht="12.75">
      <c r="A1920" s="77" t="s">
        <v>435</v>
      </c>
      <c r="B1920" s="90">
        <v>21.93</v>
      </c>
      <c r="C1920" s="90"/>
      <c r="D1920" s="90">
        <v>22.914656999999998</v>
      </c>
      <c r="E1920" s="88">
        <v>4.489999999999994E-2</v>
      </c>
      <c r="G1920" s="119"/>
      <c r="AB1920" s="1">
        <v>1</v>
      </c>
    </row>
    <row r="1921" spans="1:28" ht="12.75">
      <c r="A1921" s="103" t="s">
        <v>368</v>
      </c>
      <c r="B1921" s="90">
        <v>41.09</v>
      </c>
      <c r="C1921" s="90"/>
      <c r="D1921" s="90">
        <v>42.934941000000002</v>
      </c>
      <c r="E1921" s="88">
        <v>4.489999999999994E-2</v>
      </c>
      <c r="G1921" s="119"/>
      <c r="AB1921" s="1">
        <v>1</v>
      </c>
    </row>
    <row r="1922" spans="1:28" ht="12.75">
      <c r="A1922" s="77" t="s">
        <v>437</v>
      </c>
      <c r="B1922" s="90">
        <v>41.09</v>
      </c>
      <c r="C1922" s="90">
        <v>39.049999999999997</v>
      </c>
      <c r="D1922" s="90">
        <v>40.803344999999993</v>
      </c>
      <c r="E1922" s="88">
        <v>-6.9762715989294399E-3</v>
      </c>
      <c r="G1922" s="119"/>
      <c r="AB1922" s="1">
        <v>1</v>
      </c>
    </row>
    <row r="1923" spans="1:28" ht="12.75">
      <c r="A1923" s="103" t="s">
        <v>439</v>
      </c>
      <c r="B1923" s="90">
        <v>23.62</v>
      </c>
      <c r="C1923" s="90"/>
      <c r="D1923" s="90">
        <v>24.680537999999999</v>
      </c>
      <c r="E1923" s="88">
        <v>4.489999999999994E-2</v>
      </c>
      <c r="G1923" s="119"/>
      <c r="AB1923" s="1">
        <v>1</v>
      </c>
    </row>
    <row r="1924" spans="1:28" ht="12.75">
      <c r="A1924" s="77" t="s">
        <v>440</v>
      </c>
      <c r="B1924" s="90">
        <v>2.74</v>
      </c>
      <c r="C1924" s="90">
        <v>23.62</v>
      </c>
      <c r="D1924" s="90">
        <v>24.680537999999999</v>
      </c>
      <c r="E1924" s="88">
        <v>8.0074956204379557</v>
      </c>
      <c r="G1924" s="119"/>
      <c r="AB1924" s="1">
        <v>1</v>
      </c>
    </row>
    <row r="1925" spans="1:28" ht="12.75">
      <c r="A1925" s="77" t="s">
        <v>441</v>
      </c>
      <c r="B1925" s="90">
        <v>34.950000000000003</v>
      </c>
      <c r="C1925" s="90"/>
      <c r="D1925" s="90">
        <v>36.519255000000001</v>
      </c>
      <c r="E1925" s="88">
        <v>4.489999999999994E-2</v>
      </c>
      <c r="G1925" s="119"/>
      <c r="AB1925" s="1">
        <v>1</v>
      </c>
    </row>
    <row r="1926" spans="1:28" ht="12.75">
      <c r="A1926" s="103" t="s">
        <v>436</v>
      </c>
      <c r="B1926" s="90">
        <v>41.09</v>
      </c>
      <c r="C1926" s="90">
        <v>11.51</v>
      </c>
      <c r="D1926" s="90">
        <v>12.026798999999999</v>
      </c>
      <c r="E1926" s="88">
        <v>-0.70730593818447318</v>
      </c>
      <c r="G1926" s="119"/>
    </row>
    <row r="1927" spans="1:28" ht="12.75">
      <c r="A1927" s="77" t="s">
        <v>443</v>
      </c>
      <c r="B1927" s="90">
        <v>41.09</v>
      </c>
      <c r="C1927" s="90"/>
      <c r="D1927" s="90">
        <v>42.934941000000002</v>
      </c>
      <c r="E1927" s="88">
        <v>4.489999999999994E-2</v>
      </c>
      <c r="G1927" s="119"/>
    </row>
    <row r="1928" spans="1:28" ht="13.5" thickBot="1">
      <c r="A1928" s="14"/>
      <c r="B1928" s="71"/>
      <c r="C1928" s="71"/>
      <c r="D1928" s="71" t="s">
        <v>144</v>
      </c>
      <c r="E1928" s="114" t="s">
        <v>144</v>
      </c>
      <c r="G1928" s="119"/>
    </row>
    <row r="1929" spans="1:28" ht="12.75">
      <c r="A1929" s="2"/>
      <c r="B1929" s="72"/>
      <c r="C1929" s="72"/>
      <c r="D1929" s="72" t="s">
        <v>144</v>
      </c>
      <c r="E1929" s="73" t="s">
        <v>144</v>
      </c>
    </row>
    <row r="1930" spans="1:28" ht="12.75">
      <c r="A1930" s="2"/>
      <c r="B1930" s="72"/>
      <c r="C1930" s="72"/>
      <c r="D1930" s="72" t="s">
        <v>144</v>
      </c>
      <c r="E1930" s="73" t="s">
        <v>144</v>
      </c>
    </row>
    <row r="1931" spans="1:28" ht="12.75"/>
    <row r="1932" spans="1:28" ht="12.75"/>
    <row r="1933" spans="1:28" ht="12.75"/>
    <row r="1934" spans="1:28" ht="12.75">
      <c r="AB1934" s="1">
        <v>1</v>
      </c>
    </row>
    <row r="1935" spans="1:28" ht="12.75"/>
    <row r="1936" spans="1:28" ht="12.75">
      <c r="AB1936" s="1">
        <v>1</v>
      </c>
    </row>
    <row r="1937" spans="7:28" ht="12.75"/>
    <row r="1938" spans="7:28" ht="12.75"/>
    <row r="1939" spans="7:28" ht="12.75">
      <c r="G1939" s="119"/>
      <c r="I1939" s="2"/>
      <c r="K1939" s="2"/>
      <c r="AB1939" s="1">
        <v>1</v>
      </c>
    </row>
    <row r="1940" spans="7:28" ht="12.75">
      <c r="G1940" s="119"/>
    </row>
    <row r="1941" spans="7:28" ht="12.75">
      <c r="G1941" s="119"/>
    </row>
    <row r="1942" spans="7:28" ht="12.75">
      <c r="G1942" s="119"/>
    </row>
    <row r="1943" spans="7:28" ht="12.75">
      <c r="G1943" s="119"/>
    </row>
    <row r="1944" spans="7:28" ht="12.75">
      <c r="G1944" s="119"/>
    </row>
    <row r="1945" spans="7:28" ht="12.75">
      <c r="G1945" s="119"/>
    </row>
    <row r="1946" spans="7:28" ht="12.75">
      <c r="G1946" s="119"/>
    </row>
    <row r="1947" spans="7:28" ht="12.75">
      <c r="G1947" s="119"/>
    </row>
    <row r="1948" spans="7:28" ht="12.75">
      <c r="G1948" s="119"/>
    </row>
    <row r="1949" spans="7:28" ht="12.75">
      <c r="G1949" s="119"/>
    </row>
    <row r="1950" spans="7:28" ht="12.75">
      <c r="G1950" s="119"/>
    </row>
    <row r="1951" spans="7:28" ht="12.75">
      <c r="G1951" s="119"/>
    </row>
    <row r="1952" spans="7:28" ht="12.75">
      <c r="G1952" s="119"/>
    </row>
    <row r="1953" spans="7:7" ht="12.75">
      <c r="G1953" s="119"/>
    </row>
    <row r="1954" spans="7:7" ht="12.75">
      <c r="G1954" s="119"/>
    </row>
    <row r="1955" spans="7:7" ht="12.75">
      <c r="G1955" s="119"/>
    </row>
    <row r="1956" spans="7:7" ht="12.75">
      <c r="G1956" s="119"/>
    </row>
    <row r="1957" spans="7:7" ht="12.75">
      <c r="G1957" s="119"/>
    </row>
    <row r="1958" spans="7:7" ht="12.75">
      <c r="G1958" s="119"/>
    </row>
    <row r="1959" spans="7:7" ht="12.75">
      <c r="G1959" s="119"/>
    </row>
    <row r="1960" spans="7:7" ht="12.75">
      <c r="G1960" s="119"/>
    </row>
    <row r="1961" spans="7:7" ht="12.75">
      <c r="G1961" s="119"/>
    </row>
    <row r="1962" spans="7:7" ht="12.75">
      <c r="G1962" s="119"/>
    </row>
    <row r="1963" spans="7:7" ht="12.75">
      <c r="G1963" s="119"/>
    </row>
    <row r="1964" spans="7:7" ht="12.75">
      <c r="G1964" s="119"/>
    </row>
    <row r="1965" spans="7:7" ht="12.75">
      <c r="G1965" s="119"/>
    </row>
    <row r="1966" spans="7:7" ht="12.75">
      <c r="G1966" s="119"/>
    </row>
    <row r="1967" spans="7:7" ht="12.75">
      <c r="G1967" s="119"/>
    </row>
    <row r="1968" spans="7:7" ht="12.75">
      <c r="G1968" s="119"/>
    </row>
    <row r="1969" spans="7:7" ht="12.75">
      <c r="G1969" s="119"/>
    </row>
    <row r="1970" spans="7:7" ht="12.75">
      <c r="G1970" s="119"/>
    </row>
    <row r="1971" spans="7:7" ht="12.75">
      <c r="G1971" s="119"/>
    </row>
    <row r="1972" spans="7:7" ht="12.75">
      <c r="G1972" s="119"/>
    </row>
    <row r="1973" spans="7:7" ht="12.75">
      <c r="G1973" s="119"/>
    </row>
    <row r="1974" spans="7:7" ht="12.75">
      <c r="G1974" s="119"/>
    </row>
    <row r="1975" spans="7:7" ht="12.75">
      <c r="G1975" s="119"/>
    </row>
    <row r="1976" spans="7:7" ht="12.75">
      <c r="G1976" s="119"/>
    </row>
    <row r="1977" spans="7:7" ht="12.75">
      <c r="G1977" s="119"/>
    </row>
    <row r="1978" spans="7:7" ht="12.75">
      <c r="G1978" s="119"/>
    </row>
    <row r="1979" spans="7:7" ht="12.75">
      <c r="G1979" s="119"/>
    </row>
    <row r="1980" spans="7:7" ht="12.75">
      <c r="G1980" s="119"/>
    </row>
    <row r="1981" spans="7:7" ht="12.75">
      <c r="G1981" s="119"/>
    </row>
    <row r="1982" spans="7:7" ht="12.75">
      <c r="G1982" s="119"/>
    </row>
    <row r="1983" spans="7:7" ht="12.75">
      <c r="G1983" s="119"/>
    </row>
    <row r="1984" spans="7:7" ht="12.75">
      <c r="G1984" s="119"/>
    </row>
    <row r="1985" spans="7:7" ht="12.75">
      <c r="G1985" s="119"/>
    </row>
    <row r="1986" spans="7:7" ht="12.75">
      <c r="G1986" s="119"/>
    </row>
    <row r="1987" spans="7:7" ht="12.75">
      <c r="G1987" s="119"/>
    </row>
    <row r="1988" spans="7:7" ht="12.75">
      <c r="G1988" s="119"/>
    </row>
    <row r="1989" spans="7:7" ht="12.75">
      <c r="G1989" s="119"/>
    </row>
    <row r="1990" spans="7:7" ht="12.75">
      <c r="G1990" s="119"/>
    </row>
    <row r="1991" spans="7:7" ht="12.75">
      <c r="G1991" s="119"/>
    </row>
    <row r="1992" spans="7:7" ht="12.75">
      <c r="G1992" s="119"/>
    </row>
    <row r="1993" spans="7:7" ht="12.75">
      <c r="G1993" s="119"/>
    </row>
    <row r="1994" spans="7:7" ht="12.75">
      <c r="G1994" s="119"/>
    </row>
    <row r="1995" spans="7:7" ht="12.75">
      <c r="G1995" s="119"/>
    </row>
    <row r="1996" spans="7:7" ht="12.75">
      <c r="G1996" s="119"/>
    </row>
    <row r="1997" spans="7:7" ht="12.75">
      <c r="G1997" s="119"/>
    </row>
    <row r="1998" spans="7:7" ht="12.75">
      <c r="G1998" s="119"/>
    </row>
    <row r="1999" spans="7:7" ht="12.75">
      <c r="G1999" s="119"/>
    </row>
    <row r="2000" spans="7:7" ht="12.75">
      <c r="G2000" s="119"/>
    </row>
    <row r="2001" spans="1:7" ht="12.75">
      <c r="G2001" s="119"/>
    </row>
    <row r="2002" spans="1:7" ht="12.75">
      <c r="G2002" s="119"/>
    </row>
    <row r="2003" spans="1:7" ht="12.75">
      <c r="G2003" s="119"/>
    </row>
    <row r="2004" spans="1:7" ht="12.75">
      <c r="G2004" s="119"/>
    </row>
    <row r="2005" spans="1:7" ht="12.75">
      <c r="G2005" s="119"/>
    </row>
    <row r="2006" spans="1:7" ht="12.75">
      <c r="A2006" s="2"/>
      <c r="B2006" s="72"/>
      <c r="C2006" s="72"/>
      <c r="D2006" s="72"/>
      <c r="E2006" s="73"/>
      <c r="G2006" s="119"/>
    </row>
    <row r="2007" spans="1:7" ht="12.75">
      <c r="A2007" s="2"/>
      <c r="B2007" s="72"/>
      <c r="C2007" s="72"/>
      <c r="D2007" s="72"/>
      <c r="E2007" s="73"/>
      <c r="G2007" s="119"/>
    </row>
    <row r="2008" spans="1:7" ht="12.75">
      <c r="A2008" s="2"/>
      <c r="B2008" s="72"/>
      <c r="C2008" s="72"/>
      <c r="D2008" s="72" t="s">
        <v>144</v>
      </c>
      <c r="E2008" s="73" t="s">
        <v>144</v>
      </c>
    </row>
    <row r="2009" spans="1:7" ht="12.75">
      <c r="A2009" s="2"/>
      <c r="B2009" s="72"/>
      <c r="C2009" s="72"/>
      <c r="D2009" s="72" t="s">
        <v>144</v>
      </c>
      <c r="E2009" s="73" t="s">
        <v>144</v>
      </c>
    </row>
    <row r="2010" spans="1:7" ht="12.75">
      <c r="A2010" s="2"/>
      <c r="B2010" s="72"/>
      <c r="C2010" s="72"/>
      <c r="D2010" s="72" t="s">
        <v>144</v>
      </c>
      <c r="E2010" s="73" t="s">
        <v>144</v>
      </c>
    </row>
    <row r="2011" spans="1:7" ht="12.75">
      <c r="A2011" s="2"/>
      <c r="B2011" s="72"/>
      <c r="C2011" s="72"/>
      <c r="D2011" s="72" t="s">
        <v>144</v>
      </c>
      <c r="E2011" s="73" t="s">
        <v>144</v>
      </c>
    </row>
    <row r="2012" spans="1:7" ht="12.75">
      <c r="A2012" s="2"/>
      <c r="B2012" s="72"/>
      <c r="C2012" s="72"/>
      <c r="D2012" s="72" t="s">
        <v>144</v>
      </c>
      <c r="E2012" s="73" t="s">
        <v>144</v>
      </c>
    </row>
    <row r="2013" spans="1:7" ht="12.75">
      <c r="A2013" s="2"/>
      <c r="B2013" s="72"/>
      <c r="C2013" s="72"/>
      <c r="D2013" s="72" t="s">
        <v>144</v>
      </c>
      <c r="E2013" s="73" t="s">
        <v>144</v>
      </c>
    </row>
    <row r="2014" spans="1:7" ht="12.75">
      <c r="A2014" s="2"/>
      <c r="B2014" s="72"/>
      <c r="C2014" s="72"/>
      <c r="D2014" s="72" t="s">
        <v>144</v>
      </c>
      <c r="E2014" s="73" t="s">
        <v>144</v>
      </c>
    </row>
    <row r="2015" spans="1:7" ht="12.75">
      <c r="A2015" s="2"/>
      <c r="B2015" s="72"/>
      <c r="C2015" s="72"/>
      <c r="D2015" s="72" t="s">
        <v>144</v>
      </c>
      <c r="E2015" s="73" t="s">
        <v>144</v>
      </c>
    </row>
    <row r="2016" spans="1:7" ht="12.75">
      <c r="A2016" s="2"/>
      <c r="B2016" s="72"/>
      <c r="C2016" s="72"/>
      <c r="D2016" s="72" t="s">
        <v>144</v>
      </c>
      <c r="E2016" s="73" t="s">
        <v>144</v>
      </c>
    </row>
    <row r="2017" spans="1:5" ht="12.75">
      <c r="A2017" s="2"/>
      <c r="B2017" s="72"/>
      <c r="C2017" s="72"/>
      <c r="D2017" s="72" t="s">
        <v>144</v>
      </c>
      <c r="E2017" s="73" t="s">
        <v>144</v>
      </c>
    </row>
    <row r="2018" spans="1:5" ht="12.75">
      <c r="A2018" s="2"/>
      <c r="B2018" s="72"/>
      <c r="C2018" s="72"/>
      <c r="D2018" s="72" t="s">
        <v>144</v>
      </c>
      <c r="E2018" s="73" t="s">
        <v>144</v>
      </c>
    </row>
    <row r="2019" spans="1:5" ht="12.75">
      <c r="A2019" s="2"/>
      <c r="B2019" s="72"/>
      <c r="C2019" s="72"/>
      <c r="D2019" s="72" t="s">
        <v>144</v>
      </c>
      <c r="E2019" s="73" t="s">
        <v>144</v>
      </c>
    </row>
    <row r="2020" spans="1:5" ht="12.75">
      <c r="A2020" s="2"/>
      <c r="B2020" s="72"/>
      <c r="C2020" s="72"/>
      <c r="D2020" s="72" t="s">
        <v>144</v>
      </c>
      <c r="E2020" s="73" t="s">
        <v>144</v>
      </c>
    </row>
    <row r="2021" spans="1:5" ht="12.75">
      <c r="A2021" s="2"/>
      <c r="B2021" s="72"/>
      <c r="C2021" s="72"/>
      <c r="D2021" s="72" t="s">
        <v>144</v>
      </c>
      <c r="E2021" s="73" t="s">
        <v>144</v>
      </c>
    </row>
    <row r="2022" spans="1:5" ht="12.75">
      <c r="A2022" s="2"/>
      <c r="B2022" s="72"/>
      <c r="C2022" s="72"/>
      <c r="D2022" s="72" t="s">
        <v>144</v>
      </c>
      <c r="E2022" s="73" t="s">
        <v>144</v>
      </c>
    </row>
    <row r="2023" spans="1:5" ht="12.75">
      <c r="A2023" s="2"/>
      <c r="B2023" s="72"/>
      <c r="C2023" s="72"/>
      <c r="D2023" s="72" t="s">
        <v>144</v>
      </c>
      <c r="E2023" s="73" t="s">
        <v>144</v>
      </c>
    </row>
    <row r="2024" spans="1:5" ht="12.75">
      <c r="A2024" s="2"/>
      <c r="B2024" s="72"/>
      <c r="C2024" s="72"/>
      <c r="D2024" s="72" t="s">
        <v>144</v>
      </c>
      <c r="E2024" s="73" t="s">
        <v>144</v>
      </c>
    </row>
    <row r="2025" spans="1:5" ht="12.75">
      <c r="A2025" s="2"/>
      <c r="B2025" s="72"/>
      <c r="C2025" s="72"/>
      <c r="D2025" s="72" t="s">
        <v>144</v>
      </c>
      <c r="E2025" s="73" t="s">
        <v>144</v>
      </c>
    </row>
    <row r="2026" spans="1:5" ht="12.75">
      <c r="A2026" s="2"/>
      <c r="B2026" s="72"/>
      <c r="C2026" s="72"/>
      <c r="D2026" s="72" t="s">
        <v>144</v>
      </c>
      <c r="E2026" s="73" t="s">
        <v>144</v>
      </c>
    </row>
    <row r="2027" spans="1:5" ht="12.75">
      <c r="A2027" s="2"/>
      <c r="B2027" s="72"/>
      <c r="C2027" s="72"/>
      <c r="D2027" s="72" t="s">
        <v>144</v>
      </c>
      <c r="E2027" s="73" t="s">
        <v>144</v>
      </c>
    </row>
    <row r="2028" spans="1:5" ht="12.75">
      <c r="A2028" s="2"/>
      <c r="B2028" s="72"/>
      <c r="C2028" s="72"/>
      <c r="D2028" s="72" t="s">
        <v>144</v>
      </c>
      <c r="E2028" s="73" t="s">
        <v>144</v>
      </c>
    </row>
    <row r="2029" spans="1:5" ht="12.75">
      <c r="A2029" s="2"/>
      <c r="B2029" s="72"/>
      <c r="C2029" s="72"/>
      <c r="D2029" s="72" t="s">
        <v>144</v>
      </c>
      <c r="E2029" s="73" t="s">
        <v>144</v>
      </c>
    </row>
    <row r="2030" spans="1:5" ht="12.75">
      <c r="A2030" s="2"/>
      <c r="B2030" s="72"/>
      <c r="C2030" s="72"/>
      <c r="D2030" s="72" t="s">
        <v>144</v>
      </c>
      <c r="E2030" s="73" t="s">
        <v>144</v>
      </c>
    </row>
    <row r="2031" spans="1:5" ht="12.75">
      <c r="A2031" s="2"/>
      <c r="B2031" s="72"/>
      <c r="C2031" s="72"/>
      <c r="D2031" s="72" t="s">
        <v>144</v>
      </c>
      <c r="E2031" s="73" t="s">
        <v>144</v>
      </c>
    </row>
    <row r="2032" spans="1:5" ht="12.75">
      <c r="A2032" s="2"/>
      <c r="B2032" s="72"/>
      <c r="C2032" s="72"/>
      <c r="D2032" s="72" t="s">
        <v>144</v>
      </c>
      <c r="E2032" s="73" t="s">
        <v>144</v>
      </c>
    </row>
    <row r="2033" spans="1:28" ht="12.75">
      <c r="A2033" s="2"/>
      <c r="B2033" s="72"/>
      <c r="C2033" s="72"/>
      <c r="D2033" s="72" t="s">
        <v>144</v>
      </c>
      <c r="E2033" s="73" t="s">
        <v>144</v>
      </c>
    </row>
    <row r="2034" spans="1:28" ht="12.75">
      <c r="A2034" s="2"/>
      <c r="B2034" s="72"/>
      <c r="C2034" s="72"/>
      <c r="D2034" s="72" t="s">
        <v>144</v>
      </c>
      <c r="E2034" s="73" t="s">
        <v>144</v>
      </c>
    </row>
    <row r="2035" spans="1:28" ht="12.75">
      <c r="A2035" s="2"/>
      <c r="B2035" s="72"/>
      <c r="C2035" s="72"/>
      <c r="D2035" s="72" t="s">
        <v>144</v>
      </c>
      <c r="E2035" s="73" t="s">
        <v>144</v>
      </c>
    </row>
    <row r="2036" spans="1:28" ht="12.75">
      <c r="A2036" s="2"/>
      <c r="B2036" s="72"/>
      <c r="C2036" s="72"/>
      <c r="D2036" s="72" t="s">
        <v>144</v>
      </c>
      <c r="E2036" s="73" t="s">
        <v>144</v>
      </c>
      <c r="AB2036" s="1">
        <v>1</v>
      </c>
    </row>
    <row r="2037" spans="1:28" ht="12.75">
      <c r="A2037" s="8"/>
      <c r="B2037" s="72"/>
      <c r="C2037" s="72"/>
      <c r="D2037" s="72" t="s">
        <v>144</v>
      </c>
      <c r="E2037" s="73" t="s">
        <v>144</v>
      </c>
      <c r="AB2037" s="1">
        <v>1</v>
      </c>
    </row>
    <row r="2038" spans="1:28" ht="12.75">
      <c r="A2038" s="8"/>
      <c r="B2038" s="72"/>
      <c r="C2038" s="72"/>
      <c r="D2038" s="72" t="s">
        <v>144</v>
      </c>
      <c r="E2038" s="73" t="s">
        <v>144</v>
      </c>
      <c r="AB2038" s="1">
        <v>1</v>
      </c>
    </row>
    <row r="2039" spans="1:28" ht="12.75">
      <c r="A2039" s="8"/>
      <c r="B2039" s="72"/>
      <c r="C2039" s="72"/>
      <c r="D2039" s="72" t="s">
        <v>144</v>
      </c>
      <c r="E2039" s="73" t="s">
        <v>144</v>
      </c>
      <c r="AB2039" s="1">
        <v>1</v>
      </c>
    </row>
    <row r="2040" spans="1:28" ht="12.75">
      <c r="A2040" s="8"/>
      <c r="B2040" s="72"/>
      <c r="C2040" s="72"/>
      <c r="D2040" s="72" t="s">
        <v>144</v>
      </c>
      <c r="E2040" s="73" t="s">
        <v>144</v>
      </c>
      <c r="AB2040" s="1">
        <v>1</v>
      </c>
    </row>
    <row r="2041" spans="1:28" ht="12.75">
      <c r="A2041" s="8"/>
      <c r="B2041" s="72"/>
      <c r="C2041" s="72"/>
      <c r="D2041" s="72" t="s">
        <v>144</v>
      </c>
      <c r="E2041" s="73" t="s">
        <v>144</v>
      </c>
      <c r="AB2041" s="1">
        <v>1</v>
      </c>
    </row>
    <row r="2042" spans="1:28" ht="12.75">
      <c r="A2042" s="8"/>
      <c r="B2042" s="72"/>
      <c r="C2042" s="72"/>
      <c r="D2042" s="72" t="s">
        <v>144</v>
      </c>
      <c r="E2042" s="73" t="s">
        <v>144</v>
      </c>
      <c r="AB2042" s="1">
        <v>1</v>
      </c>
    </row>
    <row r="2043" spans="1:28" ht="12.75">
      <c r="A2043" s="8"/>
      <c r="B2043" s="72"/>
      <c r="C2043" s="72"/>
      <c r="D2043" s="72" t="s">
        <v>144</v>
      </c>
      <c r="E2043" s="73" t="s">
        <v>144</v>
      </c>
      <c r="AB2043" s="1">
        <v>1</v>
      </c>
    </row>
    <row r="2044" spans="1:28" ht="12.75">
      <c r="A2044" s="8"/>
      <c r="B2044" s="72"/>
      <c r="C2044" s="72"/>
      <c r="D2044" s="72" t="s">
        <v>144</v>
      </c>
      <c r="E2044" s="73" t="s">
        <v>144</v>
      </c>
      <c r="AB2044" s="1">
        <v>1</v>
      </c>
    </row>
    <row r="2045" spans="1:28" ht="12.75">
      <c r="A2045" s="8"/>
      <c r="B2045" s="72"/>
      <c r="C2045" s="72"/>
      <c r="D2045" s="72" t="s">
        <v>144</v>
      </c>
      <c r="E2045" s="73" t="s">
        <v>144</v>
      </c>
      <c r="AB2045" s="1">
        <v>1</v>
      </c>
    </row>
    <row r="2046" spans="1:28" ht="12.75">
      <c r="A2046" s="8"/>
      <c r="B2046" s="72"/>
      <c r="C2046" s="72"/>
      <c r="D2046" s="72" t="s">
        <v>144</v>
      </c>
      <c r="E2046" s="73" t="s">
        <v>144</v>
      </c>
      <c r="AB2046" s="1">
        <v>1</v>
      </c>
    </row>
    <row r="2047" spans="1:28" ht="12.75">
      <c r="A2047" s="8"/>
      <c r="B2047" s="72"/>
      <c r="C2047" s="72"/>
      <c r="D2047" s="72" t="s">
        <v>144</v>
      </c>
      <c r="E2047" s="73" t="s">
        <v>144</v>
      </c>
      <c r="AB2047" s="1">
        <v>1</v>
      </c>
    </row>
    <row r="2048" spans="1:28" ht="12.75">
      <c r="A2048" s="8"/>
      <c r="B2048" s="72"/>
      <c r="C2048" s="72"/>
      <c r="D2048" s="72" t="s">
        <v>144</v>
      </c>
      <c r="E2048" s="73" t="s">
        <v>144</v>
      </c>
      <c r="AB2048" s="1">
        <v>1</v>
      </c>
    </row>
    <row r="2049" spans="1:28" ht="12.75">
      <c r="A2049" s="8"/>
      <c r="B2049" s="72"/>
      <c r="C2049" s="72"/>
      <c r="D2049" s="72" t="s">
        <v>144</v>
      </c>
      <c r="E2049" s="73" t="s">
        <v>144</v>
      </c>
      <c r="AB2049" s="1">
        <v>1</v>
      </c>
    </row>
    <row r="2050" spans="1:28" ht="12.75">
      <c r="A2050" s="8"/>
      <c r="B2050" s="72"/>
      <c r="C2050" s="72"/>
      <c r="D2050" s="72" t="s">
        <v>144</v>
      </c>
      <c r="E2050" s="73" t="s">
        <v>144</v>
      </c>
      <c r="AB2050" s="1">
        <v>1</v>
      </c>
    </row>
    <row r="2051" spans="1:28" ht="12.75">
      <c r="A2051" s="8"/>
      <c r="B2051" s="72"/>
      <c r="C2051" s="72"/>
      <c r="D2051" s="72" t="s">
        <v>144</v>
      </c>
      <c r="E2051" s="73" t="s">
        <v>144</v>
      </c>
      <c r="AB2051" s="1">
        <v>1</v>
      </c>
    </row>
    <row r="2052" spans="1:28" ht="12.75">
      <c r="A2052" s="8"/>
      <c r="B2052" s="72"/>
      <c r="C2052" s="72"/>
      <c r="D2052" s="72" t="s">
        <v>144</v>
      </c>
      <c r="E2052" s="73" t="s">
        <v>144</v>
      </c>
      <c r="AB2052" s="1">
        <v>1</v>
      </c>
    </row>
    <row r="2053" spans="1:28" ht="12.75">
      <c r="A2053" s="8"/>
      <c r="B2053" s="72"/>
      <c r="C2053" s="72"/>
      <c r="D2053" s="72" t="s">
        <v>144</v>
      </c>
      <c r="E2053" s="73" t="s">
        <v>144</v>
      </c>
      <c r="AB2053" s="1">
        <v>1</v>
      </c>
    </row>
    <row r="2054" spans="1:28" ht="12.75">
      <c r="A2054" s="8"/>
      <c r="B2054" s="72"/>
      <c r="C2054" s="72"/>
      <c r="D2054" s="72" t="s">
        <v>144</v>
      </c>
      <c r="E2054" s="73" t="s">
        <v>144</v>
      </c>
      <c r="AB2054" s="1">
        <v>1</v>
      </c>
    </row>
    <row r="2055" spans="1:28" ht="12.75">
      <c r="A2055" s="8"/>
      <c r="B2055" s="72"/>
      <c r="C2055" s="72"/>
      <c r="D2055" s="72" t="s">
        <v>144</v>
      </c>
      <c r="E2055" s="73" t="s">
        <v>144</v>
      </c>
      <c r="AB2055" s="1">
        <v>1</v>
      </c>
    </row>
    <row r="2056" spans="1:28" ht="12.75">
      <c r="A2056" s="8"/>
      <c r="B2056" s="72"/>
      <c r="C2056" s="72"/>
      <c r="D2056" s="72" t="s">
        <v>144</v>
      </c>
      <c r="E2056" s="73" t="s">
        <v>144</v>
      </c>
      <c r="AB2056" s="1">
        <v>1</v>
      </c>
    </row>
    <row r="2057" spans="1:28" ht="12.75">
      <c r="A2057" s="8"/>
      <c r="B2057" s="72"/>
      <c r="C2057" s="72"/>
      <c r="D2057" s="72" t="s">
        <v>144</v>
      </c>
      <c r="E2057" s="73" t="s">
        <v>144</v>
      </c>
      <c r="AB2057" s="1">
        <v>1</v>
      </c>
    </row>
    <row r="2058" spans="1:28" ht="12.75">
      <c r="A2058" s="8"/>
      <c r="B2058" s="72"/>
      <c r="C2058" s="72"/>
      <c r="D2058" s="72" t="s">
        <v>144</v>
      </c>
      <c r="E2058" s="73" t="s">
        <v>144</v>
      </c>
      <c r="AB2058" s="1">
        <v>1</v>
      </c>
    </row>
    <row r="2059" spans="1:28" ht="12.75">
      <c r="A2059" s="8"/>
      <c r="B2059" s="72"/>
      <c r="C2059" s="72"/>
      <c r="D2059" s="72" t="s">
        <v>144</v>
      </c>
      <c r="E2059" s="73" t="s">
        <v>144</v>
      </c>
      <c r="AB2059" s="1">
        <v>1</v>
      </c>
    </row>
    <row r="2060" spans="1:28" ht="12.75">
      <c r="A2060" s="8"/>
      <c r="B2060" s="72"/>
      <c r="C2060" s="72"/>
      <c r="D2060" s="72" t="s">
        <v>144</v>
      </c>
      <c r="E2060" s="73" t="s">
        <v>144</v>
      </c>
      <c r="AB2060" s="1">
        <v>1</v>
      </c>
    </row>
    <row r="2061" spans="1:28" ht="12.75">
      <c r="A2061" s="8"/>
      <c r="B2061" s="72"/>
      <c r="C2061" s="72"/>
      <c r="D2061" s="72" t="s">
        <v>144</v>
      </c>
      <c r="E2061" s="73" t="s">
        <v>144</v>
      </c>
      <c r="AB2061" s="1">
        <v>1</v>
      </c>
    </row>
    <row r="2062" spans="1:28" ht="12.75">
      <c r="A2062" s="8"/>
      <c r="B2062" s="72"/>
      <c r="C2062" s="72"/>
      <c r="D2062" s="72" t="s">
        <v>144</v>
      </c>
      <c r="E2062" s="73" t="s">
        <v>144</v>
      </c>
      <c r="AB2062" s="1">
        <v>1</v>
      </c>
    </row>
    <row r="2063" spans="1:28" ht="12.75">
      <c r="A2063" s="8"/>
      <c r="B2063" s="72"/>
      <c r="C2063" s="72"/>
      <c r="D2063" s="72" t="s">
        <v>144</v>
      </c>
      <c r="E2063" s="73" t="s">
        <v>144</v>
      </c>
      <c r="AB2063" s="1">
        <v>1</v>
      </c>
    </row>
    <row r="2064" spans="1:28" ht="12.75">
      <c r="A2064" s="8"/>
      <c r="B2064" s="72"/>
      <c r="C2064" s="72"/>
      <c r="D2064" s="72" t="s">
        <v>144</v>
      </c>
      <c r="E2064" s="73" t="s">
        <v>144</v>
      </c>
      <c r="AB2064" s="1">
        <v>1</v>
      </c>
    </row>
    <row r="2065" spans="1:28" s="2" customFormat="1" ht="12.75">
      <c r="A2065" s="8"/>
      <c r="B2065" s="72"/>
      <c r="C2065" s="72"/>
      <c r="D2065" s="72" t="s">
        <v>144</v>
      </c>
      <c r="E2065" s="73" t="s">
        <v>144</v>
      </c>
      <c r="AB2065" s="2">
        <v>1</v>
      </c>
    </row>
    <row r="2066" spans="1:28" s="2" customFormat="1" ht="12.75">
      <c r="A2066" s="8"/>
      <c r="B2066" s="72"/>
      <c r="C2066" s="72"/>
      <c r="D2066" s="72" t="s">
        <v>144</v>
      </c>
      <c r="E2066" s="73" t="s">
        <v>144</v>
      </c>
      <c r="AB2066" s="2">
        <v>1</v>
      </c>
    </row>
    <row r="2067" spans="1:28" s="2" customFormat="1" ht="12.75">
      <c r="A2067" s="8"/>
      <c r="B2067" s="72"/>
      <c r="C2067" s="72"/>
      <c r="D2067" s="72" t="s">
        <v>144</v>
      </c>
      <c r="E2067" s="73" t="s">
        <v>144</v>
      </c>
      <c r="AB2067" s="2">
        <v>1</v>
      </c>
    </row>
    <row r="2068" spans="1:28" s="2" customFormat="1" ht="12.75">
      <c r="A2068" s="8"/>
      <c r="B2068" s="72"/>
      <c r="C2068" s="72"/>
      <c r="D2068" s="72" t="s">
        <v>144</v>
      </c>
      <c r="E2068" s="73" t="s">
        <v>144</v>
      </c>
      <c r="AB2068" s="2">
        <v>1</v>
      </c>
    </row>
    <row r="2069" spans="1:28" s="2" customFormat="1" ht="12.75">
      <c r="A2069" s="8"/>
      <c r="B2069" s="72"/>
      <c r="C2069" s="72"/>
      <c r="D2069" s="72" t="s">
        <v>144</v>
      </c>
      <c r="E2069" s="73" t="s">
        <v>144</v>
      </c>
      <c r="AB2069" s="2">
        <v>1</v>
      </c>
    </row>
    <row r="2070" spans="1:28" s="2" customFormat="1" ht="12.75">
      <c r="A2070" s="8"/>
      <c r="B2070" s="72"/>
      <c r="C2070" s="72"/>
      <c r="D2070" s="72" t="s">
        <v>144</v>
      </c>
      <c r="E2070" s="73" t="s">
        <v>144</v>
      </c>
      <c r="AB2070" s="2">
        <v>1</v>
      </c>
    </row>
    <row r="2071" spans="1:28" s="2" customFormat="1" ht="12.75">
      <c r="A2071" s="8"/>
      <c r="B2071" s="72"/>
      <c r="C2071" s="72"/>
      <c r="D2071" s="72" t="s">
        <v>144</v>
      </c>
      <c r="E2071" s="73" t="s">
        <v>144</v>
      </c>
      <c r="AB2071" s="2">
        <v>1</v>
      </c>
    </row>
    <row r="2072" spans="1:28" s="2" customFormat="1" ht="12.75">
      <c r="A2072" s="8"/>
      <c r="B2072" s="72"/>
      <c r="C2072" s="72"/>
      <c r="D2072" s="72" t="s">
        <v>144</v>
      </c>
      <c r="E2072" s="73" t="s">
        <v>144</v>
      </c>
      <c r="AB2072" s="2">
        <v>1</v>
      </c>
    </row>
    <row r="2073" spans="1:28" s="2" customFormat="1" ht="12.75">
      <c r="A2073" s="8"/>
      <c r="B2073" s="72"/>
      <c r="C2073" s="72"/>
      <c r="D2073" s="72" t="s">
        <v>144</v>
      </c>
      <c r="E2073" s="73" t="s">
        <v>144</v>
      </c>
      <c r="AB2073" s="2">
        <v>1</v>
      </c>
    </row>
    <row r="2074" spans="1:28" s="2" customFormat="1" ht="12.75">
      <c r="A2074" s="8"/>
      <c r="B2074" s="72"/>
      <c r="C2074" s="72"/>
      <c r="D2074" s="72" t="s">
        <v>144</v>
      </c>
      <c r="E2074" s="73" t="s">
        <v>144</v>
      </c>
      <c r="AB2074" s="2">
        <v>1</v>
      </c>
    </row>
    <row r="2075" spans="1:28" s="2" customFormat="1" ht="12.75">
      <c r="A2075" s="8"/>
      <c r="B2075" s="72"/>
      <c r="C2075" s="72"/>
      <c r="D2075" s="72" t="s">
        <v>144</v>
      </c>
      <c r="E2075" s="73" t="s">
        <v>144</v>
      </c>
      <c r="AB2075" s="2">
        <v>1</v>
      </c>
    </row>
    <row r="2076" spans="1:28" s="2" customFormat="1" ht="12.75">
      <c r="A2076" s="8"/>
      <c r="B2076" s="72"/>
      <c r="C2076" s="72"/>
      <c r="D2076" s="72" t="s">
        <v>144</v>
      </c>
      <c r="E2076" s="73" t="s">
        <v>144</v>
      </c>
      <c r="AB2076" s="2">
        <v>1</v>
      </c>
    </row>
    <row r="2077" spans="1:28" s="2" customFormat="1" ht="12.75">
      <c r="A2077" s="8"/>
      <c r="B2077" s="72"/>
      <c r="C2077" s="72"/>
      <c r="D2077" s="72" t="s">
        <v>144</v>
      </c>
      <c r="E2077" s="73" t="s">
        <v>144</v>
      </c>
      <c r="AB2077" s="2">
        <v>1</v>
      </c>
    </row>
    <row r="2078" spans="1:28" s="2" customFormat="1" ht="12.75">
      <c r="A2078" s="8"/>
      <c r="B2078" s="72"/>
      <c r="C2078" s="72"/>
      <c r="D2078" s="72" t="s">
        <v>144</v>
      </c>
      <c r="E2078" s="73" t="s">
        <v>144</v>
      </c>
      <c r="AB2078" s="2">
        <v>1</v>
      </c>
    </row>
    <row r="2079" spans="1:28" s="2" customFormat="1" ht="12.75">
      <c r="A2079" s="8"/>
      <c r="B2079" s="72"/>
      <c r="C2079" s="72"/>
      <c r="D2079" s="72" t="s">
        <v>144</v>
      </c>
      <c r="E2079" s="73" t="s">
        <v>144</v>
      </c>
      <c r="AB2079" s="2">
        <v>1</v>
      </c>
    </row>
    <row r="2080" spans="1:28" s="2" customFormat="1" ht="12.75">
      <c r="A2080" s="8"/>
      <c r="B2080" s="72"/>
      <c r="C2080" s="72"/>
      <c r="D2080" s="72" t="s">
        <v>144</v>
      </c>
      <c r="E2080" s="73" t="s">
        <v>144</v>
      </c>
      <c r="AB2080" s="2">
        <v>1</v>
      </c>
    </row>
    <row r="2081" spans="1:28" s="2" customFormat="1" ht="12.75">
      <c r="A2081" s="8"/>
      <c r="B2081" s="72"/>
      <c r="C2081" s="72"/>
      <c r="D2081" s="72" t="s">
        <v>144</v>
      </c>
      <c r="E2081" s="73" t="s">
        <v>144</v>
      </c>
      <c r="AB2081" s="2">
        <v>1</v>
      </c>
    </row>
    <row r="2082" spans="1:28" s="2" customFormat="1" ht="12.75">
      <c r="A2082" s="8"/>
      <c r="B2082" s="72"/>
      <c r="C2082" s="72"/>
      <c r="D2082" s="72" t="s">
        <v>144</v>
      </c>
      <c r="E2082" s="73" t="s">
        <v>144</v>
      </c>
      <c r="AB2082" s="2">
        <v>1</v>
      </c>
    </row>
    <row r="2083" spans="1:28" s="2" customFormat="1" ht="12.75">
      <c r="A2083" s="8"/>
      <c r="B2083" s="72"/>
      <c r="C2083" s="72"/>
      <c r="D2083" s="72" t="s">
        <v>144</v>
      </c>
      <c r="E2083" s="73" t="s">
        <v>144</v>
      </c>
      <c r="AB2083" s="2">
        <v>1</v>
      </c>
    </row>
    <row r="2084" spans="1:28" s="2" customFormat="1" ht="12.75">
      <c r="A2084" s="8"/>
      <c r="B2084" s="72"/>
      <c r="C2084" s="72"/>
      <c r="D2084" s="72" t="s">
        <v>144</v>
      </c>
      <c r="E2084" s="73" t="s">
        <v>144</v>
      </c>
      <c r="AB2084" s="2">
        <v>1</v>
      </c>
    </row>
    <row r="2085" spans="1:28" s="2" customFormat="1" ht="12.75">
      <c r="A2085" s="8"/>
      <c r="B2085" s="72"/>
      <c r="C2085" s="72"/>
      <c r="D2085" s="72" t="s">
        <v>144</v>
      </c>
      <c r="E2085" s="73" t="s">
        <v>144</v>
      </c>
      <c r="AB2085" s="2">
        <v>1</v>
      </c>
    </row>
    <row r="2086" spans="1:28" s="2" customFormat="1" ht="12.75">
      <c r="A2086" s="8"/>
      <c r="B2086" s="72"/>
      <c r="C2086" s="72"/>
      <c r="D2086" s="72" t="s">
        <v>144</v>
      </c>
      <c r="E2086" s="73" t="s">
        <v>144</v>
      </c>
      <c r="AB2086" s="2">
        <v>1</v>
      </c>
    </row>
    <row r="2087" spans="1:28" s="2" customFormat="1" ht="12.75">
      <c r="A2087" s="8"/>
      <c r="B2087" s="72"/>
      <c r="C2087" s="72"/>
      <c r="D2087" s="72" t="s">
        <v>144</v>
      </c>
      <c r="E2087" s="73" t="s">
        <v>144</v>
      </c>
      <c r="AB2087" s="2">
        <v>1</v>
      </c>
    </row>
    <row r="2088" spans="1:28" s="2" customFormat="1" ht="12.75">
      <c r="A2088" s="8"/>
      <c r="B2088" s="72"/>
      <c r="C2088" s="72"/>
      <c r="D2088" s="72" t="s">
        <v>144</v>
      </c>
      <c r="E2088" s="73" t="s">
        <v>144</v>
      </c>
      <c r="AB2088" s="2">
        <v>1</v>
      </c>
    </row>
    <row r="2089" spans="1:28" s="2" customFormat="1" ht="12.75">
      <c r="A2089" s="8"/>
      <c r="B2089" s="72"/>
      <c r="C2089" s="72"/>
      <c r="D2089" s="72" t="s">
        <v>144</v>
      </c>
      <c r="E2089" s="73" t="s">
        <v>144</v>
      </c>
      <c r="AB2089" s="2">
        <v>1</v>
      </c>
    </row>
    <row r="2090" spans="1:28" s="2" customFormat="1" ht="12.75">
      <c r="A2090" s="8"/>
      <c r="B2090" s="72"/>
      <c r="C2090" s="72"/>
      <c r="D2090" s="72" t="s">
        <v>144</v>
      </c>
      <c r="E2090" s="73" t="s">
        <v>144</v>
      </c>
      <c r="AB2090" s="2">
        <v>1</v>
      </c>
    </row>
    <row r="2091" spans="1:28" s="2" customFormat="1" ht="12.75">
      <c r="A2091" s="8"/>
      <c r="B2091" s="72"/>
      <c r="C2091" s="72"/>
      <c r="D2091" s="72" t="s">
        <v>144</v>
      </c>
      <c r="E2091" s="73" t="s">
        <v>144</v>
      </c>
      <c r="AB2091" s="2">
        <v>1</v>
      </c>
    </row>
    <row r="2092" spans="1:28" s="2" customFormat="1" ht="12.75">
      <c r="A2092" s="8"/>
      <c r="B2092" s="72"/>
      <c r="C2092" s="72"/>
      <c r="D2092" s="72" t="s">
        <v>144</v>
      </c>
      <c r="E2092" s="73" t="s">
        <v>144</v>
      </c>
      <c r="AB2092" s="2">
        <v>1</v>
      </c>
    </row>
    <row r="2093" spans="1:28" s="2" customFormat="1" ht="12.75">
      <c r="A2093" s="8"/>
      <c r="B2093" s="72"/>
      <c r="C2093" s="72"/>
      <c r="D2093" s="72" t="s">
        <v>144</v>
      </c>
      <c r="E2093" s="73" t="s">
        <v>144</v>
      </c>
      <c r="AB2093" s="2">
        <v>1</v>
      </c>
    </row>
    <row r="2094" spans="1:28" s="2" customFormat="1" ht="12.75">
      <c r="A2094" s="8"/>
      <c r="B2094" s="72"/>
      <c r="C2094" s="72"/>
      <c r="D2094" s="72" t="s">
        <v>144</v>
      </c>
      <c r="E2094" s="73" t="s">
        <v>144</v>
      </c>
      <c r="AB2094" s="2">
        <v>1</v>
      </c>
    </row>
    <row r="2095" spans="1:28" s="2" customFormat="1" ht="12.75">
      <c r="A2095" s="8"/>
      <c r="B2095" s="72"/>
      <c r="C2095" s="72"/>
      <c r="D2095" s="72" t="s">
        <v>144</v>
      </c>
      <c r="E2095" s="73" t="s">
        <v>144</v>
      </c>
      <c r="AB2095" s="2">
        <v>1</v>
      </c>
    </row>
    <row r="2096" spans="1:28" s="2" customFormat="1" ht="12.75">
      <c r="A2096" s="8"/>
      <c r="B2096" s="72"/>
      <c r="C2096" s="72"/>
      <c r="D2096" s="72" t="s">
        <v>144</v>
      </c>
      <c r="E2096" s="73" t="s">
        <v>144</v>
      </c>
      <c r="AB2096" s="2">
        <v>1</v>
      </c>
    </row>
    <row r="2097" spans="1:28" s="2" customFormat="1" ht="12.75">
      <c r="A2097" s="8"/>
      <c r="B2097" s="72"/>
      <c r="C2097" s="72"/>
      <c r="D2097" s="72" t="s">
        <v>144</v>
      </c>
      <c r="E2097" s="73" t="s">
        <v>144</v>
      </c>
      <c r="AB2097" s="2">
        <v>1</v>
      </c>
    </row>
    <row r="2098" spans="1:28" s="2" customFormat="1" ht="12.75">
      <c r="A2098" s="8"/>
      <c r="B2098" s="72"/>
      <c r="C2098" s="72"/>
      <c r="D2098" s="72" t="s">
        <v>144</v>
      </c>
      <c r="E2098" s="73" t="s">
        <v>144</v>
      </c>
      <c r="AB2098" s="2">
        <v>1</v>
      </c>
    </row>
    <row r="2099" spans="1:28" s="2" customFormat="1" ht="12.75">
      <c r="A2099" s="8"/>
      <c r="B2099" s="72"/>
      <c r="C2099" s="72"/>
      <c r="D2099" s="72" t="s">
        <v>144</v>
      </c>
      <c r="E2099" s="73" t="s">
        <v>144</v>
      </c>
      <c r="AB2099" s="2">
        <v>1</v>
      </c>
    </row>
    <row r="2100" spans="1:28" s="2" customFormat="1" ht="12.75">
      <c r="A2100" s="8"/>
      <c r="B2100" s="72"/>
      <c r="C2100" s="72"/>
      <c r="D2100" s="72" t="s">
        <v>144</v>
      </c>
      <c r="E2100" s="73" t="s">
        <v>144</v>
      </c>
      <c r="AB2100" s="2">
        <v>1</v>
      </c>
    </row>
    <row r="2101" spans="1:28" s="2" customFormat="1" ht="12.75">
      <c r="A2101" s="8"/>
      <c r="B2101" s="72"/>
      <c r="C2101" s="72"/>
      <c r="D2101" s="72" t="s">
        <v>144</v>
      </c>
      <c r="E2101" s="73" t="s">
        <v>144</v>
      </c>
      <c r="AB2101" s="2">
        <v>1</v>
      </c>
    </row>
    <row r="2102" spans="1:28" s="2" customFormat="1" ht="12.75">
      <c r="A2102" s="8"/>
      <c r="B2102" s="72"/>
      <c r="C2102" s="72"/>
      <c r="D2102" s="72" t="s">
        <v>144</v>
      </c>
      <c r="E2102" s="73" t="s">
        <v>144</v>
      </c>
      <c r="AB2102" s="2">
        <v>1</v>
      </c>
    </row>
    <row r="2103" spans="1:28" s="2" customFormat="1" ht="12.75">
      <c r="A2103" s="8"/>
      <c r="B2103" s="72"/>
      <c r="C2103" s="72"/>
      <c r="D2103" s="72" t="s">
        <v>144</v>
      </c>
      <c r="E2103" s="73" t="s">
        <v>144</v>
      </c>
      <c r="AB2103" s="2">
        <v>1</v>
      </c>
    </row>
    <row r="2104" spans="1:28" s="2" customFormat="1" ht="12.75">
      <c r="A2104" s="8"/>
      <c r="B2104" s="72"/>
      <c r="C2104" s="72"/>
      <c r="D2104" s="72" t="s">
        <v>144</v>
      </c>
      <c r="E2104" s="73" t="s">
        <v>144</v>
      </c>
      <c r="AB2104" s="2">
        <v>1</v>
      </c>
    </row>
    <row r="2105" spans="1:28" s="2" customFormat="1" ht="12.75">
      <c r="A2105" s="8"/>
      <c r="B2105" s="72"/>
      <c r="C2105" s="72"/>
      <c r="D2105" s="72" t="s">
        <v>144</v>
      </c>
      <c r="E2105" s="73" t="s">
        <v>144</v>
      </c>
      <c r="AB2105" s="2">
        <v>1</v>
      </c>
    </row>
    <row r="2106" spans="1:28" s="2" customFormat="1" ht="12.75">
      <c r="A2106" s="8"/>
      <c r="B2106" s="72"/>
      <c r="C2106" s="72"/>
      <c r="D2106" s="72" t="s">
        <v>144</v>
      </c>
      <c r="E2106" s="73" t="s">
        <v>144</v>
      </c>
      <c r="AB2106" s="2">
        <v>1</v>
      </c>
    </row>
    <row r="2107" spans="1:28" s="2" customFormat="1" ht="12.75">
      <c r="A2107" s="8"/>
      <c r="B2107" s="72"/>
      <c r="C2107" s="72"/>
      <c r="D2107" s="72" t="s">
        <v>144</v>
      </c>
      <c r="E2107" s="73" t="s">
        <v>144</v>
      </c>
      <c r="AB2107" s="2">
        <v>1</v>
      </c>
    </row>
    <row r="2108" spans="1:28" s="2" customFormat="1" ht="12.75">
      <c r="A2108" s="8"/>
      <c r="B2108" s="72"/>
      <c r="C2108" s="72"/>
      <c r="D2108" s="72" t="s">
        <v>144</v>
      </c>
      <c r="E2108" s="73" t="s">
        <v>144</v>
      </c>
      <c r="AB2108" s="2">
        <v>1</v>
      </c>
    </row>
    <row r="2109" spans="1:28" s="2" customFormat="1" ht="12.75">
      <c r="A2109" s="8"/>
      <c r="B2109" s="72"/>
      <c r="C2109" s="72"/>
      <c r="D2109" s="72" t="s">
        <v>144</v>
      </c>
      <c r="E2109" s="73" t="s">
        <v>144</v>
      </c>
      <c r="AB2109" s="2">
        <v>1</v>
      </c>
    </row>
    <row r="2110" spans="1:28" s="2" customFormat="1" ht="12.75">
      <c r="A2110" s="8"/>
      <c r="B2110" s="72"/>
      <c r="C2110" s="72"/>
      <c r="D2110" s="72" t="s">
        <v>144</v>
      </c>
      <c r="E2110" s="73" t="s">
        <v>144</v>
      </c>
      <c r="AB2110" s="2">
        <v>1</v>
      </c>
    </row>
    <row r="2111" spans="1:28" s="2" customFormat="1" ht="12.75">
      <c r="A2111" s="8"/>
      <c r="B2111" s="72"/>
      <c r="C2111" s="72"/>
      <c r="D2111" s="72" t="s">
        <v>144</v>
      </c>
      <c r="E2111" s="73" t="s">
        <v>144</v>
      </c>
      <c r="AB2111" s="2">
        <v>1</v>
      </c>
    </row>
    <row r="2112" spans="1:28" s="2" customFormat="1" ht="12.75">
      <c r="A2112" s="8"/>
      <c r="B2112" s="72"/>
      <c r="C2112" s="72"/>
      <c r="D2112" s="72" t="s">
        <v>144</v>
      </c>
      <c r="E2112" s="73" t="s">
        <v>144</v>
      </c>
      <c r="AB2112" s="2">
        <v>1</v>
      </c>
    </row>
    <row r="2113" spans="1:28" s="2" customFormat="1" ht="12.75">
      <c r="A2113" s="8"/>
      <c r="B2113" s="72"/>
      <c r="C2113" s="72"/>
      <c r="D2113" s="72" t="s">
        <v>144</v>
      </c>
      <c r="E2113" s="73" t="s">
        <v>144</v>
      </c>
      <c r="AB2113" s="2">
        <v>1</v>
      </c>
    </row>
    <row r="2114" spans="1:28" s="2" customFormat="1" ht="12.75">
      <c r="A2114" s="8"/>
      <c r="B2114" s="72"/>
      <c r="C2114" s="72"/>
      <c r="D2114" s="72" t="s">
        <v>144</v>
      </c>
      <c r="E2114" s="73" t="s">
        <v>144</v>
      </c>
      <c r="AB2114" s="2">
        <v>1</v>
      </c>
    </row>
    <row r="2115" spans="1:28" s="2" customFormat="1" ht="12.75">
      <c r="A2115" s="8"/>
      <c r="B2115" s="72"/>
      <c r="C2115" s="72"/>
      <c r="D2115" s="72" t="s">
        <v>144</v>
      </c>
      <c r="E2115" s="73" t="s">
        <v>144</v>
      </c>
      <c r="AB2115" s="2">
        <v>1</v>
      </c>
    </row>
    <row r="2116" spans="1:28" s="2" customFormat="1" ht="12.75">
      <c r="A2116" s="8"/>
      <c r="B2116" s="72"/>
      <c r="C2116" s="72"/>
      <c r="D2116" s="72" t="s">
        <v>144</v>
      </c>
      <c r="E2116" s="73" t="s">
        <v>144</v>
      </c>
      <c r="AB2116" s="2">
        <v>1</v>
      </c>
    </row>
    <row r="2117" spans="1:28" s="2" customFormat="1" ht="12.75">
      <c r="A2117" s="8"/>
      <c r="B2117" s="72"/>
      <c r="C2117" s="72"/>
      <c r="D2117" s="72" t="s">
        <v>144</v>
      </c>
      <c r="E2117" s="73" t="s">
        <v>144</v>
      </c>
      <c r="AB2117" s="2">
        <v>1</v>
      </c>
    </row>
    <row r="2118" spans="1:28" s="2" customFormat="1" ht="12.75">
      <c r="A2118" s="8"/>
      <c r="B2118" s="72"/>
      <c r="C2118" s="72"/>
      <c r="D2118" s="72" t="s">
        <v>144</v>
      </c>
      <c r="E2118" s="73" t="s">
        <v>144</v>
      </c>
      <c r="AB2118" s="2">
        <v>1</v>
      </c>
    </row>
    <row r="2119" spans="1:28" s="2" customFormat="1" ht="12.75">
      <c r="A2119" s="8"/>
      <c r="B2119" s="72"/>
      <c r="C2119" s="72"/>
      <c r="D2119" s="72" t="s">
        <v>144</v>
      </c>
      <c r="E2119" s="73" t="s">
        <v>144</v>
      </c>
      <c r="AB2119" s="2">
        <v>1</v>
      </c>
    </row>
    <row r="2120" spans="1:28" s="2" customFormat="1" ht="12.75">
      <c r="A2120" s="8"/>
      <c r="B2120" s="72"/>
      <c r="C2120" s="72"/>
      <c r="D2120" s="72" t="s">
        <v>144</v>
      </c>
      <c r="E2120" s="73" t="s">
        <v>144</v>
      </c>
      <c r="AB2120" s="2">
        <v>1</v>
      </c>
    </row>
    <row r="2121" spans="1:28" s="2" customFormat="1" ht="12.75">
      <c r="A2121" s="8"/>
      <c r="B2121" s="72"/>
      <c r="C2121" s="72"/>
      <c r="D2121" s="72" t="s">
        <v>144</v>
      </c>
      <c r="E2121" s="73" t="s">
        <v>144</v>
      </c>
      <c r="AB2121" s="2">
        <v>1</v>
      </c>
    </row>
    <row r="2122" spans="1:28" s="2" customFormat="1" ht="12.75">
      <c r="A2122" s="8"/>
      <c r="B2122" s="72"/>
      <c r="C2122" s="72"/>
      <c r="D2122" s="72" t="s">
        <v>144</v>
      </c>
      <c r="E2122" s="73" t="s">
        <v>144</v>
      </c>
      <c r="AB2122" s="2">
        <v>1</v>
      </c>
    </row>
    <row r="2123" spans="1:28" s="2" customFormat="1" ht="12.75">
      <c r="A2123" s="8"/>
      <c r="B2123" s="72"/>
      <c r="C2123" s="72"/>
      <c r="D2123" s="72" t="s">
        <v>144</v>
      </c>
      <c r="E2123" s="73" t="s">
        <v>144</v>
      </c>
      <c r="AB2123" s="2">
        <v>1</v>
      </c>
    </row>
    <row r="2124" spans="1:28" s="2" customFormat="1" ht="12.75">
      <c r="A2124" s="8"/>
      <c r="B2124" s="72"/>
      <c r="C2124" s="72"/>
      <c r="D2124" s="72" t="s">
        <v>144</v>
      </c>
      <c r="E2124" s="73" t="s">
        <v>144</v>
      </c>
      <c r="AB2124" s="2">
        <v>1</v>
      </c>
    </row>
    <row r="2125" spans="1:28" s="2" customFormat="1" ht="12.75">
      <c r="A2125" s="8"/>
      <c r="B2125" s="72"/>
      <c r="C2125" s="72"/>
      <c r="D2125" s="72" t="s">
        <v>144</v>
      </c>
      <c r="E2125" s="73" t="s">
        <v>144</v>
      </c>
      <c r="AB2125" s="2">
        <v>1</v>
      </c>
    </row>
    <row r="2126" spans="1:28" s="2" customFormat="1" ht="12.75">
      <c r="A2126" s="8"/>
      <c r="B2126" s="72"/>
      <c r="C2126" s="72"/>
      <c r="D2126" s="72" t="s">
        <v>144</v>
      </c>
      <c r="E2126" s="73" t="s">
        <v>144</v>
      </c>
      <c r="AB2126" s="2">
        <v>1</v>
      </c>
    </row>
    <row r="2127" spans="1:28" s="2" customFormat="1" ht="12.75">
      <c r="A2127" s="8"/>
      <c r="B2127" s="72"/>
      <c r="C2127" s="72"/>
      <c r="D2127" s="72" t="s">
        <v>144</v>
      </c>
      <c r="E2127" s="73" t="s">
        <v>144</v>
      </c>
      <c r="AB2127" s="2">
        <v>1</v>
      </c>
    </row>
    <row r="2128" spans="1:28" s="2" customFormat="1" ht="12.75">
      <c r="A2128" s="8"/>
      <c r="B2128" s="72"/>
      <c r="C2128" s="72"/>
      <c r="D2128" s="72" t="s">
        <v>144</v>
      </c>
      <c r="E2128" s="73" t="s">
        <v>144</v>
      </c>
      <c r="AB2128" s="2">
        <v>1</v>
      </c>
    </row>
    <row r="2129" spans="1:28" s="2" customFormat="1" ht="12.75">
      <c r="A2129" s="8"/>
      <c r="B2129" s="72"/>
      <c r="C2129" s="72"/>
      <c r="D2129" s="72" t="s">
        <v>144</v>
      </c>
      <c r="E2129" s="73" t="s">
        <v>144</v>
      </c>
      <c r="AB2129" s="2">
        <v>1</v>
      </c>
    </row>
    <row r="2130" spans="1:28" s="2" customFormat="1" ht="12.75">
      <c r="A2130" s="8"/>
      <c r="B2130" s="72"/>
      <c r="C2130" s="72"/>
      <c r="D2130" s="72" t="s">
        <v>144</v>
      </c>
      <c r="E2130" s="73" t="s">
        <v>144</v>
      </c>
      <c r="AB2130" s="2">
        <v>1</v>
      </c>
    </row>
    <row r="2131" spans="1:28" s="2" customFormat="1" ht="12.75">
      <c r="A2131" s="8"/>
      <c r="B2131" s="72"/>
      <c r="C2131" s="72"/>
      <c r="D2131" s="72" t="s">
        <v>144</v>
      </c>
      <c r="E2131" s="73" t="s">
        <v>144</v>
      </c>
      <c r="AB2131" s="2">
        <v>1</v>
      </c>
    </row>
    <row r="2132" spans="1:28" s="2" customFormat="1" ht="12.75">
      <c r="A2132" s="8"/>
      <c r="B2132" s="72"/>
      <c r="C2132" s="72"/>
      <c r="D2132" s="72" t="s">
        <v>144</v>
      </c>
      <c r="E2132" s="73" t="s">
        <v>144</v>
      </c>
      <c r="AB2132" s="2">
        <v>1</v>
      </c>
    </row>
    <row r="2133" spans="1:28" s="2" customFormat="1" ht="12.75">
      <c r="A2133" s="8"/>
      <c r="B2133" s="72"/>
      <c r="C2133" s="72"/>
      <c r="D2133" s="72" t="s">
        <v>144</v>
      </c>
      <c r="E2133" s="73" t="s">
        <v>144</v>
      </c>
      <c r="AB2133" s="2">
        <v>1</v>
      </c>
    </row>
    <row r="2134" spans="1:28" s="2" customFormat="1" ht="12.75">
      <c r="A2134" s="8"/>
      <c r="B2134" s="72"/>
      <c r="C2134" s="72"/>
      <c r="D2134" s="72" t="s">
        <v>144</v>
      </c>
      <c r="E2134" s="73" t="s">
        <v>144</v>
      </c>
      <c r="AB2134" s="2">
        <v>1</v>
      </c>
    </row>
    <row r="2135" spans="1:28" s="2" customFormat="1" ht="12.75">
      <c r="A2135" s="8"/>
      <c r="B2135" s="72"/>
      <c r="C2135" s="72"/>
      <c r="D2135" s="72" t="s">
        <v>144</v>
      </c>
      <c r="E2135" s="73" t="s">
        <v>144</v>
      </c>
      <c r="AB2135" s="2">
        <v>1</v>
      </c>
    </row>
    <row r="2136" spans="1:28" s="2" customFormat="1" ht="12.75">
      <c r="A2136" s="8"/>
      <c r="B2136" s="72"/>
      <c r="C2136" s="72"/>
      <c r="D2136" s="72" t="s">
        <v>144</v>
      </c>
      <c r="E2136" s="73" t="s">
        <v>144</v>
      </c>
      <c r="AB2136" s="2">
        <v>1</v>
      </c>
    </row>
    <row r="2137" spans="1:28" s="2" customFormat="1" ht="12.75">
      <c r="A2137" s="8"/>
      <c r="B2137" s="72"/>
      <c r="C2137" s="72"/>
      <c r="D2137" s="72" t="s">
        <v>144</v>
      </c>
      <c r="E2137" s="73" t="s">
        <v>144</v>
      </c>
      <c r="AB2137" s="2">
        <v>1</v>
      </c>
    </row>
    <row r="2138" spans="1:28" s="2" customFormat="1" ht="12.75">
      <c r="A2138" s="8"/>
      <c r="B2138" s="72"/>
      <c r="C2138" s="72"/>
      <c r="D2138" s="72" t="s">
        <v>144</v>
      </c>
      <c r="E2138" s="73" t="s">
        <v>144</v>
      </c>
      <c r="AB2138" s="2">
        <v>1</v>
      </c>
    </row>
    <row r="2139" spans="1:28" s="2" customFormat="1" ht="12.75">
      <c r="A2139" s="8"/>
      <c r="B2139" s="72"/>
      <c r="C2139" s="72"/>
      <c r="D2139" s="72" t="s">
        <v>144</v>
      </c>
      <c r="E2139" s="73" t="s">
        <v>144</v>
      </c>
      <c r="AB2139" s="2">
        <v>1</v>
      </c>
    </row>
    <row r="2140" spans="1:28" s="2" customFormat="1" ht="12.75">
      <c r="A2140" s="8"/>
      <c r="B2140" s="72"/>
      <c r="C2140" s="72"/>
      <c r="D2140" s="72" t="s">
        <v>144</v>
      </c>
      <c r="E2140" s="73" t="s">
        <v>144</v>
      </c>
      <c r="AB2140" s="2">
        <v>1</v>
      </c>
    </row>
    <row r="2141" spans="1:28" s="2" customFormat="1" ht="12.75">
      <c r="A2141" s="8"/>
      <c r="B2141" s="72"/>
      <c r="C2141" s="72"/>
      <c r="D2141" s="72" t="s">
        <v>144</v>
      </c>
      <c r="E2141" s="73" t="s">
        <v>144</v>
      </c>
      <c r="AB2141" s="2">
        <v>1</v>
      </c>
    </row>
    <row r="2142" spans="1:28" s="2" customFormat="1" ht="12.75">
      <c r="A2142" s="8"/>
      <c r="B2142" s="72"/>
      <c r="C2142" s="72"/>
      <c r="D2142" s="72" t="s">
        <v>144</v>
      </c>
      <c r="E2142" s="73" t="s">
        <v>144</v>
      </c>
      <c r="AB2142" s="2">
        <v>1</v>
      </c>
    </row>
    <row r="2143" spans="1:28" s="2" customFormat="1" ht="12.75">
      <c r="A2143" s="8"/>
      <c r="B2143" s="72"/>
      <c r="C2143" s="72"/>
      <c r="D2143" s="72" t="s">
        <v>144</v>
      </c>
      <c r="E2143" s="73" t="s">
        <v>144</v>
      </c>
      <c r="AB2143" s="2">
        <v>1</v>
      </c>
    </row>
    <row r="2144" spans="1:28" s="2" customFormat="1" ht="12.75">
      <c r="A2144" s="8"/>
      <c r="B2144" s="72"/>
      <c r="C2144" s="72"/>
      <c r="D2144" s="72" t="s">
        <v>144</v>
      </c>
      <c r="E2144" s="73" t="s">
        <v>144</v>
      </c>
      <c r="AB2144" s="2">
        <v>1</v>
      </c>
    </row>
    <row r="2145" spans="1:28" s="2" customFormat="1" ht="12.75">
      <c r="A2145" s="8"/>
      <c r="B2145" s="72"/>
      <c r="C2145" s="72"/>
      <c r="D2145" s="72" t="s">
        <v>144</v>
      </c>
      <c r="E2145" s="73" t="s">
        <v>144</v>
      </c>
      <c r="AB2145" s="2">
        <v>1</v>
      </c>
    </row>
    <row r="2146" spans="1:28" s="2" customFormat="1" ht="12.75">
      <c r="A2146" s="8"/>
      <c r="B2146" s="72"/>
      <c r="C2146" s="72"/>
      <c r="D2146" s="72" t="s">
        <v>144</v>
      </c>
      <c r="E2146" s="73" t="s">
        <v>144</v>
      </c>
      <c r="AB2146" s="2">
        <v>1</v>
      </c>
    </row>
    <row r="2147" spans="1:28" s="2" customFormat="1" ht="12.75">
      <c r="A2147" s="8"/>
      <c r="B2147" s="72"/>
      <c r="C2147" s="72"/>
      <c r="D2147" s="72" t="s">
        <v>144</v>
      </c>
      <c r="E2147" s="73" t="s">
        <v>144</v>
      </c>
      <c r="AB2147" s="2">
        <v>1</v>
      </c>
    </row>
    <row r="2148" spans="1:28" s="2" customFormat="1" ht="12.75">
      <c r="A2148" s="8"/>
      <c r="B2148" s="72"/>
      <c r="C2148" s="72"/>
      <c r="D2148" s="72" t="s">
        <v>144</v>
      </c>
      <c r="E2148" s="73" t="s">
        <v>144</v>
      </c>
      <c r="AB2148" s="2">
        <v>1</v>
      </c>
    </row>
    <row r="2149" spans="1:28" s="2" customFormat="1" ht="12.75">
      <c r="A2149" s="8"/>
      <c r="B2149" s="72"/>
      <c r="C2149" s="72"/>
      <c r="D2149" s="72" t="s">
        <v>144</v>
      </c>
      <c r="E2149" s="73" t="s">
        <v>144</v>
      </c>
      <c r="AB2149" s="2">
        <v>1</v>
      </c>
    </row>
    <row r="2150" spans="1:28" s="2" customFormat="1" ht="12.75">
      <c r="A2150" s="8"/>
      <c r="B2150" s="72"/>
      <c r="C2150" s="72"/>
      <c r="D2150" s="72" t="s">
        <v>144</v>
      </c>
      <c r="E2150" s="73" t="s">
        <v>144</v>
      </c>
      <c r="AB2150" s="2">
        <v>1</v>
      </c>
    </row>
    <row r="2151" spans="1:28" s="2" customFormat="1" ht="12.75">
      <c r="A2151" s="8"/>
      <c r="B2151" s="72"/>
      <c r="C2151" s="72"/>
      <c r="D2151" s="72" t="s">
        <v>144</v>
      </c>
      <c r="E2151" s="73" t="s">
        <v>144</v>
      </c>
      <c r="AB2151" s="2">
        <v>1</v>
      </c>
    </row>
    <row r="2152" spans="1:28" s="2" customFormat="1" ht="12.75">
      <c r="A2152" s="8"/>
      <c r="B2152" s="72"/>
      <c r="C2152" s="72"/>
      <c r="D2152" s="72" t="s">
        <v>144</v>
      </c>
      <c r="E2152" s="73" t="s">
        <v>144</v>
      </c>
      <c r="AB2152" s="2">
        <v>1</v>
      </c>
    </row>
    <row r="2153" spans="1:28" s="2" customFormat="1" ht="12.75">
      <c r="A2153" s="8"/>
      <c r="B2153" s="72"/>
      <c r="C2153" s="72"/>
      <c r="D2153" s="72" t="s">
        <v>144</v>
      </c>
      <c r="E2153" s="73" t="s">
        <v>144</v>
      </c>
      <c r="AB2153" s="2">
        <v>1</v>
      </c>
    </row>
    <row r="2154" spans="1:28" s="2" customFormat="1" ht="12.75">
      <c r="A2154" s="8"/>
      <c r="B2154" s="72"/>
      <c r="C2154" s="72"/>
      <c r="D2154" s="72" t="s">
        <v>144</v>
      </c>
      <c r="E2154" s="73" t="s">
        <v>144</v>
      </c>
      <c r="AB2154" s="2">
        <v>1</v>
      </c>
    </row>
    <row r="2155" spans="1:28" s="2" customFormat="1" ht="12.75">
      <c r="A2155" s="8"/>
      <c r="B2155" s="72"/>
      <c r="C2155" s="72"/>
      <c r="D2155" s="72" t="s">
        <v>144</v>
      </c>
      <c r="E2155" s="73" t="s">
        <v>144</v>
      </c>
      <c r="AB2155" s="2">
        <v>1</v>
      </c>
    </row>
    <row r="2156" spans="1:28" s="2" customFormat="1" ht="12.75">
      <c r="A2156" s="8"/>
      <c r="B2156" s="72"/>
      <c r="C2156" s="72"/>
      <c r="D2156" s="72" t="s">
        <v>144</v>
      </c>
      <c r="E2156" s="73" t="s">
        <v>144</v>
      </c>
      <c r="AB2156" s="2">
        <v>1</v>
      </c>
    </row>
    <row r="2157" spans="1:28" s="2" customFormat="1" ht="12.75">
      <c r="A2157" s="8"/>
      <c r="B2157" s="72"/>
      <c r="C2157" s="72"/>
      <c r="D2157" s="72" t="s">
        <v>144</v>
      </c>
      <c r="E2157" s="73" t="s">
        <v>144</v>
      </c>
      <c r="AB2157" s="2">
        <v>1</v>
      </c>
    </row>
    <row r="2158" spans="1:28" s="2" customFormat="1" ht="12.75">
      <c r="A2158" s="8"/>
      <c r="B2158" s="72"/>
      <c r="C2158" s="72"/>
      <c r="D2158" s="72" t="s">
        <v>144</v>
      </c>
      <c r="E2158" s="73" t="s">
        <v>144</v>
      </c>
      <c r="AB2158" s="2">
        <v>1</v>
      </c>
    </row>
    <row r="2159" spans="1:28" s="2" customFormat="1" ht="12.75">
      <c r="A2159" s="8"/>
      <c r="B2159" s="72"/>
      <c r="C2159" s="72"/>
      <c r="D2159" s="72" t="s">
        <v>144</v>
      </c>
      <c r="E2159" s="73" t="s">
        <v>144</v>
      </c>
      <c r="AB2159" s="2">
        <v>1</v>
      </c>
    </row>
    <row r="2160" spans="1:28" s="2" customFormat="1" ht="12.75">
      <c r="A2160" s="8"/>
      <c r="B2160" s="72"/>
      <c r="C2160" s="72"/>
      <c r="D2160" s="72" t="s">
        <v>144</v>
      </c>
      <c r="E2160" s="73" t="s">
        <v>144</v>
      </c>
      <c r="AB2160" s="2">
        <v>1</v>
      </c>
    </row>
    <row r="2161" spans="1:28" s="2" customFormat="1" ht="12.75">
      <c r="A2161" s="8"/>
      <c r="B2161" s="72"/>
      <c r="C2161" s="72"/>
      <c r="D2161" s="72" t="s">
        <v>144</v>
      </c>
      <c r="E2161" s="73" t="s">
        <v>144</v>
      </c>
      <c r="AB2161" s="2">
        <v>1</v>
      </c>
    </row>
    <row r="2162" spans="1:28" s="2" customFormat="1" ht="12.75">
      <c r="A2162" s="8"/>
      <c r="B2162" s="72"/>
      <c r="C2162" s="72"/>
      <c r="D2162" s="72" t="s">
        <v>144</v>
      </c>
      <c r="E2162" s="73" t="s">
        <v>144</v>
      </c>
      <c r="AB2162" s="2">
        <v>1</v>
      </c>
    </row>
    <row r="2163" spans="1:28" s="2" customFormat="1" ht="12.75">
      <c r="A2163" s="8"/>
      <c r="B2163" s="72"/>
      <c r="C2163" s="72"/>
      <c r="D2163" s="72" t="s">
        <v>144</v>
      </c>
      <c r="E2163" s="73" t="s">
        <v>144</v>
      </c>
      <c r="AB2163" s="2">
        <v>1</v>
      </c>
    </row>
    <row r="2164" spans="1:28" s="2" customFormat="1" ht="12.75">
      <c r="A2164" s="8"/>
      <c r="B2164" s="72"/>
      <c r="C2164" s="72"/>
      <c r="D2164" s="72" t="s">
        <v>144</v>
      </c>
      <c r="E2164" s="73" t="s">
        <v>144</v>
      </c>
      <c r="AB2164" s="2">
        <v>1</v>
      </c>
    </row>
    <row r="2165" spans="1:28" s="2" customFormat="1" ht="12.75">
      <c r="A2165" s="8"/>
      <c r="B2165" s="72"/>
      <c r="C2165" s="72"/>
      <c r="D2165" s="72" t="s">
        <v>144</v>
      </c>
      <c r="E2165" s="73" t="s">
        <v>144</v>
      </c>
      <c r="AB2165" s="2">
        <v>1</v>
      </c>
    </row>
    <row r="2166" spans="1:28" s="2" customFormat="1" ht="12.75">
      <c r="A2166" s="8"/>
      <c r="B2166" s="72"/>
      <c r="C2166" s="72"/>
      <c r="D2166" s="72" t="s">
        <v>144</v>
      </c>
      <c r="E2166" s="73" t="s">
        <v>144</v>
      </c>
      <c r="AB2166" s="2">
        <v>1</v>
      </c>
    </row>
    <row r="2167" spans="1:28" s="2" customFormat="1" ht="12.75">
      <c r="A2167" s="8"/>
      <c r="B2167" s="72"/>
      <c r="C2167" s="72"/>
      <c r="D2167" s="72" t="s">
        <v>144</v>
      </c>
      <c r="E2167" s="73" t="s">
        <v>144</v>
      </c>
      <c r="AB2167" s="2">
        <v>1</v>
      </c>
    </row>
    <row r="2168" spans="1:28" s="2" customFormat="1" ht="12.75">
      <c r="A2168" s="8"/>
      <c r="B2168" s="72"/>
      <c r="C2168" s="72"/>
      <c r="D2168" s="72" t="s">
        <v>144</v>
      </c>
      <c r="E2168" s="73" t="s">
        <v>144</v>
      </c>
      <c r="AB2168" s="2">
        <v>1</v>
      </c>
    </row>
    <row r="2169" spans="1:28" s="2" customFormat="1" ht="12.75">
      <c r="A2169" s="8"/>
      <c r="B2169" s="72"/>
      <c r="C2169" s="72"/>
      <c r="D2169" s="72" t="s">
        <v>144</v>
      </c>
      <c r="E2169" s="73" t="s">
        <v>144</v>
      </c>
      <c r="AB2169" s="2">
        <v>1</v>
      </c>
    </row>
    <row r="2170" spans="1:28" s="2" customFormat="1" ht="12.75">
      <c r="A2170" s="8"/>
      <c r="B2170" s="72"/>
      <c r="C2170" s="72"/>
      <c r="D2170" s="72" t="s">
        <v>144</v>
      </c>
      <c r="E2170" s="73" t="s">
        <v>144</v>
      </c>
      <c r="AB2170" s="2">
        <v>1</v>
      </c>
    </row>
    <row r="2171" spans="1:28" s="2" customFormat="1" ht="12.75">
      <c r="A2171" s="8"/>
      <c r="B2171" s="72"/>
      <c r="C2171" s="72"/>
      <c r="D2171" s="72" t="s">
        <v>144</v>
      </c>
      <c r="E2171" s="73" t="s">
        <v>144</v>
      </c>
      <c r="AB2171" s="2">
        <v>1</v>
      </c>
    </row>
    <row r="2172" spans="1:28" s="2" customFormat="1" ht="12.75">
      <c r="A2172" s="8"/>
      <c r="B2172" s="72"/>
      <c r="C2172" s="72"/>
      <c r="D2172" s="72" t="s">
        <v>144</v>
      </c>
      <c r="E2172" s="73" t="s">
        <v>144</v>
      </c>
      <c r="AB2172" s="2">
        <v>1</v>
      </c>
    </row>
    <row r="2173" spans="1:28" s="2" customFormat="1" ht="12.75">
      <c r="A2173" s="8"/>
      <c r="B2173" s="72"/>
      <c r="C2173" s="72"/>
      <c r="D2173" s="72" t="s">
        <v>144</v>
      </c>
      <c r="E2173" s="73" t="s">
        <v>144</v>
      </c>
      <c r="AB2173" s="2">
        <v>1</v>
      </c>
    </row>
    <row r="2174" spans="1:28" s="2" customFormat="1" ht="12.75">
      <c r="A2174" s="8"/>
      <c r="B2174" s="72"/>
      <c r="C2174" s="72"/>
      <c r="D2174" s="72" t="s">
        <v>144</v>
      </c>
      <c r="E2174" s="73" t="s">
        <v>144</v>
      </c>
      <c r="AB2174" s="2">
        <v>1</v>
      </c>
    </row>
    <row r="2175" spans="1:28" s="2" customFormat="1" ht="12.75">
      <c r="A2175" s="8"/>
      <c r="B2175" s="72"/>
      <c r="C2175" s="72"/>
      <c r="D2175" s="72" t="s">
        <v>144</v>
      </c>
      <c r="E2175" s="73" t="s">
        <v>144</v>
      </c>
      <c r="AB2175" s="2">
        <v>1</v>
      </c>
    </row>
    <row r="2176" spans="1:28" s="2" customFormat="1" ht="12.75">
      <c r="A2176" s="8"/>
      <c r="B2176" s="72"/>
      <c r="C2176" s="72"/>
      <c r="D2176" s="72" t="s">
        <v>144</v>
      </c>
      <c r="E2176" s="73" t="s">
        <v>144</v>
      </c>
      <c r="AB2176" s="2">
        <v>1</v>
      </c>
    </row>
    <row r="2177" spans="1:28" s="2" customFormat="1" ht="12.75">
      <c r="A2177" s="8"/>
      <c r="B2177" s="72"/>
      <c r="C2177" s="72"/>
      <c r="D2177" s="72" t="s">
        <v>144</v>
      </c>
      <c r="E2177" s="73" t="s">
        <v>144</v>
      </c>
      <c r="AB2177" s="2">
        <v>1</v>
      </c>
    </row>
    <row r="2178" spans="1:28" s="2" customFormat="1" ht="12.75">
      <c r="A2178" s="8"/>
      <c r="B2178" s="72"/>
      <c r="C2178" s="72"/>
      <c r="D2178" s="72" t="s">
        <v>144</v>
      </c>
      <c r="E2178" s="73" t="s">
        <v>144</v>
      </c>
      <c r="AB2178" s="2">
        <v>1</v>
      </c>
    </row>
    <row r="2179" spans="1:28" s="2" customFormat="1" ht="12.75">
      <c r="A2179" s="8"/>
      <c r="B2179" s="72"/>
      <c r="C2179" s="72"/>
      <c r="D2179" s="72" t="s">
        <v>144</v>
      </c>
      <c r="E2179" s="73" t="s">
        <v>144</v>
      </c>
      <c r="AB2179" s="2">
        <v>1</v>
      </c>
    </row>
    <row r="2180" spans="1:28" s="2" customFormat="1" ht="12.75">
      <c r="A2180" s="8"/>
      <c r="B2180" s="72"/>
      <c r="C2180" s="72"/>
      <c r="D2180" s="72" t="s">
        <v>144</v>
      </c>
      <c r="E2180" s="73" t="s">
        <v>144</v>
      </c>
      <c r="AB2180" s="2">
        <v>1</v>
      </c>
    </row>
    <row r="2181" spans="1:28" s="2" customFormat="1" ht="12.75">
      <c r="A2181" s="8"/>
      <c r="B2181" s="72"/>
      <c r="C2181" s="72"/>
      <c r="D2181" s="72" t="s">
        <v>144</v>
      </c>
      <c r="E2181" s="73" t="s">
        <v>144</v>
      </c>
      <c r="AB2181" s="2">
        <v>1</v>
      </c>
    </row>
    <row r="2182" spans="1:28" s="2" customFormat="1" ht="12.75">
      <c r="A2182" s="8"/>
      <c r="B2182" s="72"/>
      <c r="C2182" s="72"/>
      <c r="D2182" s="72" t="s">
        <v>144</v>
      </c>
      <c r="E2182" s="73" t="s">
        <v>144</v>
      </c>
      <c r="AB2182" s="2">
        <v>1</v>
      </c>
    </row>
    <row r="2183" spans="1:28" s="2" customFormat="1" ht="12.75">
      <c r="A2183" s="8"/>
      <c r="B2183" s="72"/>
      <c r="C2183" s="72"/>
      <c r="D2183" s="72" t="s">
        <v>144</v>
      </c>
      <c r="E2183" s="73" t="s">
        <v>144</v>
      </c>
      <c r="AB2183" s="2">
        <v>1</v>
      </c>
    </row>
    <row r="2184" spans="1:28" s="2" customFormat="1" ht="12.75">
      <c r="A2184" s="8"/>
      <c r="B2184" s="72"/>
      <c r="C2184" s="72"/>
      <c r="D2184" s="72" t="s">
        <v>144</v>
      </c>
      <c r="E2184" s="73" t="s">
        <v>144</v>
      </c>
      <c r="AB2184" s="2">
        <v>1</v>
      </c>
    </row>
    <row r="2185" spans="1:28" s="2" customFormat="1" ht="12.75">
      <c r="A2185" s="8"/>
      <c r="B2185" s="72"/>
      <c r="C2185" s="72"/>
      <c r="D2185" s="72" t="s">
        <v>144</v>
      </c>
      <c r="E2185" s="73" t="s">
        <v>144</v>
      </c>
      <c r="AB2185" s="2">
        <v>1</v>
      </c>
    </row>
    <row r="2186" spans="1:28" s="2" customFormat="1" ht="12.75">
      <c r="A2186" s="8"/>
      <c r="B2186" s="72"/>
      <c r="C2186" s="72"/>
      <c r="D2186" s="72" t="s">
        <v>144</v>
      </c>
      <c r="E2186" s="73" t="s">
        <v>144</v>
      </c>
      <c r="AB2186" s="2">
        <v>1</v>
      </c>
    </row>
    <row r="2187" spans="1:28" s="2" customFormat="1" ht="12.75">
      <c r="A2187" s="8"/>
      <c r="B2187" s="72"/>
      <c r="C2187" s="72"/>
      <c r="D2187" s="72" t="s">
        <v>144</v>
      </c>
      <c r="E2187" s="73" t="s">
        <v>144</v>
      </c>
      <c r="AB2187" s="2">
        <v>1</v>
      </c>
    </row>
    <row r="2188" spans="1:28" s="2" customFormat="1" ht="12.75">
      <c r="A2188" s="8"/>
      <c r="B2188" s="72"/>
      <c r="C2188" s="72"/>
      <c r="D2188" s="72" t="s">
        <v>144</v>
      </c>
      <c r="E2188" s="73" t="s">
        <v>144</v>
      </c>
      <c r="AB2188" s="2">
        <v>1</v>
      </c>
    </row>
    <row r="2189" spans="1:28" s="2" customFormat="1" ht="12.75">
      <c r="A2189" s="8"/>
      <c r="B2189" s="72"/>
      <c r="C2189" s="72"/>
      <c r="D2189" s="72" t="s">
        <v>144</v>
      </c>
      <c r="E2189" s="73" t="s">
        <v>144</v>
      </c>
      <c r="AB2189" s="2">
        <v>1</v>
      </c>
    </row>
    <row r="2190" spans="1:28" s="2" customFormat="1" ht="12.75">
      <c r="A2190" s="8"/>
      <c r="B2190" s="72"/>
      <c r="C2190" s="72"/>
      <c r="D2190" s="72" t="s">
        <v>144</v>
      </c>
      <c r="E2190" s="73" t="s">
        <v>144</v>
      </c>
      <c r="AB2190" s="2">
        <v>1</v>
      </c>
    </row>
    <row r="2191" spans="1:28" s="2" customFormat="1" ht="12.75">
      <c r="A2191" s="8"/>
      <c r="B2191" s="72"/>
      <c r="C2191" s="72"/>
      <c r="D2191" s="72" t="s">
        <v>144</v>
      </c>
      <c r="E2191" s="73" t="s">
        <v>144</v>
      </c>
      <c r="AB2191" s="2">
        <v>1</v>
      </c>
    </row>
    <row r="2192" spans="1:28" s="2" customFormat="1" ht="12.75">
      <c r="A2192" s="8"/>
      <c r="B2192" s="72"/>
      <c r="C2192" s="72"/>
      <c r="D2192" s="72" t="s">
        <v>144</v>
      </c>
      <c r="E2192" s="73" t="s">
        <v>144</v>
      </c>
      <c r="AB2192" s="2">
        <v>1</v>
      </c>
    </row>
    <row r="2193" spans="1:28" s="2" customFormat="1" ht="12.75">
      <c r="A2193" s="8"/>
      <c r="B2193" s="72"/>
      <c r="C2193" s="72"/>
      <c r="D2193" s="72" t="s">
        <v>144</v>
      </c>
      <c r="E2193" s="73" t="s">
        <v>144</v>
      </c>
      <c r="AB2193" s="2">
        <v>1</v>
      </c>
    </row>
    <row r="2194" spans="1:28" s="2" customFormat="1" ht="12.75">
      <c r="A2194" s="8"/>
      <c r="B2194" s="72"/>
      <c r="C2194" s="72"/>
      <c r="D2194" s="72" t="s">
        <v>144</v>
      </c>
      <c r="E2194" s="73" t="s">
        <v>144</v>
      </c>
      <c r="AB2194" s="2">
        <v>1</v>
      </c>
    </row>
    <row r="2195" spans="1:28" s="2" customFormat="1" ht="12.75">
      <c r="A2195" s="8"/>
      <c r="B2195" s="72"/>
      <c r="C2195" s="72"/>
      <c r="D2195" s="72" t="s">
        <v>144</v>
      </c>
      <c r="E2195" s="73" t="s">
        <v>144</v>
      </c>
      <c r="AB2195" s="2">
        <v>1</v>
      </c>
    </row>
    <row r="2196" spans="1:28" s="2" customFormat="1" ht="12.75">
      <c r="A2196" s="8"/>
      <c r="B2196" s="72"/>
      <c r="C2196" s="72"/>
      <c r="D2196" s="72" t="s">
        <v>144</v>
      </c>
      <c r="E2196" s="73" t="s">
        <v>144</v>
      </c>
      <c r="AB2196" s="2">
        <v>1</v>
      </c>
    </row>
    <row r="2197" spans="1:28" s="2" customFormat="1" ht="12.75">
      <c r="A2197" s="8"/>
      <c r="B2197" s="72"/>
      <c r="C2197" s="72"/>
      <c r="D2197" s="72" t="s">
        <v>144</v>
      </c>
      <c r="E2197" s="73" t="s">
        <v>144</v>
      </c>
      <c r="AB2197" s="2">
        <v>1</v>
      </c>
    </row>
    <row r="2198" spans="1:28" s="2" customFormat="1" ht="12.75">
      <c r="A2198" s="8"/>
      <c r="B2198" s="72"/>
      <c r="C2198" s="72"/>
      <c r="D2198" s="72" t="s">
        <v>144</v>
      </c>
      <c r="E2198" s="73" t="s">
        <v>144</v>
      </c>
      <c r="AB2198" s="2">
        <v>1</v>
      </c>
    </row>
    <row r="2199" spans="1:28" s="2" customFormat="1" ht="12.75">
      <c r="A2199" s="8"/>
      <c r="B2199" s="72"/>
      <c r="C2199" s="72"/>
      <c r="D2199" s="72" t="s">
        <v>144</v>
      </c>
      <c r="E2199" s="73" t="s">
        <v>144</v>
      </c>
      <c r="AB2199" s="2">
        <v>1</v>
      </c>
    </row>
    <row r="2200" spans="1:28" s="2" customFormat="1" ht="12.75">
      <c r="A2200" s="8"/>
      <c r="B2200" s="72"/>
      <c r="C2200" s="72"/>
      <c r="D2200" s="72" t="s">
        <v>144</v>
      </c>
      <c r="E2200" s="73" t="s">
        <v>144</v>
      </c>
      <c r="AB2200" s="2">
        <v>1</v>
      </c>
    </row>
    <row r="2201" spans="1:28" s="2" customFormat="1" ht="12.75">
      <c r="A2201" s="8"/>
      <c r="B2201" s="72"/>
      <c r="C2201" s="72"/>
      <c r="D2201" s="72" t="s">
        <v>144</v>
      </c>
      <c r="E2201" s="73" t="s">
        <v>144</v>
      </c>
      <c r="AB2201" s="2">
        <v>1</v>
      </c>
    </row>
    <row r="2202" spans="1:28" s="2" customFormat="1" ht="12.75">
      <c r="A2202" s="8"/>
      <c r="B2202" s="72"/>
      <c r="C2202" s="72"/>
      <c r="D2202" s="72" t="s">
        <v>144</v>
      </c>
      <c r="E2202" s="73" t="s">
        <v>144</v>
      </c>
      <c r="AB2202" s="2">
        <v>1</v>
      </c>
    </row>
    <row r="2203" spans="1:28" s="2" customFormat="1" ht="12.75">
      <c r="A2203" s="8"/>
      <c r="B2203" s="72"/>
      <c r="C2203" s="72"/>
      <c r="D2203" s="72" t="s">
        <v>144</v>
      </c>
      <c r="E2203" s="73" t="s">
        <v>144</v>
      </c>
      <c r="AB2203" s="2">
        <v>1</v>
      </c>
    </row>
    <row r="2204" spans="1:28" s="2" customFormat="1" ht="12.75">
      <c r="A2204" s="8"/>
      <c r="B2204" s="72"/>
      <c r="C2204" s="72"/>
      <c r="D2204" s="72" t="s">
        <v>144</v>
      </c>
      <c r="E2204" s="73" t="s">
        <v>144</v>
      </c>
      <c r="AB2204" s="2">
        <v>1</v>
      </c>
    </row>
    <row r="2205" spans="1:28" s="2" customFormat="1" ht="12.75">
      <c r="A2205" s="8"/>
      <c r="B2205" s="72"/>
      <c r="C2205" s="72"/>
      <c r="D2205" s="72" t="s">
        <v>144</v>
      </c>
      <c r="E2205" s="73" t="s">
        <v>144</v>
      </c>
      <c r="AB2205" s="2">
        <v>1</v>
      </c>
    </row>
    <row r="2206" spans="1:28" s="2" customFormat="1" ht="12.75">
      <c r="A2206" s="8"/>
      <c r="B2206" s="72"/>
      <c r="C2206" s="72"/>
      <c r="D2206" s="72" t="s">
        <v>144</v>
      </c>
      <c r="E2206" s="73" t="s">
        <v>144</v>
      </c>
      <c r="AB2206" s="2">
        <v>1</v>
      </c>
    </row>
    <row r="2207" spans="1:28" s="2" customFormat="1" ht="12.75">
      <c r="A2207" s="8"/>
      <c r="B2207" s="72"/>
      <c r="C2207" s="72"/>
      <c r="D2207" s="72" t="s">
        <v>144</v>
      </c>
      <c r="E2207" s="73" t="s">
        <v>144</v>
      </c>
      <c r="AB2207" s="2">
        <v>1</v>
      </c>
    </row>
    <row r="2208" spans="1:28" s="2" customFormat="1" ht="12.75">
      <c r="A2208" s="8"/>
      <c r="B2208" s="72"/>
      <c r="C2208" s="72"/>
      <c r="D2208" s="72" t="s">
        <v>144</v>
      </c>
      <c r="E2208" s="73" t="s">
        <v>144</v>
      </c>
      <c r="AB2208" s="2">
        <v>1</v>
      </c>
    </row>
    <row r="2209" spans="1:28" s="2" customFormat="1" ht="12.75">
      <c r="A2209" s="8"/>
      <c r="B2209" s="72"/>
      <c r="C2209" s="72"/>
      <c r="D2209" s="72" t="s">
        <v>144</v>
      </c>
      <c r="E2209" s="73" t="s">
        <v>144</v>
      </c>
      <c r="AB2209" s="2">
        <v>1</v>
      </c>
    </row>
    <row r="2210" spans="1:28" s="2" customFormat="1" ht="12.75">
      <c r="A2210" s="8"/>
      <c r="B2210" s="72"/>
      <c r="C2210" s="72"/>
      <c r="D2210" s="72" t="s">
        <v>144</v>
      </c>
      <c r="E2210" s="73" t="s">
        <v>144</v>
      </c>
      <c r="AB2210" s="2">
        <v>1</v>
      </c>
    </row>
    <row r="2211" spans="1:28" s="2" customFormat="1" ht="12.75">
      <c r="A2211" s="8"/>
      <c r="B2211" s="72"/>
      <c r="C2211" s="72"/>
      <c r="D2211" s="72" t="s">
        <v>144</v>
      </c>
      <c r="E2211" s="73" t="s">
        <v>144</v>
      </c>
      <c r="AB2211" s="2">
        <v>1</v>
      </c>
    </row>
    <row r="2212" spans="1:28" s="2" customFormat="1" ht="12.75">
      <c r="A2212" s="8"/>
      <c r="B2212" s="72"/>
      <c r="C2212" s="72"/>
      <c r="D2212" s="72" t="s">
        <v>144</v>
      </c>
      <c r="E2212" s="73" t="s">
        <v>144</v>
      </c>
      <c r="AB2212" s="2">
        <v>1</v>
      </c>
    </row>
    <row r="2213" spans="1:28" s="2" customFormat="1" ht="12.75">
      <c r="A2213" s="8"/>
      <c r="B2213" s="72"/>
      <c r="C2213" s="72"/>
      <c r="D2213" s="72" t="s">
        <v>144</v>
      </c>
      <c r="E2213" s="73" t="s">
        <v>144</v>
      </c>
      <c r="AB2213" s="2">
        <v>1</v>
      </c>
    </row>
    <row r="2214" spans="1:28" s="2" customFormat="1" ht="12.75">
      <c r="A2214" s="8"/>
      <c r="B2214" s="72"/>
      <c r="C2214" s="72"/>
      <c r="D2214" s="72" t="s">
        <v>144</v>
      </c>
      <c r="E2214" s="73" t="s">
        <v>144</v>
      </c>
      <c r="AB2214" s="2">
        <v>1</v>
      </c>
    </row>
    <row r="2215" spans="1:28" s="2" customFormat="1" ht="12.75">
      <c r="A2215" s="8"/>
      <c r="B2215" s="72"/>
      <c r="C2215" s="72"/>
      <c r="D2215" s="72" t="s">
        <v>144</v>
      </c>
      <c r="E2215" s="73" t="s">
        <v>144</v>
      </c>
      <c r="AB2215" s="2">
        <v>1</v>
      </c>
    </row>
    <row r="2216" spans="1:28" s="2" customFormat="1" ht="12.75">
      <c r="A2216" s="8"/>
      <c r="B2216" s="72"/>
      <c r="C2216" s="72"/>
      <c r="D2216" s="72" t="s">
        <v>144</v>
      </c>
      <c r="E2216" s="73" t="s">
        <v>144</v>
      </c>
      <c r="AB2216" s="2">
        <v>1</v>
      </c>
    </row>
    <row r="2217" spans="1:28" s="2" customFormat="1" ht="12.75">
      <c r="A2217" s="8"/>
      <c r="B2217" s="72"/>
      <c r="C2217" s="72"/>
      <c r="D2217" s="72" t="s">
        <v>144</v>
      </c>
      <c r="E2217" s="73" t="s">
        <v>144</v>
      </c>
      <c r="AB2217" s="2">
        <v>1</v>
      </c>
    </row>
    <row r="2218" spans="1:28" s="2" customFormat="1" ht="12.75">
      <c r="A2218" s="8"/>
      <c r="B2218" s="72"/>
      <c r="C2218" s="72"/>
      <c r="D2218" s="72" t="s">
        <v>144</v>
      </c>
      <c r="E2218" s="73" t="s">
        <v>144</v>
      </c>
      <c r="AB2218" s="2">
        <v>1</v>
      </c>
    </row>
    <row r="2219" spans="1:28" s="2" customFormat="1" ht="12.75">
      <c r="A2219" s="8"/>
      <c r="B2219" s="72"/>
      <c r="C2219" s="72"/>
      <c r="D2219" s="72" t="s">
        <v>144</v>
      </c>
      <c r="E2219" s="73" t="s">
        <v>144</v>
      </c>
      <c r="AB2219" s="2">
        <v>1</v>
      </c>
    </row>
    <row r="2220" spans="1:28" s="2" customFormat="1" ht="12.75">
      <c r="A2220" s="8"/>
      <c r="B2220" s="72"/>
      <c r="C2220" s="72"/>
      <c r="D2220" s="72" t="s">
        <v>144</v>
      </c>
      <c r="E2220" s="73" t="s">
        <v>144</v>
      </c>
      <c r="AB2220" s="2">
        <v>1</v>
      </c>
    </row>
    <row r="2221" spans="1:28" s="2" customFormat="1" ht="12.75">
      <c r="A2221" s="8"/>
      <c r="B2221" s="72"/>
      <c r="C2221" s="72"/>
      <c r="D2221" s="72" t="s">
        <v>144</v>
      </c>
      <c r="E2221" s="73" t="s">
        <v>144</v>
      </c>
      <c r="AB2221" s="2">
        <v>1</v>
      </c>
    </row>
    <row r="2222" spans="1:28" s="2" customFormat="1" ht="12.75">
      <c r="A2222" s="8"/>
      <c r="B2222" s="72"/>
      <c r="C2222" s="72"/>
      <c r="D2222" s="72" t="s">
        <v>144</v>
      </c>
      <c r="E2222" s="73" t="s">
        <v>144</v>
      </c>
      <c r="AB2222" s="2">
        <v>1</v>
      </c>
    </row>
    <row r="2223" spans="1:28" s="2" customFormat="1" ht="12.75">
      <c r="A2223" s="8"/>
      <c r="B2223" s="72"/>
      <c r="C2223" s="72"/>
      <c r="D2223" s="72" t="s">
        <v>144</v>
      </c>
      <c r="E2223" s="73" t="s">
        <v>144</v>
      </c>
      <c r="AB2223" s="2">
        <v>1</v>
      </c>
    </row>
    <row r="2224" spans="1:28" s="2" customFormat="1" ht="12.75">
      <c r="A2224" s="8"/>
      <c r="B2224" s="72"/>
      <c r="C2224" s="72"/>
      <c r="D2224" s="72" t="s">
        <v>144</v>
      </c>
      <c r="E2224" s="73" t="s">
        <v>144</v>
      </c>
      <c r="AB2224" s="2">
        <v>1</v>
      </c>
    </row>
    <row r="2225" spans="1:28" s="2" customFormat="1" ht="12.75">
      <c r="A2225" s="8"/>
      <c r="B2225" s="72"/>
      <c r="C2225" s="72"/>
      <c r="D2225" s="72" t="s">
        <v>144</v>
      </c>
      <c r="E2225" s="73" t="s">
        <v>144</v>
      </c>
      <c r="AB2225" s="2">
        <v>1</v>
      </c>
    </row>
    <row r="2226" spans="1:28" s="2" customFormat="1" ht="12.75">
      <c r="A2226" s="8"/>
      <c r="B2226" s="72"/>
      <c r="C2226" s="72"/>
      <c r="D2226" s="72" t="s">
        <v>144</v>
      </c>
      <c r="E2226" s="73" t="s">
        <v>144</v>
      </c>
      <c r="AB2226" s="2">
        <v>1</v>
      </c>
    </row>
    <row r="2227" spans="1:28" s="2" customFormat="1" ht="12.75">
      <c r="A2227" s="8"/>
      <c r="B2227" s="72"/>
      <c r="C2227" s="72"/>
      <c r="D2227" s="72" t="s">
        <v>144</v>
      </c>
      <c r="E2227" s="73" t="s">
        <v>144</v>
      </c>
      <c r="AB2227" s="2">
        <v>1</v>
      </c>
    </row>
    <row r="2228" spans="1:28" s="2" customFormat="1" ht="12.75">
      <c r="A2228" s="8"/>
      <c r="B2228" s="72"/>
      <c r="C2228" s="72"/>
      <c r="D2228" s="72" t="s">
        <v>144</v>
      </c>
      <c r="E2228" s="73" t="s">
        <v>144</v>
      </c>
      <c r="AB2228" s="2">
        <v>1</v>
      </c>
    </row>
    <row r="2229" spans="1:28" s="2" customFormat="1" ht="12.75">
      <c r="A2229" s="8"/>
      <c r="B2229" s="72"/>
      <c r="C2229" s="72"/>
      <c r="D2229" s="72" t="s">
        <v>144</v>
      </c>
      <c r="E2229" s="73" t="s">
        <v>144</v>
      </c>
      <c r="AB2229" s="2">
        <v>1</v>
      </c>
    </row>
    <row r="2230" spans="1:28" s="2" customFormat="1" ht="12.75">
      <c r="A2230" s="8"/>
      <c r="B2230" s="72"/>
      <c r="C2230" s="72"/>
      <c r="D2230" s="72" t="s">
        <v>144</v>
      </c>
      <c r="E2230" s="73" t="s">
        <v>144</v>
      </c>
      <c r="AB2230" s="2">
        <v>1</v>
      </c>
    </row>
    <row r="2231" spans="1:28" s="2" customFormat="1" ht="12.75">
      <c r="A2231" s="8"/>
      <c r="B2231" s="72"/>
      <c r="C2231" s="72"/>
      <c r="D2231" s="72" t="s">
        <v>144</v>
      </c>
      <c r="E2231" s="73" t="s">
        <v>144</v>
      </c>
      <c r="AB2231" s="2">
        <v>1</v>
      </c>
    </row>
    <row r="2232" spans="1:28" s="2" customFormat="1" ht="12.75">
      <c r="A2232" s="8"/>
      <c r="B2232" s="72"/>
      <c r="C2232" s="72"/>
      <c r="D2232" s="72" t="s">
        <v>144</v>
      </c>
      <c r="E2232" s="73" t="s">
        <v>144</v>
      </c>
      <c r="AB2232" s="2">
        <v>1</v>
      </c>
    </row>
    <row r="2233" spans="1:28" s="2" customFormat="1" ht="12.75">
      <c r="A2233" s="8"/>
      <c r="B2233" s="72"/>
      <c r="C2233" s="72"/>
      <c r="D2233" s="72" t="s">
        <v>144</v>
      </c>
      <c r="E2233" s="73" t="s">
        <v>144</v>
      </c>
      <c r="AB2233" s="2">
        <v>1</v>
      </c>
    </row>
    <row r="2234" spans="1:28" s="2" customFormat="1" ht="12.75">
      <c r="A2234" s="8"/>
      <c r="B2234" s="72"/>
      <c r="C2234" s="72"/>
      <c r="D2234" s="72" t="s">
        <v>144</v>
      </c>
      <c r="E2234" s="73" t="s">
        <v>144</v>
      </c>
      <c r="AB2234" s="2">
        <v>1</v>
      </c>
    </row>
    <row r="2235" spans="1:28" s="2" customFormat="1" ht="12.75">
      <c r="A2235" s="8"/>
      <c r="B2235" s="72"/>
      <c r="C2235" s="72"/>
      <c r="D2235" s="72" t="s">
        <v>144</v>
      </c>
      <c r="E2235" s="73" t="s">
        <v>144</v>
      </c>
      <c r="AB2235" s="2">
        <v>1</v>
      </c>
    </row>
    <row r="2236" spans="1:28" s="2" customFormat="1" ht="12.75">
      <c r="A2236" s="8"/>
      <c r="B2236" s="72"/>
      <c r="C2236" s="72"/>
      <c r="D2236" s="72" t="s">
        <v>144</v>
      </c>
      <c r="E2236" s="73" t="s">
        <v>144</v>
      </c>
      <c r="AB2236" s="2">
        <v>1</v>
      </c>
    </row>
    <row r="2237" spans="1:28" s="2" customFormat="1" ht="12.75">
      <c r="A2237" s="8"/>
      <c r="B2237" s="72"/>
      <c r="C2237" s="72"/>
      <c r="D2237" s="72" t="s">
        <v>144</v>
      </c>
      <c r="E2237" s="73" t="s">
        <v>144</v>
      </c>
      <c r="AB2237" s="2">
        <v>1</v>
      </c>
    </row>
    <row r="2238" spans="1:28" s="2" customFormat="1" ht="12.75">
      <c r="A2238" s="8"/>
      <c r="B2238" s="72"/>
      <c r="C2238" s="72"/>
      <c r="D2238" s="72" t="s">
        <v>144</v>
      </c>
      <c r="E2238" s="73" t="s">
        <v>144</v>
      </c>
      <c r="AB2238" s="2">
        <v>1</v>
      </c>
    </row>
    <row r="2239" spans="1:28" s="2" customFormat="1" ht="12.75">
      <c r="A2239" s="8"/>
      <c r="B2239" s="72"/>
      <c r="C2239" s="72"/>
      <c r="D2239" s="72" t="s">
        <v>144</v>
      </c>
      <c r="E2239" s="73" t="s">
        <v>144</v>
      </c>
      <c r="AB2239" s="2">
        <v>1</v>
      </c>
    </row>
    <row r="2240" spans="1:28" s="2" customFormat="1" ht="12.75">
      <c r="A2240" s="8"/>
      <c r="B2240" s="72"/>
      <c r="C2240" s="72"/>
      <c r="D2240" s="72" t="s">
        <v>144</v>
      </c>
      <c r="E2240" s="73" t="s">
        <v>144</v>
      </c>
      <c r="AB2240" s="2">
        <v>1</v>
      </c>
    </row>
    <row r="2241" spans="1:28" s="2" customFormat="1" ht="12.75">
      <c r="A2241" s="8"/>
      <c r="B2241" s="72"/>
      <c r="C2241" s="72"/>
      <c r="D2241" s="72" t="s">
        <v>144</v>
      </c>
      <c r="E2241" s="73" t="s">
        <v>144</v>
      </c>
      <c r="AB2241" s="2">
        <v>1</v>
      </c>
    </row>
    <row r="2242" spans="1:28" s="2" customFormat="1" ht="12.75">
      <c r="A2242" s="8"/>
      <c r="B2242" s="72"/>
      <c r="C2242" s="72"/>
      <c r="D2242" s="72" t="s">
        <v>144</v>
      </c>
      <c r="E2242" s="73" t="s">
        <v>144</v>
      </c>
      <c r="AB2242" s="2">
        <v>1</v>
      </c>
    </row>
    <row r="2243" spans="1:28" s="2" customFormat="1" ht="12.75">
      <c r="A2243" s="8"/>
      <c r="B2243" s="72"/>
      <c r="C2243" s="72"/>
      <c r="D2243" s="72" t="s">
        <v>144</v>
      </c>
      <c r="E2243" s="73" t="s">
        <v>144</v>
      </c>
      <c r="AB2243" s="2">
        <v>1</v>
      </c>
    </row>
    <row r="2244" spans="1:28" s="2" customFormat="1" ht="12.75">
      <c r="A2244" s="8"/>
      <c r="B2244" s="72"/>
      <c r="C2244" s="72"/>
      <c r="D2244" s="72" t="s">
        <v>144</v>
      </c>
      <c r="E2244" s="73" t="s">
        <v>144</v>
      </c>
      <c r="AB2244" s="2">
        <v>1</v>
      </c>
    </row>
    <row r="2245" spans="1:28" s="2" customFormat="1" ht="12.75">
      <c r="A2245" s="8"/>
      <c r="B2245" s="72"/>
      <c r="C2245" s="72"/>
      <c r="D2245" s="72" t="s">
        <v>144</v>
      </c>
      <c r="E2245" s="73" t="s">
        <v>144</v>
      </c>
      <c r="AB2245" s="2">
        <v>1</v>
      </c>
    </row>
    <row r="2246" spans="1:28" s="2" customFormat="1" ht="12.75">
      <c r="A2246" s="8"/>
      <c r="B2246" s="72"/>
      <c r="C2246" s="72"/>
      <c r="D2246" s="72" t="s">
        <v>144</v>
      </c>
      <c r="E2246" s="73" t="s">
        <v>144</v>
      </c>
      <c r="AB2246" s="2">
        <v>1</v>
      </c>
    </row>
    <row r="2247" spans="1:28" s="2" customFormat="1" ht="12.75">
      <c r="A2247" s="8"/>
      <c r="B2247" s="72"/>
      <c r="C2247" s="72"/>
      <c r="D2247" s="72" t="s">
        <v>144</v>
      </c>
      <c r="E2247" s="73" t="s">
        <v>144</v>
      </c>
      <c r="AB2247" s="2">
        <v>1</v>
      </c>
    </row>
    <row r="2248" spans="1:28" s="2" customFormat="1" ht="12.75">
      <c r="A2248" s="8"/>
      <c r="B2248" s="72"/>
      <c r="C2248" s="72"/>
      <c r="D2248" s="72" t="s">
        <v>144</v>
      </c>
      <c r="E2248" s="73" t="s">
        <v>144</v>
      </c>
      <c r="AB2248" s="2">
        <v>1</v>
      </c>
    </row>
    <row r="2249" spans="1:28" s="2" customFormat="1" ht="12.75">
      <c r="A2249" s="8"/>
      <c r="B2249" s="72"/>
      <c r="C2249" s="72"/>
      <c r="D2249" s="72" t="s">
        <v>144</v>
      </c>
      <c r="E2249" s="73" t="s">
        <v>144</v>
      </c>
      <c r="AB2249" s="2">
        <v>1</v>
      </c>
    </row>
    <row r="2250" spans="1:28" s="2" customFormat="1" ht="12.75">
      <c r="A2250" s="8"/>
      <c r="B2250" s="72"/>
      <c r="C2250" s="72"/>
      <c r="D2250" s="72" t="s">
        <v>144</v>
      </c>
      <c r="E2250" s="73" t="s">
        <v>144</v>
      </c>
      <c r="AB2250" s="2">
        <v>1</v>
      </c>
    </row>
    <row r="2251" spans="1:28" s="2" customFormat="1" ht="12.75">
      <c r="A2251" s="8"/>
      <c r="B2251" s="72"/>
      <c r="C2251" s="72"/>
      <c r="D2251" s="72" t="s">
        <v>144</v>
      </c>
      <c r="E2251" s="73" t="s">
        <v>144</v>
      </c>
      <c r="AB2251" s="2">
        <v>1</v>
      </c>
    </row>
    <row r="2252" spans="1:28" s="2" customFormat="1" ht="12.75">
      <c r="A2252" s="8"/>
      <c r="B2252" s="72"/>
      <c r="C2252" s="72"/>
      <c r="D2252" s="72" t="s">
        <v>144</v>
      </c>
      <c r="E2252" s="73" t="s">
        <v>144</v>
      </c>
      <c r="AB2252" s="2">
        <v>1</v>
      </c>
    </row>
    <row r="2253" spans="1:28" s="2" customFormat="1" ht="12.75">
      <c r="A2253" s="8"/>
      <c r="B2253" s="72"/>
      <c r="C2253" s="72"/>
      <c r="D2253" s="72" t="s">
        <v>144</v>
      </c>
      <c r="E2253" s="73" t="s">
        <v>144</v>
      </c>
      <c r="AB2253" s="2">
        <v>1</v>
      </c>
    </row>
    <row r="2254" spans="1:28" s="2" customFormat="1" ht="12.75">
      <c r="A2254" s="8"/>
      <c r="B2254" s="72"/>
      <c r="C2254" s="72"/>
      <c r="D2254" s="72" t="s">
        <v>144</v>
      </c>
      <c r="E2254" s="73" t="s">
        <v>144</v>
      </c>
      <c r="AB2254" s="2">
        <v>1</v>
      </c>
    </row>
    <row r="2255" spans="1:28" s="2" customFormat="1" ht="12.75">
      <c r="A2255" s="8"/>
      <c r="B2255" s="72"/>
      <c r="C2255" s="72"/>
      <c r="D2255" s="72" t="s">
        <v>144</v>
      </c>
      <c r="E2255" s="73" t="s">
        <v>144</v>
      </c>
      <c r="AB2255" s="2">
        <v>1</v>
      </c>
    </row>
    <row r="2256" spans="1:28" s="2" customFormat="1" ht="12.75">
      <c r="A2256" s="8"/>
      <c r="B2256" s="72"/>
      <c r="C2256" s="72"/>
      <c r="D2256" s="72" t="s">
        <v>144</v>
      </c>
      <c r="E2256" s="73" t="s">
        <v>144</v>
      </c>
      <c r="AB2256" s="2">
        <v>1</v>
      </c>
    </row>
    <row r="2257" spans="1:28" s="2" customFormat="1" ht="12.75">
      <c r="A2257" s="8"/>
      <c r="B2257" s="72"/>
      <c r="C2257" s="72"/>
      <c r="D2257" s="72" t="s">
        <v>144</v>
      </c>
      <c r="E2257" s="73" t="s">
        <v>144</v>
      </c>
      <c r="AB2257" s="2">
        <v>1</v>
      </c>
    </row>
    <row r="2258" spans="1:28" s="2" customFormat="1" ht="12.75">
      <c r="A2258" s="8"/>
      <c r="B2258" s="72"/>
      <c r="C2258" s="72"/>
      <c r="D2258" s="72" t="s">
        <v>144</v>
      </c>
      <c r="E2258" s="73" t="s">
        <v>144</v>
      </c>
      <c r="AB2258" s="2">
        <v>1</v>
      </c>
    </row>
    <row r="2259" spans="1:28" s="2" customFormat="1" ht="12.75">
      <c r="A2259" s="8"/>
      <c r="B2259" s="72"/>
      <c r="C2259" s="72"/>
      <c r="D2259" s="72" t="s">
        <v>144</v>
      </c>
      <c r="E2259" s="73" t="s">
        <v>144</v>
      </c>
      <c r="AB2259" s="2">
        <v>1</v>
      </c>
    </row>
    <row r="2260" spans="1:28" s="2" customFormat="1" ht="12.75">
      <c r="A2260" s="8"/>
      <c r="B2260" s="72"/>
      <c r="C2260" s="72"/>
      <c r="D2260" s="72" t="s">
        <v>144</v>
      </c>
      <c r="E2260" s="73" t="s">
        <v>144</v>
      </c>
      <c r="AB2260" s="2">
        <v>1</v>
      </c>
    </row>
    <row r="2261" spans="1:28" s="2" customFormat="1" ht="12.75">
      <c r="A2261" s="8"/>
      <c r="B2261" s="72"/>
      <c r="C2261" s="72"/>
      <c r="D2261" s="72" t="s">
        <v>144</v>
      </c>
      <c r="E2261" s="73" t="s">
        <v>144</v>
      </c>
      <c r="AB2261" s="2">
        <v>1</v>
      </c>
    </row>
    <row r="2262" spans="1:28" s="2" customFormat="1" ht="12.75">
      <c r="A2262" s="8"/>
      <c r="B2262" s="72"/>
      <c r="C2262" s="72"/>
      <c r="D2262" s="72" t="s">
        <v>144</v>
      </c>
      <c r="E2262" s="73" t="s">
        <v>144</v>
      </c>
      <c r="AB2262" s="2">
        <v>1</v>
      </c>
    </row>
    <row r="2263" spans="1:28" s="2" customFormat="1" ht="12.75">
      <c r="A2263" s="8"/>
      <c r="B2263" s="72"/>
      <c r="C2263" s="72"/>
      <c r="D2263" s="72" t="s">
        <v>144</v>
      </c>
      <c r="E2263" s="73" t="s">
        <v>144</v>
      </c>
      <c r="AB2263" s="2">
        <v>1</v>
      </c>
    </row>
    <row r="2264" spans="1:28" s="2" customFormat="1" ht="12.75">
      <c r="A2264" s="8"/>
      <c r="B2264" s="72"/>
      <c r="C2264" s="72"/>
      <c r="D2264" s="72" t="s">
        <v>144</v>
      </c>
      <c r="E2264" s="73" t="s">
        <v>144</v>
      </c>
      <c r="AB2264" s="2">
        <v>1</v>
      </c>
    </row>
    <row r="2265" spans="1:28" s="2" customFormat="1" ht="12.75">
      <c r="A2265" s="8"/>
      <c r="B2265" s="72"/>
      <c r="C2265" s="72"/>
      <c r="D2265" s="72" t="s">
        <v>144</v>
      </c>
      <c r="E2265" s="73" t="s">
        <v>144</v>
      </c>
      <c r="AB2265" s="2">
        <v>1</v>
      </c>
    </row>
    <row r="2266" spans="1:28" s="2" customFormat="1" ht="12.75">
      <c r="A2266" s="8"/>
      <c r="B2266" s="72"/>
      <c r="C2266" s="72"/>
      <c r="D2266" s="72" t="s">
        <v>144</v>
      </c>
      <c r="E2266" s="73" t="s">
        <v>144</v>
      </c>
      <c r="AB2266" s="2">
        <v>1</v>
      </c>
    </row>
    <row r="2267" spans="1:28" s="2" customFormat="1" ht="12.75">
      <c r="A2267" s="8"/>
      <c r="B2267" s="72"/>
      <c r="C2267" s="72"/>
      <c r="D2267" s="72" t="s">
        <v>144</v>
      </c>
      <c r="E2267" s="73" t="s">
        <v>144</v>
      </c>
      <c r="AB2267" s="2">
        <v>1</v>
      </c>
    </row>
    <row r="2268" spans="1:28" s="2" customFormat="1" ht="12.75">
      <c r="A2268" s="8"/>
      <c r="B2268" s="72"/>
      <c r="C2268" s="72"/>
      <c r="D2268" s="72" t="s">
        <v>144</v>
      </c>
      <c r="E2268" s="73" t="s">
        <v>144</v>
      </c>
      <c r="AB2268" s="2">
        <v>1</v>
      </c>
    </row>
    <row r="2269" spans="1:28" s="2" customFormat="1" ht="12.75">
      <c r="A2269" s="8"/>
      <c r="B2269" s="72"/>
      <c r="C2269" s="72"/>
      <c r="D2269" s="72" t="s">
        <v>144</v>
      </c>
      <c r="E2269" s="73" t="s">
        <v>144</v>
      </c>
      <c r="AB2269" s="2">
        <v>1</v>
      </c>
    </row>
    <row r="2270" spans="1:28" s="2" customFormat="1" ht="12.75">
      <c r="A2270" s="8"/>
      <c r="B2270" s="72"/>
      <c r="C2270" s="72"/>
      <c r="D2270" s="72" t="s">
        <v>144</v>
      </c>
      <c r="E2270" s="73" t="s">
        <v>144</v>
      </c>
      <c r="AB2270" s="2">
        <v>1</v>
      </c>
    </row>
    <row r="2271" spans="1:28" s="2" customFormat="1" ht="12.75">
      <c r="A2271" s="8"/>
      <c r="B2271" s="72"/>
      <c r="C2271" s="72"/>
      <c r="D2271" s="72" t="s">
        <v>144</v>
      </c>
      <c r="E2271" s="73" t="s">
        <v>144</v>
      </c>
      <c r="AB2271" s="2">
        <v>1</v>
      </c>
    </row>
    <row r="2272" spans="1:28" s="2" customFormat="1" ht="12.75">
      <c r="A2272" s="8"/>
      <c r="B2272" s="72"/>
      <c r="C2272" s="72"/>
      <c r="D2272" s="72" t="s">
        <v>144</v>
      </c>
      <c r="E2272" s="73" t="s">
        <v>144</v>
      </c>
      <c r="AB2272" s="2">
        <v>1</v>
      </c>
    </row>
    <row r="2273" spans="1:28" s="2" customFormat="1" ht="12.75">
      <c r="A2273" s="8"/>
      <c r="B2273" s="72"/>
      <c r="C2273" s="72"/>
      <c r="D2273" s="72" t="s">
        <v>144</v>
      </c>
      <c r="E2273" s="73" t="s">
        <v>144</v>
      </c>
      <c r="AB2273" s="2">
        <v>1</v>
      </c>
    </row>
    <row r="2274" spans="1:28" s="2" customFormat="1" ht="12.75">
      <c r="A2274" s="8"/>
      <c r="B2274" s="72"/>
      <c r="C2274" s="72"/>
      <c r="D2274" s="72" t="s">
        <v>144</v>
      </c>
      <c r="E2274" s="73" t="s">
        <v>144</v>
      </c>
      <c r="AB2274" s="2">
        <v>1</v>
      </c>
    </row>
    <row r="2275" spans="1:28" s="2" customFormat="1" ht="12.75">
      <c r="A2275" s="8"/>
      <c r="B2275" s="72"/>
      <c r="C2275" s="72"/>
      <c r="D2275" s="72" t="s">
        <v>144</v>
      </c>
      <c r="E2275" s="73" t="s">
        <v>144</v>
      </c>
      <c r="AB2275" s="2">
        <v>1</v>
      </c>
    </row>
    <row r="2276" spans="1:28" s="2" customFormat="1" ht="12.75">
      <c r="A2276" s="8"/>
      <c r="B2276" s="72"/>
      <c r="C2276" s="72"/>
      <c r="D2276" s="72" t="s">
        <v>144</v>
      </c>
      <c r="E2276" s="73" t="s">
        <v>144</v>
      </c>
      <c r="AB2276" s="2">
        <v>1</v>
      </c>
    </row>
    <row r="2277" spans="1:28" s="2" customFormat="1" ht="12.75">
      <c r="A2277" s="8"/>
      <c r="B2277" s="72"/>
      <c r="C2277" s="72"/>
      <c r="D2277" s="72" t="s">
        <v>144</v>
      </c>
      <c r="E2277" s="73" t="s">
        <v>144</v>
      </c>
      <c r="AB2277" s="2">
        <v>1</v>
      </c>
    </row>
    <row r="2278" spans="1:28" s="2" customFormat="1" ht="12.75">
      <c r="A2278" s="8"/>
      <c r="B2278" s="72"/>
      <c r="C2278" s="72"/>
      <c r="D2278" s="72" t="s">
        <v>144</v>
      </c>
      <c r="E2278" s="73" t="s">
        <v>144</v>
      </c>
      <c r="AB2278" s="2">
        <v>1</v>
      </c>
    </row>
    <row r="2279" spans="1:28" s="2" customFormat="1" ht="12.75">
      <c r="A2279" s="8"/>
      <c r="B2279" s="72"/>
      <c r="C2279" s="72"/>
      <c r="D2279" s="72" t="s">
        <v>144</v>
      </c>
      <c r="E2279" s="73" t="s">
        <v>144</v>
      </c>
      <c r="AB2279" s="2">
        <v>1</v>
      </c>
    </row>
    <row r="2280" spans="1:28" s="2" customFormat="1" ht="12.75">
      <c r="A2280" s="8"/>
      <c r="B2280" s="72"/>
      <c r="C2280" s="72"/>
      <c r="D2280" s="72" t="s">
        <v>144</v>
      </c>
      <c r="E2280" s="73" t="s">
        <v>144</v>
      </c>
      <c r="AB2280" s="2">
        <v>1</v>
      </c>
    </row>
    <row r="2281" spans="1:28" s="2" customFormat="1" ht="12.75">
      <c r="A2281" s="8"/>
      <c r="B2281" s="72"/>
      <c r="C2281" s="72"/>
      <c r="D2281" s="72" t="s">
        <v>144</v>
      </c>
      <c r="E2281" s="73" t="s">
        <v>144</v>
      </c>
      <c r="AB2281" s="2">
        <v>1</v>
      </c>
    </row>
    <row r="2282" spans="1:28" s="2" customFormat="1" ht="12.75">
      <c r="A2282" s="8"/>
      <c r="B2282" s="72"/>
      <c r="C2282" s="72"/>
      <c r="D2282" s="72" t="s">
        <v>144</v>
      </c>
      <c r="E2282" s="73" t="s">
        <v>144</v>
      </c>
      <c r="AB2282" s="2">
        <v>1</v>
      </c>
    </row>
    <row r="2283" spans="1:28" s="2" customFormat="1" ht="12.75">
      <c r="A2283" s="8"/>
      <c r="B2283" s="72"/>
      <c r="C2283" s="72"/>
      <c r="D2283" s="72" t="s">
        <v>144</v>
      </c>
      <c r="E2283" s="73" t="s">
        <v>144</v>
      </c>
      <c r="AB2283" s="2">
        <v>1</v>
      </c>
    </row>
    <row r="2284" spans="1:28" s="2" customFormat="1" ht="12.75">
      <c r="A2284" s="8"/>
      <c r="B2284" s="72"/>
      <c r="C2284" s="72"/>
      <c r="D2284" s="72" t="s">
        <v>144</v>
      </c>
      <c r="E2284" s="73" t="s">
        <v>144</v>
      </c>
      <c r="AB2284" s="2">
        <v>1</v>
      </c>
    </row>
    <row r="2285" spans="1:28" s="2" customFormat="1" ht="12.75">
      <c r="A2285" s="8"/>
      <c r="B2285" s="72"/>
      <c r="C2285" s="72"/>
      <c r="D2285" s="72" t="s">
        <v>144</v>
      </c>
      <c r="E2285" s="73" t="s">
        <v>144</v>
      </c>
      <c r="AB2285" s="2">
        <v>1</v>
      </c>
    </row>
    <row r="2286" spans="1:28" s="2" customFormat="1" ht="12.75">
      <c r="A2286" s="8"/>
      <c r="B2286" s="72"/>
      <c r="C2286" s="72"/>
      <c r="D2286" s="72" t="s">
        <v>144</v>
      </c>
      <c r="E2286" s="73" t="s">
        <v>144</v>
      </c>
      <c r="AB2286" s="2">
        <v>1</v>
      </c>
    </row>
    <row r="2287" spans="1:28" s="2" customFormat="1" ht="12.75">
      <c r="B2287" s="72"/>
      <c r="C2287" s="72"/>
      <c r="D2287" s="72" t="s">
        <v>144</v>
      </c>
      <c r="E2287" s="73" t="s">
        <v>144</v>
      </c>
      <c r="AB2287" s="2">
        <v>1</v>
      </c>
    </row>
    <row r="2288" spans="1:28" s="2" customFormat="1" ht="12.75">
      <c r="B2288" s="72"/>
      <c r="C2288" s="72"/>
      <c r="D2288" s="72" t="s">
        <v>144</v>
      </c>
      <c r="E2288" s="73" t="s">
        <v>144</v>
      </c>
      <c r="AB2288" s="2">
        <v>1</v>
      </c>
    </row>
    <row r="2289" spans="1:28" s="2" customFormat="1" ht="12.75">
      <c r="A2289" s="8"/>
      <c r="B2289" s="72"/>
      <c r="C2289" s="72"/>
      <c r="D2289" s="72" t="s">
        <v>144</v>
      </c>
      <c r="E2289" s="73" t="s">
        <v>144</v>
      </c>
      <c r="AB2289" s="2">
        <v>1</v>
      </c>
    </row>
    <row r="2290" spans="1:28" s="2" customFormat="1" ht="12.75">
      <c r="B2290" s="72"/>
      <c r="C2290" s="72"/>
      <c r="D2290" s="72" t="s">
        <v>144</v>
      </c>
      <c r="E2290" s="73" t="s">
        <v>144</v>
      </c>
      <c r="AB2290" s="2">
        <v>1</v>
      </c>
    </row>
    <row r="2291" spans="1:28" s="2" customFormat="1" ht="12.75">
      <c r="B2291" s="72"/>
      <c r="C2291" s="72"/>
      <c r="D2291" s="72" t="s">
        <v>144</v>
      </c>
      <c r="E2291" s="73" t="s">
        <v>144</v>
      </c>
      <c r="AB2291" s="2">
        <v>1</v>
      </c>
    </row>
    <row r="2292" spans="1:28" s="2" customFormat="1" ht="12.75">
      <c r="B2292" s="72"/>
      <c r="C2292" s="72"/>
      <c r="D2292" s="72" t="s">
        <v>144</v>
      </c>
      <c r="E2292" s="73" t="s">
        <v>144</v>
      </c>
      <c r="AB2292" s="2">
        <v>1</v>
      </c>
    </row>
    <row r="2293" spans="1:28" s="2" customFormat="1" ht="12.75">
      <c r="B2293" s="72"/>
      <c r="C2293" s="72"/>
      <c r="D2293" s="72" t="s">
        <v>144</v>
      </c>
      <c r="E2293" s="73" t="s">
        <v>144</v>
      </c>
      <c r="AB2293" s="2">
        <v>1</v>
      </c>
    </row>
    <row r="2294" spans="1:28" s="2" customFormat="1" ht="12.75">
      <c r="B2294" s="72"/>
      <c r="C2294" s="72"/>
      <c r="D2294" s="72" t="s">
        <v>144</v>
      </c>
      <c r="E2294" s="73" t="s">
        <v>144</v>
      </c>
      <c r="AB2294" s="2">
        <v>1</v>
      </c>
    </row>
    <row r="2295" spans="1:28" s="2" customFormat="1" ht="12.75">
      <c r="B2295" s="72"/>
      <c r="C2295" s="72"/>
      <c r="D2295" s="72" t="s">
        <v>144</v>
      </c>
      <c r="E2295" s="73" t="s">
        <v>144</v>
      </c>
      <c r="AB2295" s="2">
        <v>1</v>
      </c>
    </row>
    <row r="2296" spans="1:28" s="2" customFormat="1" ht="12.75">
      <c r="A2296" s="8"/>
      <c r="B2296" s="72"/>
      <c r="C2296" s="72"/>
      <c r="D2296" s="72" t="s">
        <v>144</v>
      </c>
      <c r="E2296" s="73" t="s">
        <v>144</v>
      </c>
      <c r="AB2296" s="2">
        <v>1</v>
      </c>
    </row>
    <row r="2297" spans="1:28" s="2" customFormat="1" ht="12.75">
      <c r="A2297" s="8"/>
      <c r="B2297" s="72"/>
      <c r="C2297" s="72"/>
      <c r="D2297" s="72" t="s">
        <v>144</v>
      </c>
      <c r="E2297" s="73" t="s">
        <v>144</v>
      </c>
      <c r="AB2297" s="2">
        <v>1</v>
      </c>
    </row>
    <row r="2298" spans="1:28" s="2" customFormat="1" ht="12.75">
      <c r="A2298" s="8"/>
      <c r="B2298" s="72"/>
      <c r="C2298" s="72"/>
      <c r="D2298" s="72" t="s">
        <v>144</v>
      </c>
      <c r="E2298" s="73" t="s">
        <v>144</v>
      </c>
      <c r="AB2298" s="2">
        <v>1</v>
      </c>
    </row>
    <row r="2299" spans="1:28" s="2" customFormat="1" ht="12.75">
      <c r="B2299" s="72"/>
      <c r="C2299" s="72"/>
      <c r="D2299" s="72" t="s">
        <v>144</v>
      </c>
      <c r="E2299" s="73" t="s">
        <v>144</v>
      </c>
      <c r="AB2299" s="2">
        <v>1</v>
      </c>
    </row>
    <row r="2300" spans="1:28" s="2" customFormat="1" ht="12.75">
      <c r="B2300" s="72"/>
      <c r="C2300" s="72"/>
      <c r="D2300" s="72" t="s">
        <v>144</v>
      </c>
      <c r="E2300" s="73" t="s">
        <v>144</v>
      </c>
      <c r="AB2300" s="2">
        <v>1</v>
      </c>
    </row>
    <row r="2301" spans="1:28" s="2" customFormat="1" ht="12.75">
      <c r="A2301" s="8"/>
      <c r="B2301" s="72"/>
      <c r="C2301" s="72"/>
      <c r="D2301" s="72" t="s">
        <v>144</v>
      </c>
      <c r="E2301" s="73" t="s">
        <v>144</v>
      </c>
      <c r="AB2301" s="2">
        <v>1</v>
      </c>
    </row>
    <row r="2302" spans="1:28" s="2" customFormat="1" ht="12.75">
      <c r="B2302" s="72"/>
      <c r="C2302" s="72"/>
      <c r="D2302" s="72" t="s">
        <v>144</v>
      </c>
      <c r="E2302" s="73" t="s">
        <v>144</v>
      </c>
      <c r="AB2302" s="2">
        <v>1</v>
      </c>
    </row>
    <row r="2303" spans="1:28" s="2" customFormat="1" ht="12.75">
      <c r="B2303" s="72"/>
      <c r="C2303" s="72"/>
      <c r="D2303" s="72" t="s">
        <v>144</v>
      </c>
      <c r="E2303" s="73" t="s">
        <v>144</v>
      </c>
      <c r="AB2303" s="2">
        <v>1</v>
      </c>
    </row>
    <row r="2304" spans="1:28" s="2" customFormat="1" ht="12.75">
      <c r="B2304" s="72"/>
      <c r="C2304" s="72"/>
      <c r="D2304" s="72" t="s">
        <v>144</v>
      </c>
      <c r="E2304" s="73" t="s">
        <v>144</v>
      </c>
      <c r="AB2304" s="2">
        <v>1</v>
      </c>
    </row>
    <row r="2305" spans="2:28" s="2" customFormat="1" ht="12.75">
      <c r="B2305" s="72"/>
      <c r="C2305" s="72"/>
      <c r="D2305" s="72" t="s">
        <v>144</v>
      </c>
      <c r="E2305" s="73" t="s">
        <v>144</v>
      </c>
      <c r="AB2305" s="2">
        <v>1</v>
      </c>
    </row>
    <row r="2306" spans="2:28" s="2" customFormat="1" ht="12.75">
      <c r="B2306" s="72"/>
      <c r="C2306" s="72"/>
      <c r="D2306" s="72" t="s">
        <v>144</v>
      </c>
      <c r="E2306" s="73" t="s">
        <v>144</v>
      </c>
      <c r="AB2306" s="2">
        <v>1</v>
      </c>
    </row>
    <row r="2307" spans="2:28" s="2" customFormat="1" ht="12.75">
      <c r="B2307" s="72"/>
      <c r="C2307" s="72"/>
      <c r="D2307" s="72" t="s">
        <v>144</v>
      </c>
      <c r="E2307" s="73" t="s">
        <v>144</v>
      </c>
      <c r="AB2307" s="2">
        <v>1</v>
      </c>
    </row>
    <row r="2308" spans="2:28" s="2" customFormat="1" ht="12.75">
      <c r="D2308" s="72" t="s">
        <v>144</v>
      </c>
      <c r="E2308" s="73" t="s">
        <v>144</v>
      </c>
      <c r="AB2308" s="2">
        <v>1</v>
      </c>
    </row>
    <row r="2309" spans="2:28" s="2" customFormat="1" ht="12.75">
      <c r="D2309" s="72" t="s">
        <v>144</v>
      </c>
      <c r="E2309" s="73" t="s">
        <v>144</v>
      </c>
      <c r="AB2309" s="2">
        <v>1</v>
      </c>
    </row>
    <row r="2310" spans="2:28" s="2" customFormat="1" ht="12.75">
      <c r="D2310" s="72" t="s">
        <v>144</v>
      </c>
      <c r="E2310" s="73" t="s">
        <v>144</v>
      </c>
      <c r="AB2310" s="2">
        <v>1</v>
      </c>
    </row>
    <row r="2311" spans="2:28" s="2" customFormat="1" ht="12.75">
      <c r="D2311" s="72" t="s">
        <v>144</v>
      </c>
      <c r="E2311" s="73" t="s">
        <v>144</v>
      </c>
      <c r="AB2311" s="2">
        <v>1</v>
      </c>
    </row>
    <row r="2312" spans="2:28" s="2" customFormat="1" ht="12.75">
      <c r="D2312" s="72" t="s">
        <v>144</v>
      </c>
      <c r="E2312" s="73" t="s">
        <v>144</v>
      </c>
      <c r="AB2312" s="2">
        <v>1</v>
      </c>
    </row>
    <row r="2313" spans="2:28" s="2" customFormat="1" ht="12.75">
      <c r="D2313" s="72" t="s">
        <v>144</v>
      </c>
      <c r="E2313" s="73" t="s">
        <v>144</v>
      </c>
      <c r="AB2313" s="2">
        <v>1</v>
      </c>
    </row>
    <row r="2314" spans="2:28" s="2" customFormat="1" ht="12.75">
      <c r="D2314" s="72" t="s">
        <v>144</v>
      </c>
      <c r="E2314" s="73" t="s">
        <v>144</v>
      </c>
      <c r="AB2314" s="2">
        <v>1</v>
      </c>
    </row>
    <row r="2315" spans="2:28" s="2" customFormat="1" ht="12.75">
      <c r="D2315" s="72" t="s">
        <v>144</v>
      </c>
      <c r="E2315" s="73" t="s">
        <v>144</v>
      </c>
      <c r="AB2315" s="2">
        <v>1</v>
      </c>
    </row>
    <row r="2316" spans="2:28" s="2" customFormat="1" ht="12.75">
      <c r="D2316" s="72" t="s">
        <v>144</v>
      </c>
      <c r="E2316" s="73"/>
      <c r="AB2316" s="2">
        <v>1</v>
      </c>
    </row>
    <row r="2317" spans="2:28" s="2" customFormat="1" ht="12.75">
      <c r="D2317" s="72" t="s">
        <v>144</v>
      </c>
      <c r="E2317" s="73"/>
      <c r="AB2317" s="2">
        <v>1</v>
      </c>
    </row>
    <row r="2318" spans="2:28" s="2" customFormat="1" ht="12.75">
      <c r="D2318" s="72" t="s">
        <v>144</v>
      </c>
      <c r="E2318" s="73"/>
    </row>
    <row r="2319" spans="2:28" s="2" customFormat="1" ht="12.75">
      <c r="D2319" s="72" t="s">
        <v>144</v>
      </c>
      <c r="E2319" s="73"/>
    </row>
    <row r="2320" spans="2:28" s="2" customFormat="1" ht="12.75">
      <c r="D2320" s="72" t="s">
        <v>144</v>
      </c>
      <c r="E2320" s="73"/>
    </row>
    <row r="2321" spans="1:5" s="2" customFormat="1" ht="12.75">
      <c r="D2321" s="72" t="s">
        <v>144</v>
      </c>
      <c r="E2321" s="73"/>
    </row>
    <row r="2322" spans="1:5" s="2" customFormat="1" ht="15" customHeight="1">
      <c r="D2322" s="72" t="s">
        <v>144</v>
      </c>
      <c r="E2322" s="73"/>
    </row>
    <row r="2323" spans="1:5" s="2" customFormat="1" ht="12.75" customHeight="1">
      <c r="D2323" s="72" t="s">
        <v>144</v>
      </c>
      <c r="E2323" s="73"/>
    </row>
    <row r="2324" spans="1:5" s="2" customFormat="1" ht="13.5" customHeight="1">
      <c r="D2324" s="72" t="s">
        <v>144</v>
      </c>
      <c r="E2324" s="73"/>
    </row>
    <row r="2325" spans="1:5" s="2" customFormat="1" ht="13.5" customHeight="1">
      <c r="D2325" s="72" t="s">
        <v>144</v>
      </c>
      <c r="E2325" s="73"/>
    </row>
    <row r="2326" spans="1:5" s="2" customFormat="1" ht="15" customHeight="1">
      <c r="D2326" s="72" t="s">
        <v>144</v>
      </c>
      <c r="E2326" s="73"/>
    </row>
    <row r="2327" spans="1:5" s="2" customFormat="1" ht="9" customHeight="1">
      <c r="D2327" s="72" t="s">
        <v>144</v>
      </c>
      <c r="E2327" s="73"/>
    </row>
    <row r="2328" spans="1:5" s="2" customFormat="1" ht="9" customHeight="1">
      <c r="D2328" s="72" t="s">
        <v>144</v>
      </c>
      <c r="E2328" s="73"/>
    </row>
    <row r="2329" spans="1:5" s="2" customFormat="1" ht="9" customHeight="1">
      <c r="D2329" s="72" t="s">
        <v>144</v>
      </c>
      <c r="E2329" s="73"/>
    </row>
    <row r="2330" spans="1:5" s="2" customFormat="1" ht="9" customHeight="1">
      <c r="D2330" s="72" t="s">
        <v>144</v>
      </c>
      <c r="E2330" s="73"/>
    </row>
    <row r="2331" spans="1:5" s="2" customFormat="1" ht="9" customHeight="1">
      <c r="D2331" s="72" t="s">
        <v>144</v>
      </c>
      <c r="E2331" s="73"/>
    </row>
    <row r="2332" spans="1:5" s="2" customFormat="1" ht="9" customHeight="1">
      <c r="D2332" s="72" t="s">
        <v>144</v>
      </c>
      <c r="E2332" s="73"/>
    </row>
    <row r="2333" spans="1:5" s="2" customFormat="1" ht="9" customHeight="1">
      <c r="D2333" s="72" t="s">
        <v>144</v>
      </c>
      <c r="E2333" s="73"/>
    </row>
    <row r="2334" spans="1:5" s="2" customFormat="1" ht="9" customHeight="1">
      <c r="D2334" s="72" t="s">
        <v>144</v>
      </c>
      <c r="E2334" s="73"/>
    </row>
    <row r="2335" spans="1:5" ht="9" customHeight="1">
      <c r="A2335" s="2"/>
      <c r="B2335" s="2"/>
      <c r="C2335" s="2"/>
      <c r="D2335" s="72" t="s">
        <v>144</v>
      </c>
      <c r="E2335" s="73"/>
    </row>
    <row r="2336" spans="1:5" ht="9" customHeight="1">
      <c r="A2336" s="2"/>
      <c r="B2336" s="2"/>
      <c r="C2336" s="2"/>
      <c r="D2336" s="72" t="s">
        <v>144</v>
      </c>
      <c r="E2336" s="73"/>
    </row>
    <row r="2337" spans="1:5" ht="9" customHeight="1">
      <c r="A2337" s="2"/>
      <c r="B2337" s="2"/>
      <c r="C2337" s="2"/>
      <c r="D2337" s="72" t="s">
        <v>144</v>
      </c>
      <c r="E2337" s="73"/>
    </row>
    <row r="2338" spans="1:5" ht="9" customHeight="1">
      <c r="A2338" s="2"/>
      <c r="B2338" s="2"/>
      <c r="C2338" s="2"/>
      <c r="D2338" s="72" t="s">
        <v>144</v>
      </c>
      <c r="E2338" s="73"/>
    </row>
    <row r="2339" spans="1:5" ht="9" customHeight="1">
      <c r="A2339" s="2"/>
      <c r="B2339" s="2"/>
      <c r="C2339" s="2"/>
      <c r="D2339" s="72" t="s">
        <v>144</v>
      </c>
      <c r="E2339" s="73"/>
    </row>
    <row r="2340" spans="1:5" ht="9.75" customHeight="1">
      <c r="A2340" s="2"/>
      <c r="B2340" s="2"/>
      <c r="C2340" s="2"/>
      <c r="D2340" s="72" t="s">
        <v>144</v>
      </c>
      <c r="E2340" s="73"/>
    </row>
    <row r="2341" spans="1:5" ht="9.75" customHeight="1">
      <c r="A2341" s="2"/>
      <c r="B2341" s="2"/>
      <c r="C2341" s="2"/>
      <c r="D2341" s="72" t="s">
        <v>144</v>
      </c>
      <c r="E2341" s="73"/>
    </row>
    <row r="2342" spans="1:5" ht="9" customHeight="1">
      <c r="A2342" s="2"/>
      <c r="B2342" s="2"/>
      <c r="C2342" s="2"/>
      <c r="D2342" s="72" t="s">
        <v>144</v>
      </c>
      <c r="E2342" s="73"/>
    </row>
    <row r="2343" spans="1:5" ht="9" customHeight="1">
      <c r="A2343" s="2"/>
      <c r="B2343" s="2"/>
      <c r="C2343" s="2"/>
      <c r="D2343" s="72" t="s">
        <v>144</v>
      </c>
      <c r="E2343" s="73"/>
    </row>
    <row r="2344" spans="1:5" ht="8.25" customHeight="1">
      <c r="A2344" s="2"/>
      <c r="B2344" s="2"/>
      <c r="C2344" s="2"/>
      <c r="D2344" s="72" t="s">
        <v>144</v>
      </c>
      <c r="E2344" s="73"/>
    </row>
    <row r="2345" spans="1:5" ht="10.5" customHeight="1">
      <c r="A2345" s="2"/>
      <c r="B2345" s="2"/>
      <c r="C2345" s="2"/>
      <c r="D2345" s="72" t="s">
        <v>144</v>
      </c>
      <c r="E2345" s="73"/>
    </row>
    <row r="2346" spans="1:5" ht="6.75" customHeight="1">
      <c r="A2346" s="2"/>
      <c r="B2346" s="2"/>
      <c r="C2346" s="2"/>
      <c r="D2346" s="72" t="s">
        <v>144</v>
      </c>
      <c r="E2346" s="73"/>
    </row>
    <row r="2347" spans="1:5" ht="9" customHeight="1">
      <c r="A2347" s="2"/>
      <c r="B2347" s="2"/>
      <c r="C2347" s="2"/>
      <c r="D2347" s="72" t="s">
        <v>144</v>
      </c>
      <c r="E2347" s="73"/>
    </row>
    <row r="2348" spans="1:5" ht="9" customHeight="1">
      <c r="A2348" s="2"/>
      <c r="B2348" s="2"/>
      <c r="C2348" s="2"/>
      <c r="D2348" s="72" t="s">
        <v>144</v>
      </c>
      <c r="E2348" s="73"/>
    </row>
    <row r="2349" spans="1:5" ht="9" customHeight="1">
      <c r="A2349" s="2"/>
      <c r="B2349" s="2"/>
      <c r="C2349" s="2"/>
      <c r="D2349" s="72" t="s">
        <v>144</v>
      </c>
      <c r="E2349" s="73"/>
    </row>
    <row r="2350" spans="1:5" ht="9" customHeight="1">
      <c r="A2350" s="2"/>
      <c r="B2350" s="2"/>
      <c r="C2350" s="2"/>
      <c r="D2350" s="72" t="s">
        <v>144</v>
      </c>
      <c r="E2350" s="73"/>
    </row>
    <row r="2351" spans="1:5" ht="9" customHeight="1">
      <c r="A2351" s="2"/>
      <c r="B2351" s="2"/>
      <c r="C2351" s="2"/>
      <c r="D2351" s="72" t="s">
        <v>144</v>
      </c>
      <c r="E2351" s="73"/>
    </row>
    <row r="2352" spans="1:5" ht="9" customHeight="1">
      <c r="A2352" s="2"/>
      <c r="B2352" s="2"/>
      <c r="C2352" s="2"/>
      <c r="D2352" s="72" t="s">
        <v>144</v>
      </c>
      <c r="E2352" s="73"/>
    </row>
    <row r="2353" spans="1:5" ht="9" customHeight="1">
      <c r="A2353" s="2"/>
      <c r="B2353" s="2"/>
      <c r="C2353" s="2"/>
      <c r="D2353" s="72" t="s">
        <v>144</v>
      </c>
      <c r="E2353" s="73"/>
    </row>
    <row r="2354" spans="1:5" ht="9" customHeight="1">
      <c r="A2354" s="2"/>
      <c r="B2354" s="2"/>
      <c r="C2354" s="2"/>
      <c r="D2354" s="72" t="s">
        <v>144</v>
      </c>
      <c r="E2354" s="73"/>
    </row>
    <row r="2355" spans="1:5" ht="9" customHeight="1">
      <c r="A2355" s="2"/>
      <c r="B2355" s="2"/>
      <c r="C2355" s="2"/>
      <c r="D2355" s="72" t="s">
        <v>144</v>
      </c>
      <c r="E2355" s="73"/>
    </row>
    <row r="2356" spans="1:5" ht="9" customHeight="1">
      <c r="A2356" s="2"/>
      <c r="B2356" s="2"/>
      <c r="C2356" s="2"/>
      <c r="D2356" s="72" t="s">
        <v>144</v>
      </c>
      <c r="E2356" s="73"/>
    </row>
    <row r="2357" spans="1:5" ht="9" customHeight="1">
      <c r="A2357" s="2"/>
      <c r="B2357" s="2"/>
      <c r="C2357" s="2"/>
      <c r="D2357" s="72" t="s">
        <v>144</v>
      </c>
      <c r="E2357" s="73"/>
    </row>
    <row r="2358" spans="1:5" ht="9" customHeight="1">
      <c r="A2358" s="2"/>
      <c r="B2358" s="2"/>
      <c r="C2358" s="2"/>
      <c r="D2358" s="72" t="s">
        <v>144</v>
      </c>
      <c r="E2358" s="73"/>
    </row>
    <row r="2359" spans="1:5" ht="9" customHeight="1">
      <c r="A2359" s="2"/>
      <c r="B2359" s="2"/>
      <c r="C2359" s="2"/>
      <c r="D2359" s="72" t="s">
        <v>144</v>
      </c>
      <c r="E2359" s="73"/>
    </row>
    <row r="2360" spans="1:5" ht="9" customHeight="1">
      <c r="A2360" s="2"/>
      <c r="B2360" s="2"/>
      <c r="C2360" s="2"/>
      <c r="D2360" s="72" t="s">
        <v>144</v>
      </c>
      <c r="E2360" s="73"/>
    </row>
    <row r="2361" spans="1:5" ht="9" customHeight="1">
      <c r="A2361" s="2"/>
      <c r="B2361" s="2"/>
      <c r="C2361" s="2"/>
      <c r="D2361" s="72" t="s">
        <v>144</v>
      </c>
      <c r="E2361" s="73"/>
    </row>
    <row r="2362" spans="1:5" ht="9" customHeight="1">
      <c r="A2362" s="2"/>
      <c r="B2362" s="2"/>
      <c r="C2362" s="2"/>
      <c r="D2362" s="72" t="s">
        <v>144</v>
      </c>
      <c r="E2362" s="73"/>
    </row>
    <row r="2363" spans="1:5" ht="9" customHeight="1">
      <c r="A2363" s="2"/>
      <c r="B2363" s="2"/>
      <c r="C2363" s="2"/>
      <c r="D2363" s="72" t="s">
        <v>144</v>
      </c>
      <c r="E2363" s="73"/>
    </row>
    <row r="2364" spans="1:5" ht="8.25" customHeight="1">
      <c r="A2364" s="2"/>
      <c r="B2364" s="2"/>
      <c r="C2364" s="2"/>
      <c r="D2364" s="72" t="s">
        <v>144</v>
      </c>
      <c r="E2364" s="73"/>
    </row>
    <row r="2365" spans="1:5" ht="9" customHeight="1">
      <c r="A2365" s="2"/>
      <c r="B2365" s="2"/>
      <c r="C2365" s="2"/>
      <c r="D2365" s="72" t="s">
        <v>144</v>
      </c>
      <c r="E2365" s="73"/>
    </row>
    <row r="2366" spans="1:5" ht="9" customHeight="1">
      <c r="A2366" s="2"/>
      <c r="B2366" s="2"/>
      <c r="C2366" s="2"/>
      <c r="D2366" s="72" t="s">
        <v>144</v>
      </c>
      <c r="E2366" s="73"/>
    </row>
    <row r="2367" spans="1:5" ht="9" customHeight="1">
      <c r="A2367" s="2"/>
      <c r="B2367" s="2"/>
      <c r="C2367" s="2"/>
      <c r="D2367" s="72" t="s">
        <v>144</v>
      </c>
      <c r="E2367" s="73"/>
    </row>
    <row r="2368" spans="1:5" ht="9" customHeight="1">
      <c r="A2368" s="2"/>
      <c r="B2368" s="2"/>
      <c r="C2368" s="2"/>
      <c r="D2368" s="72" t="s">
        <v>144</v>
      </c>
      <c r="E2368" s="73"/>
    </row>
    <row r="2369" spans="1:5" ht="9" customHeight="1">
      <c r="A2369" s="2"/>
      <c r="B2369" s="2"/>
      <c r="C2369" s="2"/>
      <c r="D2369" s="72" t="s">
        <v>144</v>
      </c>
      <c r="E2369" s="73"/>
    </row>
    <row r="2370" spans="1:5" ht="9" customHeight="1">
      <c r="A2370" s="2"/>
      <c r="B2370" s="2"/>
      <c r="C2370" s="2"/>
      <c r="D2370" s="72" t="s">
        <v>144</v>
      </c>
      <c r="E2370" s="73"/>
    </row>
    <row r="2371" spans="1:5" ht="9" customHeight="1">
      <c r="A2371" s="2"/>
      <c r="B2371" s="2"/>
      <c r="C2371" s="2"/>
      <c r="D2371" s="72" t="s">
        <v>144</v>
      </c>
      <c r="E2371" s="73"/>
    </row>
    <row r="2372" spans="1:5" ht="9" customHeight="1">
      <c r="A2372" s="2"/>
      <c r="B2372" s="2"/>
      <c r="C2372" s="2"/>
      <c r="D2372" s="72" t="s">
        <v>144</v>
      </c>
      <c r="E2372" s="73"/>
    </row>
    <row r="2373" spans="1:5" ht="9" customHeight="1">
      <c r="A2373" s="2"/>
      <c r="B2373" s="2"/>
      <c r="C2373" s="2"/>
      <c r="D2373" s="72" t="s">
        <v>144</v>
      </c>
      <c r="E2373" s="73"/>
    </row>
    <row r="2374" spans="1:5" ht="9" customHeight="1">
      <c r="A2374" s="2"/>
      <c r="B2374" s="2"/>
      <c r="C2374" s="2"/>
      <c r="D2374" s="72" t="s">
        <v>144</v>
      </c>
      <c r="E2374" s="73"/>
    </row>
    <row r="2375" spans="1:5" ht="9" customHeight="1">
      <c r="A2375" s="2"/>
      <c r="B2375" s="2"/>
      <c r="C2375" s="2"/>
      <c r="D2375" s="72" t="s">
        <v>144</v>
      </c>
      <c r="E2375" s="73"/>
    </row>
    <row r="2376" spans="1:5" ht="9" customHeight="1">
      <c r="A2376" s="2"/>
      <c r="B2376" s="2"/>
      <c r="C2376" s="2"/>
      <c r="D2376" s="72" t="s">
        <v>144</v>
      </c>
      <c r="E2376" s="73"/>
    </row>
    <row r="2377" spans="1:5" ht="9" customHeight="1">
      <c r="A2377" s="2"/>
      <c r="B2377" s="2"/>
      <c r="C2377" s="2"/>
      <c r="D2377" s="72" t="s">
        <v>144</v>
      </c>
      <c r="E2377" s="73"/>
    </row>
    <row r="2378" spans="1:5" ht="9" customHeight="1">
      <c r="A2378" s="2"/>
      <c r="B2378" s="2"/>
      <c r="C2378" s="2"/>
      <c r="D2378" s="72" t="s">
        <v>144</v>
      </c>
      <c r="E2378" s="73"/>
    </row>
    <row r="2379" spans="1:5" ht="9" customHeight="1">
      <c r="A2379" s="2"/>
      <c r="B2379" s="2"/>
      <c r="C2379" s="2"/>
      <c r="D2379" s="72" t="s">
        <v>144</v>
      </c>
      <c r="E2379" s="73"/>
    </row>
    <row r="2380" spans="1:5" ht="9" customHeight="1">
      <c r="A2380" s="2"/>
      <c r="B2380" s="2"/>
      <c r="C2380" s="2"/>
      <c r="D2380" s="72" t="s">
        <v>144</v>
      </c>
      <c r="E2380" s="73"/>
    </row>
    <row r="2381" spans="1:5" ht="9" customHeight="1">
      <c r="A2381" s="2"/>
      <c r="B2381" s="2"/>
      <c r="C2381" s="2"/>
      <c r="D2381" s="72" t="s">
        <v>144</v>
      </c>
      <c r="E2381" s="73"/>
    </row>
    <row r="2382" spans="1:5" ht="9" customHeight="1">
      <c r="A2382" s="2"/>
      <c r="B2382" s="2"/>
      <c r="C2382" s="2"/>
      <c r="D2382" s="72" t="s">
        <v>144</v>
      </c>
      <c r="E2382" s="73"/>
    </row>
    <row r="2383" spans="1:5" ht="9" customHeight="1">
      <c r="A2383" s="2"/>
      <c r="B2383" s="2"/>
      <c r="C2383" s="2"/>
      <c r="D2383" s="72" t="s">
        <v>144</v>
      </c>
      <c r="E2383" s="73"/>
    </row>
    <row r="2384" spans="1:5" ht="9" customHeight="1">
      <c r="A2384" s="2"/>
      <c r="B2384" s="2"/>
      <c r="C2384" s="2"/>
      <c r="D2384" s="72" t="s">
        <v>144</v>
      </c>
      <c r="E2384" s="73"/>
    </row>
    <row r="2385" spans="1:5" ht="9" customHeight="1">
      <c r="A2385" s="2"/>
      <c r="B2385" s="2"/>
      <c r="C2385" s="2"/>
      <c r="D2385" s="72" t="s">
        <v>144</v>
      </c>
      <c r="E2385" s="73"/>
    </row>
    <row r="2386" spans="1:5" ht="9" customHeight="1">
      <c r="A2386" s="2"/>
      <c r="B2386" s="2"/>
      <c r="C2386" s="2"/>
      <c r="D2386" s="72" t="s">
        <v>144</v>
      </c>
      <c r="E2386" s="73"/>
    </row>
    <row r="2387" spans="1:5" ht="9" customHeight="1">
      <c r="A2387" s="2"/>
      <c r="B2387" s="2"/>
      <c r="C2387" s="2"/>
      <c r="D2387" s="72" t="s">
        <v>144</v>
      </c>
      <c r="E2387" s="73"/>
    </row>
    <row r="2388" spans="1:5" ht="9" customHeight="1">
      <c r="A2388" s="2"/>
      <c r="B2388" s="2"/>
      <c r="C2388" s="2"/>
      <c r="D2388" s="72" t="s">
        <v>144</v>
      </c>
      <c r="E2388" s="73"/>
    </row>
    <row r="2389" spans="1:5" ht="9" customHeight="1">
      <c r="A2389" s="2"/>
      <c r="B2389" s="2"/>
      <c r="C2389" s="2"/>
      <c r="D2389" s="72" t="s">
        <v>144</v>
      </c>
      <c r="E2389" s="73"/>
    </row>
    <row r="2390" spans="1:5" ht="9" customHeight="1">
      <c r="A2390" s="2"/>
      <c r="B2390" s="2"/>
      <c r="C2390" s="2"/>
      <c r="D2390" s="72" t="s">
        <v>144</v>
      </c>
      <c r="E2390" s="73"/>
    </row>
    <row r="2391" spans="1:5" ht="9" customHeight="1">
      <c r="A2391" s="2"/>
      <c r="B2391" s="2"/>
      <c r="C2391" s="2"/>
      <c r="D2391" s="72" t="s">
        <v>144</v>
      </c>
      <c r="E2391" s="73"/>
    </row>
    <row r="2392" spans="1:5" ht="9" customHeight="1">
      <c r="A2392" s="2"/>
      <c r="B2392" s="2"/>
      <c r="C2392" s="2"/>
      <c r="D2392" s="72" t="s">
        <v>144</v>
      </c>
      <c r="E2392" s="73"/>
    </row>
    <row r="2393" spans="1:5" ht="9" customHeight="1">
      <c r="A2393" s="2"/>
      <c r="B2393" s="2"/>
      <c r="C2393" s="2"/>
      <c r="D2393" s="72" t="s">
        <v>144</v>
      </c>
      <c r="E2393" s="73"/>
    </row>
    <row r="2394" spans="1:5" ht="9" customHeight="1">
      <c r="A2394" s="2"/>
      <c r="B2394" s="2"/>
      <c r="C2394" s="2"/>
      <c r="D2394" s="72" t="s">
        <v>144</v>
      </c>
      <c r="E2394" s="73"/>
    </row>
    <row r="2395" spans="1:5" ht="9" customHeight="1">
      <c r="A2395" s="2"/>
      <c r="B2395" s="2"/>
      <c r="C2395" s="2"/>
      <c r="D2395" s="72" t="s">
        <v>144</v>
      </c>
      <c r="E2395" s="73"/>
    </row>
    <row r="2396" spans="1:5" ht="9" customHeight="1">
      <c r="A2396" s="2"/>
      <c r="B2396" s="2"/>
      <c r="C2396" s="2"/>
      <c r="D2396" s="72" t="s">
        <v>144</v>
      </c>
      <c r="E2396" s="73"/>
    </row>
    <row r="2397" spans="1:5" ht="9" customHeight="1">
      <c r="A2397" s="2"/>
      <c r="B2397" s="2"/>
      <c r="C2397" s="2"/>
      <c r="D2397" s="72" t="s">
        <v>144</v>
      </c>
      <c r="E2397" s="73"/>
    </row>
    <row r="2398" spans="1:5" ht="9" customHeight="1">
      <c r="A2398" s="2"/>
      <c r="B2398" s="2"/>
      <c r="C2398" s="2"/>
      <c r="D2398" s="72" t="s">
        <v>144</v>
      </c>
      <c r="E2398" s="73"/>
    </row>
    <row r="2399" spans="1:5" ht="9" customHeight="1">
      <c r="A2399" s="2"/>
      <c r="B2399" s="2"/>
      <c r="C2399" s="2"/>
      <c r="D2399" s="72" t="s">
        <v>144</v>
      </c>
      <c r="E2399" s="73"/>
    </row>
    <row r="2400" spans="1:5" ht="9" customHeight="1">
      <c r="A2400" s="2"/>
      <c r="B2400" s="2"/>
      <c r="C2400" s="2"/>
      <c r="D2400" s="72" t="s">
        <v>144</v>
      </c>
      <c r="E2400" s="73"/>
    </row>
    <row r="2401" spans="1:5" ht="9" customHeight="1">
      <c r="A2401" s="2"/>
      <c r="B2401" s="2"/>
      <c r="C2401" s="2"/>
      <c r="D2401" s="72" t="s">
        <v>144</v>
      </c>
      <c r="E2401" s="73"/>
    </row>
    <row r="2402" spans="1:5" ht="9" customHeight="1">
      <c r="A2402" s="2"/>
      <c r="B2402" s="2"/>
      <c r="C2402" s="2"/>
      <c r="D2402" s="72" t="s">
        <v>144</v>
      </c>
      <c r="E2402" s="73"/>
    </row>
    <row r="2403" spans="1:5" ht="9" customHeight="1">
      <c r="A2403" s="2"/>
      <c r="B2403" s="2"/>
      <c r="C2403" s="2"/>
      <c r="D2403" s="72" t="s">
        <v>144</v>
      </c>
      <c r="E2403" s="73"/>
    </row>
    <row r="2404" spans="1:5" ht="9" customHeight="1">
      <c r="A2404" s="2"/>
      <c r="B2404" s="2"/>
      <c r="C2404" s="2"/>
      <c r="D2404" s="72" t="s">
        <v>144</v>
      </c>
      <c r="E2404" s="73"/>
    </row>
    <row r="2405" spans="1:5" ht="9" customHeight="1">
      <c r="A2405" s="2"/>
      <c r="B2405" s="2"/>
      <c r="C2405" s="2"/>
      <c r="D2405" s="72" t="s">
        <v>144</v>
      </c>
      <c r="E2405" s="73"/>
    </row>
    <row r="2406" spans="1:5" ht="9" customHeight="1">
      <c r="A2406" s="2"/>
      <c r="B2406" s="2"/>
      <c r="C2406" s="2"/>
      <c r="D2406" s="72" t="s">
        <v>144</v>
      </c>
      <c r="E2406" s="73"/>
    </row>
    <row r="2407" spans="1:5" ht="9" customHeight="1">
      <c r="A2407" s="2"/>
      <c r="B2407" s="2"/>
      <c r="C2407" s="2"/>
      <c r="D2407" s="72" t="s">
        <v>144</v>
      </c>
      <c r="E2407" s="73"/>
    </row>
    <row r="2408" spans="1:5" ht="9" customHeight="1">
      <c r="A2408" s="2"/>
      <c r="B2408" s="2"/>
      <c r="C2408" s="2"/>
      <c r="D2408" s="72" t="s">
        <v>144</v>
      </c>
      <c r="E2408" s="73"/>
    </row>
    <row r="2409" spans="1:5" ht="9" customHeight="1">
      <c r="A2409" s="2"/>
      <c r="B2409" s="2"/>
      <c r="C2409" s="2"/>
      <c r="D2409" s="72" t="s">
        <v>144</v>
      </c>
      <c r="E2409" s="73"/>
    </row>
    <row r="2410" spans="1:5" ht="9" customHeight="1">
      <c r="A2410" s="2"/>
      <c r="B2410" s="2"/>
      <c r="C2410" s="2"/>
      <c r="D2410" s="72" t="s">
        <v>144</v>
      </c>
      <c r="E2410" s="73"/>
    </row>
    <row r="2411" spans="1:5" ht="9" customHeight="1">
      <c r="A2411" s="2"/>
      <c r="B2411" s="2"/>
      <c r="C2411" s="2"/>
      <c r="D2411" s="72" t="s">
        <v>144</v>
      </c>
      <c r="E2411" s="73"/>
    </row>
    <row r="2412" spans="1:5" ht="9" customHeight="1">
      <c r="A2412" s="2"/>
      <c r="B2412" s="2"/>
      <c r="C2412" s="2"/>
      <c r="D2412" s="72" t="s">
        <v>144</v>
      </c>
      <c r="E2412" s="73"/>
    </row>
    <row r="2413" spans="1:5" ht="9" customHeight="1">
      <c r="A2413" s="2"/>
      <c r="B2413" s="2"/>
      <c r="C2413" s="2"/>
      <c r="D2413" s="72" t="s">
        <v>144</v>
      </c>
      <c r="E2413" s="73"/>
    </row>
    <row r="2414" spans="1:5" ht="9" customHeight="1">
      <c r="A2414" s="2"/>
      <c r="B2414" s="2"/>
      <c r="C2414" s="2"/>
      <c r="D2414" s="72" t="s">
        <v>144</v>
      </c>
      <c r="E2414" s="73"/>
    </row>
    <row r="2415" spans="1:5" ht="9" customHeight="1">
      <c r="A2415" s="2"/>
      <c r="B2415" s="2"/>
      <c r="C2415" s="2"/>
      <c r="D2415" s="72" t="s">
        <v>144</v>
      </c>
      <c r="E2415" s="73"/>
    </row>
    <row r="2416" spans="1:5" ht="9" customHeight="1">
      <c r="A2416" s="2"/>
      <c r="B2416" s="2"/>
      <c r="C2416" s="2"/>
      <c r="D2416" s="72" t="s">
        <v>144</v>
      </c>
      <c r="E2416" s="73"/>
    </row>
    <row r="2417" spans="1:5" ht="9" customHeight="1">
      <c r="A2417" s="2"/>
      <c r="B2417" s="2"/>
      <c r="C2417" s="2"/>
      <c r="D2417" s="72" t="s">
        <v>144</v>
      </c>
      <c r="E2417" s="73"/>
    </row>
    <row r="2418" spans="1:5" ht="9" customHeight="1">
      <c r="A2418" s="2"/>
      <c r="B2418" s="2"/>
      <c r="C2418" s="2"/>
      <c r="D2418" s="72" t="s">
        <v>144</v>
      </c>
      <c r="E2418" s="73"/>
    </row>
    <row r="2419" spans="1:5" ht="9" customHeight="1">
      <c r="A2419" s="2"/>
      <c r="B2419" s="2"/>
      <c r="C2419" s="2"/>
      <c r="D2419" s="72" t="s">
        <v>144</v>
      </c>
      <c r="E2419" s="73"/>
    </row>
    <row r="2420" spans="1:5" ht="9" customHeight="1">
      <c r="A2420" s="2"/>
      <c r="B2420" s="2"/>
      <c r="C2420" s="2"/>
      <c r="D2420" s="72" t="s">
        <v>144</v>
      </c>
      <c r="E2420" s="73"/>
    </row>
    <row r="2421" spans="1:5" ht="9" customHeight="1">
      <c r="A2421" s="2"/>
      <c r="B2421" s="2"/>
      <c r="C2421" s="2"/>
      <c r="D2421" s="72" t="s">
        <v>144</v>
      </c>
      <c r="E2421" s="73"/>
    </row>
    <row r="2422" spans="1:5" ht="9" customHeight="1">
      <c r="A2422" s="2"/>
      <c r="B2422" s="2"/>
      <c r="C2422" s="2"/>
      <c r="D2422" s="72" t="s">
        <v>144</v>
      </c>
      <c r="E2422" s="73"/>
    </row>
    <row r="2423" spans="1:5" ht="9" customHeight="1">
      <c r="A2423" s="2"/>
      <c r="B2423" s="2"/>
      <c r="C2423" s="2"/>
      <c r="D2423" s="72" t="s">
        <v>144</v>
      </c>
      <c r="E2423" s="73"/>
    </row>
    <row r="2424" spans="1:5" ht="9" customHeight="1">
      <c r="A2424" s="2"/>
      <c r="B2424" s="2"/>
      <c r="C2424" s="2"/>
      <c r="D2424" s="72" t="s">
        <v>144</v>
      </c>
      <c r="E2424" s="73"/>
    </row>
    <row r="2425" spans="1:5" ht="9" customHeight="1">
      <c r="A2425" s="2"/>
      <c r="B2425" s="2"/>
      <c r="C2425" s="2"/>
      <c r="D2425" s="72" t="s">
        <v>144</v>
      </c>
      <c r="E2425" s="73"/>
    </row>
    <row r="2426" spans="1:5" ht="9" customHeight="1">
      <c r="A2426" s="2"/>
      <c r="B2426" s="2"/>
      <c r="C2426" s="2"/>
      <c r="D2426" s="72" t="s">
        <v>144</v>
      </c>
      <c r="E2426" s="73"/>
    </row>
    <row r="2427" spans="1:5" ht="9" customHeight="1">
      <c r="A2427" s="2"/>
      <c r="B2427" s="2"/>
      <c r="C2427" s="2"/>
      <c r="D2427" s="72" t="s">
        <v>144</v>
      </c>
      <c r="E2427" s="73"/>
    </row>
    <row r="2428" spans="1:5" ht="9" customHeight="1">
      <c r="A2428" s="2"/>
      <c r="B2428" s="2"/>
      <c r="C2428" s="2"/>
      <c r="D2428" s="72" t="s">
        <v>144</v>
      </c>
      <c r="E2428" s="73"/>
    </row>
    <row r="2429" spans="1:5" ht="9" customHeight="1">
      <c r="A2429" s="2"/>
      <c r="B2429" s="2"/>
      <c r="C2429" s="2"/>
      <c r="D2429" s="72" t="s">
        <v>144</v>
      </c>
      <c r="E2429" s="73"/>
    </row>
    <row r="2430" spans="1:5" ht="9" customHeight="1">
      <c r="A2430" s="2"/>
      <c r="B2430" s="2"/>
      <c r="C2430" s="2"/>
      <c r="D2430" s="72" t="s">
        <v>144</v>
      </c>
      <c r="E2430" s="73"/>
    </row>
    <row r="2431" spans="1:5" ht="9" customHeight="1">
      <c r="A2431" s="2"/>
      <c r="B2431" s="2"/>
      <c r="C2431" s="2"/>
      <c r="D2431" s="72" t="s">
        <v>144</v>
      </c>
      <c r="E2431" s="73"/>
    </row>
    <row r="2432" spans="1:5" ht="9" customHeight="1">
      <c r="A2432" s="2"/>
      <c r="B2432" s="2"/>
      <c r="C2432" s="2"/>
      <c r="D2432" s="72" t="s">
        <v>144</v>
      </c>
      <c r="E2432" s="73"/>
    </row>
    <row r="2433" spans="1:5" ht="9" customHeight="1">
      <c r="A2433" s="2"/>
      <c r="B2433" s="2"/>
      <c r="C2433" s="2"/>
      <c r="D2433" s="72" t="s">
        <v>144</v>
      </c>
      <c r="E2433" s="73"/>
    </row>
    <row r="2434" spans="1:5" ht="9" customHeight="1">
      <c r="A2434" s="2"/>
      <c r="B2434" s="2"/>
      <c r="C2434" s="2"/>
      <c r="D2434" s="72" t="s">
        <v>144</v>
      </c>
      <c r="E2434" s="73"/>
    </row>
    <row r="2435" spans="1:5" ht="9" customHeight="1">
      <c r="A2435" s="2"/>
      <c r="B2435" s="2"/>
      <c r="C2435" s="2"/>
      <c r="D2435" s="72" t="s">
        <v>144</v>
      </c>
      <c r="E2435" s="73"/>
    </row>
    <row r="2436" spans="1:5" ht="9" customHeight="1">
      <c r="A2436" s="2"/>
      <c r="B2436" s="2"/>
      <c r="C2436" s="2"/>
      <c r="D2436" s="72" t="s">
        <v>144</v>
      </c>
      <c r="E2436" s="73"/>
    </row>
    <row r="2437" spans="1:5" ht="9" customHeight="1">
      <c r="A2437" s="2"/>
      <c r="B2437" s="2"/>
      <c r="C2437" s="2"/>
      <c r="D2437" s="72" t="s">
        <v>144</v>
      </c>
      <c r="E2437" s="73"/>
    </row>
    <row r="2438" spans="1:5" ht="9" customHeight="1">
      <c r="A2438" s="2"/>
      <c r="B2438" s="2"/>
      <c r="C2438" s="2"/>
      <c r="D2438" s="72" t="s">
        <v>144</v>
      </c>
      <c r="E2438" s="73"/>
    </row>
    <row r="2439" spans="1:5" ht="9" customHeight="1">
      <c r="A2439" s="2"/>
      <c r="B2439" s="2"/>
      <c r="C2439" s="2"/>
      <c r="D2439" s="72" t="s">
        <v>144</v>
      </c>
      <c r="E2439" s="73"/>
    </row>
    <row r="2440" spans="1:5" ht="9" customHeight="1">
      <c r="A2440" s="2"/>
      <c r="B2440" s="2"/>
      <c r="C2440" s="2"/>
      <c r="D2440" s="72" t="s">
        <v>144</v>
      </c>
      <c r="E2440" s="73"/>
    </row>
    <row r="2441" spans="1:5" ht="9" customHeight="1">
      <c r="A2441" s="2"/>
      <c r="B2441" s="2"/>
      <c r="C2441" s="2"/>
      <c r="D2441" s="72" t="s">
        <v>144</v>
      </c>
      <c r="E2441" s="73"/>
    </row>
    <row r="2442" spans="1:5" ht="9" customHeight="1">
      <c r="A2442" s="2"/>
      <c r="B2442" s="2"/>
      <c r="C2442" s="2"/>
      <c r="D2442" s="72" t="s">
        <v>144</v>
      </c>
      <c r="E2442" s="73"/>
    </row>
    <row r="2443" spans="1:5" ht="9" customHeight="1">
      <c r="A2443" s="2"/>
      <c r="B2443" s="2"/>
      <c r="C2443" s="2"/>
      <c r="D2443" s="72" t="s">
        <v>144</v>
      </c>
      <c r="E2443" s="73"/>
    </row>
    <row r="2444" spans="1:5" ht="9" customHeight="1">
      <c r="A2444" s="2"/>
      <c r="B2444" s="2"/>
      <c r="C2444" s="2"/>
      <c r="D2444" s="72" t="s">
        <v>144</v>
      </c>
      <c r="E2444" s="73"/>
    </row>
    <row r="2445" spans="1:5" ht="9" customHeight="1">
      <c r="A2445" s="2"/>
      <c r="B2445" s="2"/>
      <c r="C2445" s="2"/>
      <c r="D2445" s="72" t="s">
        <v>144</v>
      </c>
      <c r="E2445" s="73"/>
    </row>
    <row r="2446" spans="1:5" ht="9" customHeight="1">
      <c r="A2446" s="2"/>
      <c r="B2446" s="2"/>
      <c r="C2446" s="2"/>
      <c r="D2446" s="72" t="s">
        <v>144</v>
      </c>
      <c r="E2446" s="73"/>
    </row>
    <row r="2447" spans="1:5" ht="9" customHeight="1">
      <c r="A2447" s="2"/>
      <c r="B2447" s="2"/>
      <c r="C2447" s="2"/>
      <c r="D2447" s="72" t="s">
        <v>144</v>
      </c>
      <c r="E2447" s="73"/>
    </row>
    <row r="2448" spans="1:5" ht="9" customHeight="1">
      <c r="A2448" s="2"/>
      <c r="B2448" s="2"/>
      <c r="C2448" s="2"/>
      <c r="D2448" s="72" t="s">
        <v>144</v>
      </c>
      <c r="E2448" s="73"/>
    </row>
    <row r="2449" spans="1:5" ht="9" customHeight="1">
      <c r="A2449" s="2"/>
      <c r="B2449" s="2"/>
      <c r="C2449" s="2"/>
      <c r="D2449" s="72" t="s">
        <v>144</v>
      </c>
      <c r="E2449" s="73"/>
    </row>
    <row r="2450" spans="1:5" ht="9" customHeight="1">
      <c r="A2450" s="2"/>
      <c r="B2450" s="2"/>
      <c r="C2450" s="2"/>
      <c r="D2450" s="72" t="s">
        <v>144</v>
      </c>
      <c r="E2450" s="73"/>
    </row>
    <row r="2451" spans="1:5" ht="9" customHeight="1">
      <c r="A2451" s="2"/>
      <c r="B2451" s="2"/>
      <c r="C2451" s="2"/>
      <c r="D2451" s="72" t="s">
        <v>144</v>
      </c>
      <c r="E2451" s="73"/>
    </row>
    <row r="2452" spans="1:5" ht="9" customHeight="1">
      <c r="A2452" s="2"/>
      <c r="B2452" s="2"/>
      <c r="C2452" s="2"/>
      <c r="D2452" s="72" t="s">
        <v>144</v>
      </c>
      <c r="E2452" s="73"/>
    </row>
    <row r="2453" spans="1:5" ht="9" customHeight="1">
      <c r="A2453" s="2"/>
      <c r="B2453" s="2"/>
      <c r="C2453" s="2"/>
      <c r="D2453" s="72" t="s">
        <v>144</v>
      </c>
      <c r="E2453" s="73"/>
    </row>
    <row r="2454" spans="1:5" ht="9" customHeight="1">
      <c r="A2454" s="2"/>
      <c r="B2454" s="2"/>
      <c r="C2454" s="2"/>
      <c r="D2454" s="72" t="s">
        <v>144</v>
      </c>
      <c r="E2454" s="73"/>
    </row>
    <row r="2455" spans="1:5" ht="9" customHeight="1">
      <c r="A2455" s="2"/>
      <c r="B2455" s="2"/>
      <c r="C2455" s="2"/>
      <c r="D2455" s="72" t="s">
        <v>144</v>
      </c>
      <c r="E2455" s="73"/>
    </row>
    <row r="2456" spans="1:5" ht="9" customHeight="1">
      <c r="A2456" s="2"/>
      <c r="B2456" s="2"/>
      <c r="C2456" s="2"/>
      <c r="D2456" s="72" t="s">
        <v>144</v>
      </c>
      <c r="E2456" s="73"/>
    </row>
    <row r="2457" spans="1:5" ht="9" customHeight="1">
      <c r="A2457" s="2"/>
      <c r="B2457" s="2"/>
      <c r="C2457" s="2"/>
      <c r="D2457" s="72" t="s">
        <v>144</v>
      </c>
      <c r="E2457" s="73"/>
    </row>
    <row r="2458" spans="1:5" ht="9" customHeight="1">
      <c r="A2458" s="2"/>
      <c r="B2458" s="2"/>
      <c r="C2458" s="2"/>
      <c r="D2458" s="72" t="s">
        <v>144</v>
      </c>
      <c r="E2458" s="73"/>
    </row>
    <row r="2459" spans="1:5" ht="9" customHeight="1">
      <c r="A2459" s="2"/>
      <c r="B2459" s="2"/>
      <c r="C2459" s="2"/>
      <c r="D2459" s="72" t="s">
        <v>144</v>
      </c>
      <c r="E2459" s="73"/>
    </row>
    <row r="2460" spans="1:5" ht="9" customHeight="1">
      <c r="A2460" s="2"/>
      <c r="B2460" s="2"/>
      <c r="C2460" s="2"/>
      <c r="D2460" s="72" t="s">
        <v>144</v>
      </c>
      <c r="E2460" s="73"/>
    </row>
    <row r="2461" spans="1:5" ht="9" customHeight="1">
      <c r="A2461" s="2"/>
      <c r="B2461" s="2"/>
      <c r="C2461" s="2"/>
      <c r="D2461" s="72" t="s">
        <v>144</v>
      </c>
      <c r="E2461" s="73"/>
    </row>
    <row r="2462" spans="1:5" ht="9" customHeight="1">
      <c r="A2462" s="2"/>
      <c r="B2462" s="2"/>
      <c r="C2462" s="2"/>
      <c r="D2462" s="72" t="s">
        <v>144</v>
      </c>
      <c r="E2462" s="73"/>
    </row>
    <row r="2463" spans="1:5" ht="9" customHeight="1">
      <c r="A2463" s="2"/>
      <c r="B2463" s="2"/>
      <c r="C2463" s="2"/>
      <c r="D2463" s="72" t="s">
        <v>144</v>
      </c>
      <c r="E2463" s="73"/>
    </row>
    <row r="2464" spans="1:5" ht="9" customHeight="1">
      <c r="A2464" s="2"/>
      <c r="B2464" s="2"/>
      <c r="C2464" s="2"/>
      <c r="D2464" s="72" t="s">
        <v>144</v>
      </c>
      <c r="E2464" s="73"/>
    </row>
    <row r="2465" spans="1:5" ht="9" customHeight="1">
      <c r="A2465" s="2"/>
      <c r="B2465" s="2"/>
      <c r="C2465" s="2"/>
      <c r="D2465" s="72" t="s">
        <v>144</v>
      </c>
      <c r="E2465" s="73"/>
    </row>
    <row r="2466" spans="1:5" ht="9" customHeight="1">
      <c r="A2466" s="2"/>
      <c r="B2466" s="2"/>
      <c r="C2466" s="2"/>
      <c r="D2466" s="72" t="s">
        <v>144</v>
      </c>
      <c r="E2466" s="73"/>
    </row>
    <row r="2467" spans="1:5" ht="9" customHeight="1">
      <c r="A2467" s="2"/>
      <c r="B2467" s="2"/>
      <c r="C2467" s="2"/>
      <c r="D2467" s="72" t="s">
        <v>144</v>
      </c>
      <c r="E2467" s="73"/>
    </row>
    <row r="2468" spans="1:5" ht="9" customHeight="1">
      <c r="A2468" s="2"/>
      <c r="B2468" s="2"/>
      <c r="C2468" s="2"/>
      <c r="D2468" s="72" t="s">
        <v>144</v>
      </c>
      <c r="E2468" s="73"/>
    </row>
    <row r="2469" spans="1:5" ht="9" customHeight="1">
      <c r="A2469" s="2"/>
      <c r="B2469" s="2"/>
      <c r="C2469" s="2"/>
      <c r="D2469" s="72" t="s">
        <v>144</v>
      </c>
      <c r="E2469" s="73"/>
    </row>
    <row r="2470" spans="1:5" ht="9" customHeight="1">
      <c r="A2470" s="2"/>
      <c r="B2470" s="2"/>
      <c r="C2470" s="2"/>
      <c r="D2470" s="72" t="s">
        <v>144</v>
      </c>
      <c r="E2470" s="73"/>
    </row>
    <row r="2471" spans="1:5" ht="9" customHeight="1">
      <c r="A2471" s="2"/>
      <c r="B2471" s="2"/>
      <c r="C2471" s="2"/>
      <c r="D2471" s="72" t="s">
        <v>144</v>
      </c>
      <c r="E2471" s="73"/>
    </row>
    <row r="2472" spans="1:5" ht="9" customHeight="1">
      <c r="A2472" s="2"/>
      <c r="B2472" s="2"/>
      <c r="C2472" s="2"/>
      <c r="D2472" s="72" t="s">
        <v>144</v>
      </c>
      <c r="E2472" s="73"/>
    </row>
    <row r="2473" spans="1:5" ht="9" customHeight="1">
      <c r="A2473" s="2"/>
      <c r="B2473" s="2"/>
      <c r="C2473" s="2"/>
      <c r="D2473" s="72" t="s">
        <v>144</v>
      </c>
      <c r="E2473" s="73"/>
    </row>
    <row r="2474" spans="1:5" ht="9" customHeight="1">
      <c r="A2474" s="2"/>
      <c r="B2474" s="2"/>
      <c r="C2474" s="2"/>
      <c r="D2474" s="72" t="s">
        <v>144</v>
      </c>
      <c r="E2474" s="73"/>
    </row>
    <row r="2475" spans="1:5" ht="9" customHeight="1">
      <c r="A2475" s="2"/>
      <c r="B2475" s="2"/>
      <c r="C2475" s="2"/>
      <c r="D2475" s="72" t="s">
        <v>144</v>
      </c>
      <c r="E2475" s="73"/>
    </row>
    <row r="2476" spans="1:5" ht="9" customHeight="1">
      <c r="A2476" s="2"/>
      <c r="B2476" s="2"/>
      <c r="C2476" s="2"/>
      <c r="D2476" s="72" t="s">
        <v>144</v>
      </c>
      <c r="E2476" s="73"/>
    </row>
    <row r="2477" spans="1:5" ht="9" customHeight="1">
      <c r="A2477" s="2"/>
      <c r="B2477" s="2"/>
      <c r="C2477" s="2"/>
      <c r="D2477" s="72" t="s">
        <v>144</v>
      </c>
      <c r="E2477" s="73"/>
    </row>
    <row r="2478" spans="1:5" ht="9" customHeight="1">
      <c r="A2478" s="2"/>
      <c r="B2478" s="2"/>
      <c r="C2478" s="2"/>
      <c r="D2478" s="72" t="s">
        <v>144</v>
      </c>
      <c r="E2478" s="73"/>
    </row>
    <row r="2479" spans="1:5" ht="9" customHeight="1">
      <c r="A2479" s="2"/>
      <c r="B2479" s="2"/>
      <c r="C2479" s="2"/>
      <c r="D2479" s="72" t="s">
        <v>144</v>
      </c>
      <c r="E2479" s="73"/>
    </row>
    <row r="2480" spans="1:5" ht="9" customHeight="1">
      <c r="A2480" s="2"/>
      <c r="B2480" s="2"/>
      <c r="C2480" s="2"/>
      <c r="D2480" s="72" t="s">
        <v>144</v>
      </c>
      <c r="E2480" s="73"/>
    </row>
    <row r="2481" spans="1:5" ht="9" customHeight="1">
      <c r="A2481" s="2"/>
      <c r="B2481" s="2"/>
      <c r="C2481" s="2"/>
      <c r="D2481" s="72" t="s">
        <v>144</v>
      </c>
      <c r="E2481" s="73"/>
    </row>
    <row r="2482" spans="1:5" ht="9" customHeight="1">
      <c r="A2482" s="2"/>
      <c r="B2482" s="2"/>
      <c r="C2482" s="2"/>
      <c r="D2482" s="72" t="s">
        <v>144</v>
      </c>
      <c r="E2482" s="73"/>
    </row>
    <row r="2483" spans="1:5" ht="9" customHeight="1">
      <c r="A2483" s="2"/>
      <c r="B2483" s="2"/>
      <c r="C2483" s="2"/>
      <c r="D2483" s="72" t="s">
        <v>144</v>
      </c>
      <c r="E2483" s="73"/>
    </row>
    <row r="2484" spans="1:5" ht="9" customHeight="1">
      <c r="A2484" s="2"/>
      <c r="B2484" s="2"/>
      <c r="C2484" s="2"/>
      <c r="D2484" s="72" t="s">
        <v>144</v>
      </c>
      <c r="E2484" s="73"/>
    </row>
    <row r="2485" spans="1:5" ht="9" customHeight="1">
      <c r="A2485" s="2"/>
      <c r="B2485" s="2"/>
      <c r="C2485" s="2"/>
      <c r="D2485" s="72" t="s">
        <v>144</v>
      </c>
      <c r="E2485" s="73"/>
    </row>
    <row r="2486" spans="1:5" ht="9" customHeight="1">
      <c r="A2486" s="2"/>
      <c r="B2486" s="2"/>
      <c r="C2486" s="2"/>
      <c r="D2486" s="72" t="s">
        <v>144</v>
      </c>
      <c r="E2486" s="73"/>
    </row>
    <row r="2487" spans="1:5" ht="9" customHeight="1">
      <c r="A2487" s="2"/>
      <c r="B2487" s="2"/>
      <c r="C2487" s="2"/>
      <c r="D2487" s="72" t="s">
        <v>144</v>
      </c>
      <c r="E2487" s="73"/>
    </row>
    <row r="2488" spans="1:5" ht="9" customHeight="1">
      <c r="A2488" s="2"/>
      <c r="B2488" s="2"/>
      <c r="C2488" s="2"/>
      <c r="D2488" s="72" t="s">
        <v>144</v>
      </c>
      <c r="E2488" s="73"/>
    </row>
    <row r="2489" spans="1:5" ht="9" customHeight="1">
      <c r="A2489" s="2"/>
      <c r="B2489" s="2"/>
      <c r="C2489" s="2"/>
      <c r="D2489" s="72" t="s">
        <v>144</v>
      </c>
      <c r="E2489" s="73"/>
    </row>
    <row r="2490" spans="1:5" ht="9" customHeight="1">
      <c r="A2490" s="2"/>
      <c r="B2490" s="2"/>
      <c r="C2490" s="2"/>
      <c r="D2490" s="72" t="s">
        <v>144</v>
      </c>
      <c r="E2490" s="73"/>
    </row>
    <row r="2491" spans="1:5" ht="9" customHeight="1">
      <c r="A2491" s="2"/>
      <c r="B2491" s="2"/>
      <c r="C2491" s="2"/>
      <c r="D2491" s="72" t="s">
        <v>144</v>
      </c>
      <c r="E2491" s="73"/>
    </row>
    <row r="2492" spans="1:5" ht="9" customHeight="1">
      <c r="A2492" s="2"/>
      <c r="B2492" s="2"/>
      <c r="C2492" s="2"/>
      <c r="D2492" s="72" t="s">
        <v>144</v>
      </c>
      <c r="E2492" s="73"/>
    </row>
    <row r="2493" spans="1:5" ht="9" customHeight="1">
      <c r="A2493" s="2"/>
      <c r="B2493" s="2"/>
      <c r="C2493" s="2"/>
      <c r="D2493" s="72" t="s">
        <v>144</v>
      </c>
      <c r="E2493" s="73"/>
    </row>
    <row r="2494" spans="1:5" ht="9" customHeight="1">
      <c r="A2494" s="2"/>
      <c r="B2494" s="2"/>
      <c r="C2494" s="2"/>
      <c r="D2494" s="72" t="s">
        <v>144</v>
      </c>
      <c r="E2494" s="73"/>
    </row>
    <row r="2495" spans="1:5" ht="9" customHeight="1">
      <c r="A2495" s="2"/>
      <c r="B2495" s="2"/>
      <c r="C2495" s="2"/>
      <c r="D2495" s="72" t="s">
        <v>144</v>
      </c>
      <c r="E2495" s="73"/>
    </row>
    <row r="2496" spans="1:5" ht="9" customHeight="1">
      <c r="A2496" s="2"/>
      <c r="B2496" s="2"/>
      <c r="C2496" s="2"/>
      <c r="D2496" s="72" t="s">
        <v>144</v>
      </c>
      <c r="E2496" s="73"/>
    </row>
    <row r="2497" spans="1:5" ht="9" customHeight="1">
      <c r="A2497" s="2"/>
      <c r="B2497" s="2"/>
      <c r="C2497" s="2"/>
      <c r="D2497" s="72" t="s">
        <v>144</v>
      </c>
      <c r="E2497" s="73"/>
    </row>
    <row r="2498" spans="1:5" ht="9" customHeight="1">
      <c r="A2498" s="2"/>
      <c r="B2498" s="2"/>
      <c r="C2498" s="2"/>
      <c r="D2498" s="72" t="s">
        <v>144</v>
      </c>
      <c r="E2498" s="73"/>
    </row>
    <row r="2499" spans="1:5" ht="9" customHeight="1">
      <c r="A2499" s="2"/>
      <c r="B2499" s="2"/>
      <c r="C2499" s="2"/>
      <c r="D2499" s="72" t="s">
        <v>144</v>
      </c>
      <c r="E2499" s="73"/>
    </row>
    <row r="2500" spans="1:5" ht="9" customHeight="1">
      <c r="A2500" s="2"/>
      <c r="B2500" s="2"/>
      <c r="C2500" s="2"/>
      <c r="D2500" s="2" t="s">
        <v>144</v>
      </c>
      <c r="E2500" s="113"/>
    </row>
    <row r="2501" spans="1:5" ht="9" customHeight="1">
      <c r="A2501" s="2"/>
      <c r="B2501" s="2"/>
      <c r="C2501" s="2"/>
      <c r="D2501" s="2" t="s">
        <v>144</v>
      </c>
      <c r="E2501" s="113"/>
    </row>
    <row r="2502" spans="1:5" ht="9" customHeight="1">
      <c r="A2502" s="2"/>
      <c r="B2502" s="2"/>
      <c r="C2502" s="2"/>
      <c r="D2502" s="2" t="s">
        <v>144</v>
      </c>
      <c r="E2502" s="113"/>
    </row>
    <row r="2503" spans="1:5" ht="9" customHeight="1">
      <c r="A2503" s="2"/>
      <c r="B2503" s="2"/>
      <c r="C2503" s="2"/>
      <c r="D2503" s="2" t="s">
        <v>144</v>
      </c>
      <c r="E2503" s="113"/>
    </row>
    <row r="2504" spans="1:5" ht="9" customHeight="1">
      <c r="A2504" s="2"/>
      <c r="B2504" s="2"/>
      <c r="C2504" s="2"/>
      <c r="D2504" s="2" t="s">
        <v>144</v>
      </c>
      <c r="E2504" s="113"/>
    </row>
    <row r="2505" spans="1:5" ht="9" customHeight="1">
      <c r="A2505" s="2"/>
      <c r="B2505" s="2"/>
      <c r="C2505" s="2"/>
      <c r="D2505" s="2" t="s">
        <v>144</v>
      </c>
      <c r="E2505" s="113"/>
    </row>
    <row r="2506" spans="1:5" ht="9" customHeight="1">
      <c r="A2506" s="2"/>
      <c r="B2506" s="2"/>
      <c r="C2506" s="2"/>
      <c r="D2506" s="2" t="s">
        <v>144</v>
      </c>
      <c r="E2506" s="113"/>
    </row>
    <row r="2507" spans="1:5" ht="9" customHeight="1">
      <c r="A2507" s="2"/>
      <c r="B2507" s="2"/>
      <c r="C2507" s="2"/>
      <c r="D2507" s="2" t="s">
        <v>144</v>
      </c>
      <c r="E2507" s="113"/>
    </row>
    <row r="2508" spans="1:5" ht="9" customHeight="1">
      <c r="A2508" s="2"/>
      <c r="B2508" s="2"/>
      <c r="C2508" s="2"/>
      <c r="D2508" s="2"/>
      <c r="E2508" s="113"/>
    </row>
    <row r="2509" spans="1:5" ht="9" customHeight="1">
      <c r="A2509" s="2"/>
      <c r="B2509" s="2"/>
      <c r="C2509" s="2"/>
      <c r="D2509" s="2"/>
      <c r="E2509" s="2"/>
    </row>
    <row r="2510" spans="1:5" ht="9" customHeight="1">
      <c r="D2510" s="2"/>
      <c r="E2510" s="2"/>
    </row>
    <row r="2511" spans="1:5" ht="9" customHeight="1">
      <c r="D2511" s="2"/>
      <c r="E2511" s="2"/>
    </row>
  </sheetData>
  <mergeCells count="2">
    <mergeCell ref="A25:E35"/>
    <mergeCell ref="A41:E41"/>
  </mergeCells>
  <phoneticPr fontId="42" type="noConversion"/>
  <printOptions horizontalCentered="1"/>
  <pageMargins left="0.25" right="0.25" top="0.75" bottom="0.75" header="0.3" footer="0.3"/>
  <pageSetup scale="80" fitToHeight="28" orientation="portrait" r:id="rId1"/>
  <headerFooter alignWithMargins="0"/>
  <rowBreaks count="19" manualBreakCount="19">
    <brk id="40" max="4" man="1"/>
    <brk id="70" max="4" man="1"/>
    <brk id="117" max="4" man="1"/>
    <brk id="143" max="4" man="1"/>
    <brk id="250" max="4" man="1"/>
    <brk id="297" max="4" man="1"/>
    <brk id="422" max="4" man="1"/>
    <brk id="485" max="4" man="1"/>
    <brk id="697" max="4" man="1"/>
    <brk id="761" max="4" man="1"/>
    <brk id="1017" max="4" man="1"/>
    <brk id="1067" max="4" man="1"/>
    <brk id="1114" max="4" man="1"/>
    <brk id="1176" max="4" man="1"/>
    <brk id="1240" max="4" man="1"/>
    <brk id="1296" max="4" man="1"/>
    <brk id="1358" max="4" man="1"/>
    <brk id="1448" max="4" man="1"/>
    <brk id="1637" max="4"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28"/>
  <sheetViews>
    <sheetView topLeftCell="A7" workbookViewId="0">
      <selection activeCell="J19" sqref="J19:J28"/>
    </sheetView>
  </sheetViews>
  <sheetFormatPr defaultRowHeight="15.75"/>
  <cols>
    <col min="4" max="10" width="9.296875" bestFit="1" customWidth="1"/>
    <col min="12" max="18" width="10.5" bestFit="1" customWidth="1"/>
  </cols>
  <sheetData>
    <row r="1" spans="2:18" ht="16.5" thickBot="1"/>
    <row r="2" spans="2:18" ht="16.5" thickBot="1">
      <c r="B2" s="17" t="s">
        <v>469</v>
      </c>
      <c r="C2" s="18"/>
      <c r="D2" s="18"/>
      <c r="E2" s="18"/>
      <c r="F2" s="18"/>
      <c r="G2" s="18"/>
      <c r="H2" s="18"/>
      <c r="I2" s="18"/>
      <c r="J2" s="19"/>
    </row>
    <row r="3" spans="2:18" ht="16.5" thickBot="1">
      <c r="B3" s="20"/>
      <c r="C3" s="21"/>
      <c r="D3" s="22" t="s">
        <v>470</v>
      </c>
      <c r="E3" s="22" t="s">
        <v>471</v>
      </c>
      <c r="F3" s="22" t="s">
        <v>472</v>
      </c>
      <c r="G3" s="22" t="s">
        <v>473</v>
      </c>
      <c r="H3" s="22" t="s">
        <v>474</v>
      </c>
      <c r="I3" s="22" t="s">
        <v>475</v>
      </c>
      <c r="J3" s="23" t="s">
        <v>476</v>
      </c>
      <c r="L3" s="46" t="str">
        <f t="array" ref="L3:R3">D3:J3</f>
        <v>RCB</v>
      </c>
      <c r="M3" t="str">
        <v>DBN</v>
      </c>
      <c r="N3" t="str">
        <v>ELS</v>
      </c>
      <c r="O3" t="str">
        <v>PLZ/NGA</v>
      </c>
      <c r="P3" t="str">
        <v>MBY</v>
      </c>
      <c r="Q3" t="str">
        <v>CPT</v>
      </c>
      <c r="R3" t="str">
        <v>SLD</v>
      </c>
    </row>
    <row r="4" spans="2:18" ht="16.5" thickBot="1">
      <c r="B4" s="24" t="s">
        <v>477</v>
      </c>
      <c r="C4" s="25"/>
      <c r="D4" s="25"/>
      <c r="E4" s="25"/>
      <c r="F4" s="25"/>
      <c r="G4" s="25"/>
      <c r="H4" s="25"/>
      <c r="I4" s="25"/>
      <c r="J4" s="26"/>
    </row>
    <row r="5" spans="2:18">
      <c r="B5" s="27" t="s">
        <v>54</v>
      </c>
      <c r="C5" s="28" t="s">
        <v>478</v>
      </c>
      <c r="D5" s="29">
        <v>3027.31</v>
      </c>
      <c r="E5" s="29">
        <v>2937.4</v>
      </c>
      <c r="F5" s="29">
        <v>1895.37</v>
      </c>
      <c r="G5" s="29">
        <v>2596.66</v>
      </c>
      <c r="H5" s="29">
        <v>1895.37</v>
      </c>
      <c r="I5" s="29">
        <v>1836.42</v>
      </c>
      <c r="J5" s="30">
        <v>3575.59</v>
      </c>
      <c r="L5" s="45">
        <f t="array" ref="L5:R16">D5:J16*1.0442</f>
        <v>3161.1171020000002</v>
      </c>
      <c r="M5" s="45">
        <v>3067.23308</v>
      </c>
      <c r="N5" s="45">
        <v>1979.145354</v>
      </c>
      <c r="O5" s="45">
        <v>2711.4323719999998</v>
      </c>
      <c r="P5" s="45">
        <v>1979.145354</v>
      </c>
      <c r="Q5" s="45">
        <v>1917.5897640000001</v>
      </c>
      <c r="R5" s="45">
        <v>3733.6310780000003</v>
      </c>
    </row>
    <row r="6" spans="2:18">
      <c r="B6" s="31" t="s">
        <v>480</v>
      </c>
      <c r="C6" s="32" t="s">
        <v>478</v>
      </c>
      <c r="D6" s="33">
        <v>6054.63</v>
      </c>
      <c r="E6" s="33">
        <v>5874.82</v>
      </c>
      <c r="F6" s="33">
        <v>3790.76</v>
      </c>
      <c r="G6" s="33">
        <v>5193.34</v>
      </c>
      <c r="H6" s="33">
        <v>3790.76</v>
      </c>
      <c r="I6" s="33">
        <v>3672.85</v>
      </c>
      <c r="J6" s="34">
        <v>7151.15</v>
      </c>
      <c r="L6" s="45">
        <v>6322.2446460000001</v>
      </c>
      <c r="M6" s="45">
        <v>6134.4870439999995</v>
      </c>
      <c r="N6" s="45">
        <v>3958.3115920000005</v>
      </c>
      <c r="O6" s="45">
        <v>5422.885628</v>
      </c>
      <c r="P6" s="45">
        <v>3958.3115920000005</v>
      </c>
      <c r="Q6" s="45">
        <v>3835.1899699999999</v>
      </c>
      <c r="R6" s="45">
        <v>7467.2308299999995</v>
      </c>
    </row>
    <row r="7" spans="2:18">
      <c r="B7" s="31" t="s">
        <v>481</v>
      </c>
      <c r="C7" s="32" t="s">
        <v>478</v>
      </c>
      <c r="D7" s="35">
        <v>6054.63</v>
      </c>
      <c r="E7" s="35">
        <v>5874.82</v>
      </c>
      <c r="F7" s="35">
        <v>3790.76</v>
      </c>
      <c r="G7" s="35">
        <v>5193.34</v>
      </c>
      <c r="H7" s="35">
        <v>3790.76</v>
      </c>
      <c r="I7" s="35">
        <v>3672.85</v>
      </c>
      <c r="J7" s="36">
        <v>7151.15</v>
      </c>
      <c r="L7" s="45">
        <v>6322.2446460000001</v>
      </c>
      <c r="M7" s="45">
        <v>6134.4870439999995</v>
      </c>
      <c r="N7" s="45">
        <v>3958.3115920000005</v>
      </c>
      <c r="O7" s="45">
        <v>5422.885628</v>
      </c>
      <c r="P7" s="45">
        <v>3958.3115920000005</v>
      </c>
      <c r="Q7" s="45">
        <v>3835.1899699999999</v>
      </c>
      <c r="R7" s="45">
        <v>7467.2308299999995</v>
      </c>
    </row>
    <row r="8" spans="2:18">
      <c r="B8" s="31"/>
      <c r="C8" s="32" t="s">
        <v>479</v>
      </c>
      <c r="D8" s="35">
        <v>128.02000000000001</v>
      </c>
      <c r="E8" s="35">
        <v>125.08</v>
      </c>
      <c r="F8" s="35">
        <v>93.45</v>
      </c>
      <c r="G8" s="35">
        <v>110.45</v>
      </c>
      <c r="H8" s="35">
        <v>80.62</v>
      </c>
      <c r="I8" s="35">
        <v>90.5</v>
      </c>
      <c r="J8" s="36">
        <v>152.26</v>
      </c>
      <c r="L8" s="45">
        <v>133.67848400000003</v>
      </c>
      <c r="M8" s="45">
        <v>130.60853599999999</v>
      </c>
      <c r="N8" s="45">
        <v>97.580489999999998</v>
      </c>
      <c r="O8" s="45">
        <v>115.33189</v>
      </c>
      <c r="P8" s="45">
        <v>84.18340400000001</v>
      </c>
      <c r="Q8" s="45">
        <v>94.500100000000003</v>
      </c>
      <c r="R8" s="45">
        <v>158.989892</v>
      </c>
    </row>
    <row r="9" spans="2:18">
      <c r="B9" s="31" t="s">
        <v>482</v>
      </c>
      <c r="C9" s="32" t="s">
        <v>478</v>
      </c>
      <c r="D9" s="37">
        <v>20000</v>
      </c>
      <c r="E9" s="37">
        <v>19000</v>
      </c>
      <c r="F9" s="37">
        <v>12000</v>
      </c>
      <c r="G9" s="37">
        <v>16000</v>
      </c>
      <c r="H9" s="37">
        <v>9485.76</v>
      </c>
      <c r="I9" s="37">
        <v>12000</v>
      </c>
      <c r="J9" s="38">
        <v>22000</v>
      </c>
      <c r="L9" s="45">
        <v>20884</v>
      </c>
      <c r="M9" s="45">
        <v>19839.8</v>
      </c>
      <c r="N9" s="45">
        <v>12530.4</v>
      </c>
      <c r="O9" s="45">
        <v>16707.2</v>
      </c>
      <c r="P9" s="45">
        <v>9905.030592000001</v>
      </c>
      <c r="Q9" s="45">
        <v>12530.4</v>
      </c>
      <c r="R9" s="45">
        <v>22972.400000000001</v>
      </c>
    </row>
    <row r="10" spans="2:18">
      <c r="B10" s="31"/>
      <c r="C10" s="32" t="s">
        <v>479</v>
      </c>
      <c r="D10" s="37">
        <v>36</v>
      </c>
      <c r="E10" s="37">
        <v>29.93</v>
      </c>
      <c r="F10" s="37">
        <v>36.299999999999997</v>
      </c>
      <c r="G10" s="37">
        <v>30.34</v>
      </c>
      <c r="H10" s="37">
        <v>53.69</v>
      </c>
      <c r="I10" s="37">
        <v>33.5</v>
      </c>
      <c r="J10" s="38">
        <v>43.22</v>
      </c>
      <c r="L10" s="45">
        <v>37.591200000000001</v>
      </c>
      <c r="M10" s="45">
        <v>31.252905999999999</v>
      </c>
      <c r="N10" s="45">
        <v>37.90446</v>
      </c>
      <c r="O10" s="45">
        <v>31.681028000000001</v>
      </c>
      <c r="P10" s="45">
        <v>56.063097999999997</v>
      </c>
      <c r="Q10" s="45">
        <v>34.980699999999999</v>
      </c>
      <c r="R10" s="45">
        <v>45.130324000000002</v>
      </c>
    </row>
    <row r="11" spans="2:18">
      <c r="B11" s="31" t="s">
        <v>483</v>
      </c>
      <c r="C11" s="32" t="s">
        <v>478</v>
      </c>
      <c r="D11" s="37">
        <v>36000</v>
      </c>
      <c r="E11" s="37">
        <v>32000</v>
      </c>
      <c r="F11" s="37">
        <v>26600</v>
      </c>
      <c r="G11" s="37">
        <v>28500</v>
      </c>
      <c r="H11" s="37">
        <v>17074.368000000002</v>
      </c>
      <c r="I11" s="37">
        <v>26000</v>
      </c>
      <c r="J11" s="38">
        <v>40000</v>
      </c>
      <c r="L11" s="45">
        <v>37591.199999999997</v>
      </c>
      <c r="M11" s="45">
        <v>33414.400000000001</v>
      </c>
      <c r="N11" s="45">
        <v>27775.72</v>
      </c>
      <c r="O11" s="45">
        <v>29759.7</v>
      </c>
      <c r="P11" s="45">
        <v>17829.055065600001</v>
      </c>
      <c r="Q11" s="45">
        <v>27149.200000000001</v>
      </c>
      <c r="R11" s="45">
        <v>41768</v>
      </c>
    </row>
    <row r="12" spans="2:18">
      <c r="B12" s="31"/>
      <c r="C12" s="32" t="s">
        <v>479</v>
      </c>
      <c r="D12" s="37">
        <v>18</v>
      </c>
      <c r="E12" s="37">
        <v>17</v>
      </c>
      <c r="F12" s="37">
        <v>10</v>
      </c>
      <c r="G12" s="37">
        <v>10</v>
      </c>
      <c r="H12" s="37">
        <v>40.47</v>
      </c>
      <c r="I12" s="37">
        <v>7</v>
      </c>
      <c r="J12" s="38">
        <v>15.44</v>
      </c>
      <c r="L12" s="45">
        <v>18.7956</v>
      </c>
      <c r="M12" s="45">
        <v>17.7514</v>
      </c>
      <c r="N12" s="45">
        <v>10.442</v>
      </c>
      <c r="O12" s="45">
        <v>10.442</v>
      </c>
      <c r="P12" s="45">
        <v>42.258774000000003</v>
      </c>
      <c r="Q12" s="45">
        <v>7.3094000000000001</v>
      </c>
      <c r="R12" s="45">
        <v>16.122447999999999</v>
      </c>
    </row>
    <row r="13" spans="2:18">
      <c r="B13" s="31" t="s">
        <v>484</v>
      </c>
      <c r="C13" s="32" t="s">
        <v>478</v>
      </c>
      <c r="D13" s="37">
        <v>43200</v>
      </c>
      <c r="E13" s="37">
        <v>38000</v>
      </c>
      <c r="F13" s="37"/>
      <c r="G13" s="37">
        <v>34200</v>
      </c>
      <c r="H13" s="37">
        <v>20489.241600000001</v>
      </c>
      <c r="I13" s="37">
        <v>31200</v>
      </c>
      <c r="J13" s="38">
        <v>46000</v>
      </c>
      <c r="L13" s="45">
        <v>45109.440000000002</v>
      </c>
      <c r="M13" s="45">
        <v>39679.599999999999</v>
      </c>
      <c r="N13" s="45">
        <v>0</v>
      </c>
      <c r="O13" s="45">
        <v>35711.64</v>
      </c>
      <c r="P13" s="45">
        <v>21394.866078720002</v>
      </c>
      <c r="Q13" s="45">
        <v>32579.040000000001</v>
      </c>
      <c r="R13" s="45">
        <v>48033.200000000004</v>
      </c>
    </row>
    <row r="14" spans="2:18">
      <c r="B14" s="31"/>
      <c r="C14" s="32" t="s">
        <v>479</v>
      </c>
      <c r="D14" s="37">
        <v>12</v>
      </c>
      <c r="E14" s="37">
        <v>13</v>
      </c>
      <c r="F14" s="37"/>
      <c r="G14" s="37">
        <v>12</v>
      </c>
      <c r="H14" s="37">
        <v>26.92</v>
      </c>
      <c r="I14" s="37">
        <v>8</v>
      </c>
      <c r="J14" s="38">
        <v>18.760000000000002</v>
      </c>
      <c r="L14" s="45">
        <v>12.5304</v>
      </c>
      <c r="M14" s="45">
        <v>13.5746</v>
      </c>
      <c r="N14" s="45">
        <v>0</v>
      </c>
      <c r="O14" s="45">
        <v>12.5304</v>
      </c>
      <c r="P14" s="45">
        <v>28.109864000000002</v>
      </c>
      <c r="Q14" s="45">
        <v>8.3536000000000001</v>
      </c>
      <c r="R14" s="45">
        <v>19.589192000000001</v>
      </c>
    </row>
    <row r="15" spans="2:18" ht="16.5" thickBot="1">
      <c r="B15" s="39" t="s">
        <v>485</v>
      </c>
      <c r="C15" s="40" t="s">
        <v>478</v>
      </c>
      <c r="D15" s="41">
        <v>47520.000000000007</v>
      </c>
      <c r="E15" s="41">
        <v>41800</v>
      </c>
      <c r="F15" s="41"/>
      <c r="G15" s="41">
        <v>37620</v>
      </c>
      <c r="H15" s="41">
        <v>22538.165760000004</v>
      </c>
      <c r="I15" s="41">
        <v>34320</v>
      </c>
      <c r="J15" s="42">
        <v>50600.000000000007</v>
      </c>
      <c r="L15" s="45">
        <v>49620.384000000005</v>
      </c>
      <c r="M15" s="45">
        <v>43647.56</v>
      </c>
      <c r="N15" s="45">
        <v>0</v>
      </c>
      <c r="O15" s="45">
        <v>39282.804000000004</v>
      </c>
      <c r="P15" s="45">
        <v>23534.352686592003</v>
      </c>
      <c r="Q15" s="45">
        <v>35836.944000000003</v>
      </c>
      <c r="R15" s="45">
        <v>52836.520000000011</v>
      </c>
    </row>
    <row r="16" spans="2:18" ht="16.5" thickBot="1">
      <c r="B16" s="43"/>
      <c r="C16" s="40" t="s">
        <v>479</v>
      </c>
      <c r="D16" s="41">
        <v>10</v>
      </c>
      <c r="E16" s="41">
        <v>21</v>
      </c>
      <c r="F16" s="41"/>
      <c r="G16" s="41">
        <v>18.329999999999998</v>
      </c>
      <c r="H16" s="41">
        <v>13.38</v>
      </c>
      <c r="I16" s="41">
        <v>18.8</v>
      </c>
      <c r="J16" s="42">
        <v>25.22</v>
      </c>
      <c r="L16" s="45">
        <v>10.442</v>
      </c>
      <c r="M16" s="45">
        <v>21.9282</v>
      </c>
      <c r="N16" s="45">
        <v>0</v>
      </c>
      <c r="O16" s="45">
        <v>19.140186</v>
      </c>
      <c r="P16" s="45">
        <v>13.971396</v>
      </c>
      <c r="Q16" s="45">
        <v>19.630960000000002</v>
      </c>
      <c r="R16" s="45">
        <v>26.334723999999998</v>
      </c>
    </row>
    <row r="17" spans="2:12" ht="16.5" thickBot="1"/>
    <row r="18" spans="2:12" ht="16.5" thickBot="1">
      <c r="B18" s="69" t="s">
        <v>477</v>
      </c>
      <c r="C18" s="65"/>
      <c r="D18" s="22" t="s">
        <v>220</v>
      </c>
      <c r="E18" s="22" t="s">
        <v>221</v>
      </c>
      <c r="F18" s="22" t="s">
        <v>222</v>
      </c>
      <c r="G18" s="22" t="s">
        <v>223</v>
      </c>
      <c r="H18" s="22" t="s">
        <v>224</v>
      </c>
      <c r="I18" s="22" t="s">
        <v>225</v>
      </c>
      <c r="J18" s="23" t="s">
        <v>226</v>
      </c>
    </row>
    <row r="19" spans="2:12">
      <c r="B19" s="62" t="s">
        <v>54</v>
      </c>
      <c r="C19" s="55" t="s">
        <v>478</v>
      </c>
      <c r="D19" s="70">
        <v>3161.12</v>
      </c>
      <c r="E19" s="67">
        <v>3067.23</v>
      </c>
      <c r="F19" s="67">
        <v>1979.15</v>
      </c>
      <c r="G19" s="67">
        <v>2711.43</v>
      </c>
      <c r="H19" s="67">
        <v>1979.15</v>
      </c>
      <c r="I19" s="67">
        <v>1917.59</v>
      </c>
      <c r="J19" s="56">
        <v>3733.63</v>
      </c>
      <c r="L19">
        <f>VALUE(D19)</f>
        <v>3161.12</v>
      </c>
    </row>
    <row r="20" spans="2:12">
      <c r="B20" s="63" t="s">
        <v>212</v>
      </c>
      <c r="C20" s="60" t="s">
        <v>478</v>
      </c>
      <c r="D20" s="54">
        <v>6322.24</v>
      </c>
      <c r="E20" s="54">
        <v>6134.49</v>
      </c>
      <c r="F20" s="54">
        <v>3958.31</v>
      </c>
      <c r="G20" s="54">
        <v>5422.89</v>
      </c>
      <c r="H20" s="54">
        <v>3958.31</v>
      </c>
      <c r="I20" s="54">
        <v>3835.19</v>
      </c>
      <c r="J20" s="58">
        <v>7467.23</v>
      </c>
    </row>
    <row r="21" spans="2:12">
      <c r="B21" s="63" t="s">
        <v>213</v>
      </c>
      <c r="C21" s="60" t="s">
        <v>478</v>
      </c>
      <c r="D21" s="54">
        <v>6322.24</v>
      </c>
      <c r="E21" s="54">
        <v>6134.49</v>
      </c>
      <c r="F21" s="54">
        <v>3958.31</v>
      </c>
      <c r="G21" s="54">
        <v>5422.89</v>
      </c>
      <c r="H21" s="54">
        <v>3958.31</v>
      </c>
      <c r="I21" s="54">
        <v>3835.19</v>
      </c>
      <c r="J21" s="58">
        <v>7467.23</v>
      </c>
    </row>
    <row r="22" spans="2:12">
      <c r="B22" s="63" t="s">
        <v>214</v>
      </c>
      <c r="C22" s="60" t="s">
        <v>479</v>
      </c>
      <c r="D22" s="54">
        <v>133.68</v>
      </c>
      <c r="E22" s="54">
        <v>130.61000000000001</v>
      </c>
      <c r="F22" s="54">
        <v>97.58</v>
      </c>
      <c r="G22" s="54">
        <v>115.33</v>
      </c>
      <c r="H22" s="54">
        <v>84.18</v>
      </c>
      <c r="I22" s="54">
        <v>94.5</v>
      </c>
      <c r="J22" s="58">
        <v>158.99</v>
      </c>
    </row>
    <row r="23" spans="2:12">
      <c r="B23" s="63" t="s">
        <v>215</v>
      </c>
      <c r="C23" s="60" t="s">
        <v>478</v>
      </c>
      <c r="D23" s="64">
        <v>19422.12</v>
      </c>
      <c r="E23" s="64">
        <v>18691.18</v>
      </c>
      <c r="F23" s="64">
        <v>13574.6</v>
      </c>
      <c r="G23" s="64">
        <v>15663</v>
      </c>
      <c r="H23" s="64">
        <v>9905.0300000000007</v>
      </c>
      <c r="I23" s="64">
        <v>13470.18</v>
      </c>
      <c r="J23" s="57">
        <v>22972.400000000001</v>
      </c>
    </row>
    <row r="24" spans="2:12">
      <c r="B24" s="63" t="s">
        <v>216</v>
      </c>
      <c r="C24" s="60" t="s">
        <v>479</v>
      </c>
      <c r="D24" s="64">
        <v>49.08</v>
      </c>
      <c r="E24" s="64">
        <v>41.25</v>
      </c>
      <c r="F24" s="64">
        <v>32.369999999999997</v>
      </c>
      <c r="G24" s="64">
        <v>35.5</v>
      </c>
      <c r="H24" s="64">
        <v>56.06</v>
      </c>
      <c r="I24" s="64">
        <v>31.33</v>
      </c>
      <c r="J24" s="57">
        <v>50.12</v>
      </c>
    </row>
    <row r="25" spans="2:12">
      <c r="B25" s="63" t="s">
        <v>217</v>
      </c>
      <c r="C25" s="60" t="s">
        <v>478</v>
      </c>
      <c r="D25" s="64">
        <v>38844.239999999998</v>
      </c>
      <c r="E25" s="64">
        <v>35502.800000000003</v>
      </c>
      <c r="F25" s="64">
        <v>27149.200000000001</v>
      </c>
      <c r="G25" s="64">
        <v>31326</v>
      </c>
      <c r="H25" s="64">
        <v>17829.060000000001</v>
      </c>
      <c r="I25" s="64">
        <v>26209.42</v>
      </c>
      <c r="J25" s="57">
        <v>43856.4</v>
      </c>
    </row>
    <row r="26" spans="2:12">
      <c r="B26" s="63" t="s">
        <v>218</v>
      </c>
      <c r="C26" s="60" t="s">
        <v>479</v>
      </c>
      <c r="D26" s="64">
        <v>14.62</v>
      </c>
      <c r="E26" s="64">
        <v>15.66</v>
      </c>
      <c r="F26" s="64">
        <v>12.53</v>
      </c>
      <c r="G26" s="64">
        <v>10.44</v>
      </c>
      <c r="H26" s="64">
        <v>42.26</v>
      </c>
      <c r="I26" s="64">
        <v>22.97</v>
      </c>
      <c r="J26" s="57">
        <v>13.57</v>
      </c>
    </row>
    <row r="27" spans="2:12">
      <c r="B27" s="63" t="s">
        <v>485</v>
      </c>
      <c r="C27" s="60" t="s">
        <v>478</v>
      </c>
      <c r="D27" s="64">
        <v>50497.51</v>
      </c>
      <c r="E27" s="64">
        <v>45422.7</v>
      </c>
      <c r="F27" s="64" t="s">
        <v>227</v>
      </c>
      <c r="G27" s="64">
        <v>40078.85</v>
      </c>
      <c r="H27" s="64">
        <v>28193.4</v>
      </c>
      <c r="I27" s="64">
        <v>38635.4</v>
      </c>
      <c r="J27" s="57">
        <v>54298.400000000001</v>
      </c>
    </row>
    <row r="28" spans="2:12" ht="16.5" thickBot="1">
      <c r="B28" s="68" t="s">
        <v>219</v>
      </c>
      <c r="C28" s="61" t="s">
        <v>479</v>
      </c>
      <c r="D28" s="66">
        <v>10.44</v>
      </c>
      <c r="E28" s="66">
        <v>11.49</v>
      </c>
      <c r="F28" s="66" t="s">
        <v>227</v>
      </c>
      <c r="G28" s="66">
        <v>10.44</v>
      </c>
      <c r="H28" s="66">
        <v>13.97</v>
      </c>
      <c r="I28" s="66">
        <v>18.8</v>
      </c>
      <c r="J28" s="59">
        <v>22.97</v>
      </c>
    </row>
  </sheetData>
  <phoneticPr fontId="0"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V2551"/>
  <sheetViews>
    <sheetView showGridLines="0" topLeftCell="A1685" zoomScale="85" zoomScaleNormal="85" workbookViewId="0">
      <selection activeCell="B1719" sqref="B1719"/>
    </sheetView>
  </sheetViews>
  <sheetFormatPr defaultColWidth="8.796875" defaultRowHeight="9" customHeight="1"/>
  <cols>
    <col min="1" max="1" width="37.09765625" style="116" customWidth="1"/>
    <col min="2" max="2" width="9.09765625" style="160" customWidth="1"/>
    <col min="3" max="3" width="10.296875" style="165" hidden="1" customWidth="1"/>
    <col min="4" max="4" width="10.796875" style="165" customWidth="1"/>
    <col min="5" max="5" width="6.796875" style="160" customWidth="1"/>
    <col min="6" max="6" width="8.796875" style="1"/>
    <col min="7" max="7" width="8.796875" style="1" customWidth="1"/>
    <col min="8" max="8" width="26.296875" style="1" bestFit="1" customWidth="1"/>
    <col min="9" max="21" width="8.796875" style="1" customWidth="1"/>
    <col min="22" max="16384" width="8.796875" style="1"/>
  </cols>
  <sheetData>
    <row r="1" spans="1:4" s="1" customFormat="1" ht="12.75">
      <c r="A1" s="116"/>
      <c r="B1" s="160"/>
      <c r="C1" s="165"/>
      <c r="D1" s="165"/>
    </row>
    <row r="2" spans="1:4" s="1" customFormat="1" ht="12.75">
      <c r="A2" s="116"/>
      <c r="B2" s="160"/>
      <c r="C2" s="165"/>
      <c r="D2" s="165"/>
    </row>
    <row r="3" spans="1:4" s="1" customFormat="1" ht="12.75">
      <c r="A3" s="116"/>
      <c r="B3" s="160"/>
      <c r="C3" s="165"/>
      <c r="D3" s="165"/>
    </row>
    <row r="4" spans="1:4" s="1" customFormat="1" ht="12.75">
      <c r="A4" s="116"/>
      <c r="B4" s="160"/>
      <c r="C4" s="165"/>
      <c r="D4" s="165"/>
    </row>
    <row r="5" spans="1:4" s="1" customFormat="1" ht="12.75">
      <c r="A5" s="116"/>
      <c r="B5" s="160"/>
      <c r="C5" s="165"/>
      <c r="D5" s="165"/>
    </row>
    <row r="6" spans="1:4" s="1" customFormat="1" ht="15">
      <c r="A6" s="191"/>
      <c r="B6" s="160"/>
      <c r="C6" s="165"/>
      <c r="D6" s="165"/>
    </row>
    <row r="7" spans="1:4" s="1" customFormat="1" ht="12.75">
      <c r="A7" s="116"/>
      <c r="B7" s="160"/>
      <c r="C7" s="165"/>
      <c r="D7" s="165"/>
    </row>
    <row r="8" spans="1:4" s="1" customFormat="1" ht="12.75">
      <c r="A8" s="116"/>
      <c r="B8" s="160"/>
      <c r="C8" s="165"/>
      <c r="D8" s="165"/>
    </row>
    <row r="9" spans="1:4" s="1" customFormat="1" ht="12.75">
      <c r="A9" s="116"/>
      <c r="B9" s="160"/>
      <c r="C9" s="165"/>
      <c r="D9" s="165"/>
    </row>
    <row r="10" spans="1:4" s="1" customFormat="1" ht="12.75">
      <c r="A10" s="116"/>
      <c r="B10" s="160"/>
      <c r="C10" s="165"/>
      <c r="D10" s="165"/>
    </row>
    <row r="11" spans="1:4" s="1" customFormat="1" ht="12.75">
      <c r="A11" s="116"/>
      <c r="B11" s="160"/>
      <c r="C11" s="165"/>
      <c r="D11" s="165"/>
    </row>
    <row r="12" spans="1:4" s="1" customFormat="1" ht="12.75">
      <c r="A12" s="116"/>
      <c r="B12" s="160"/>
      <c r="C12" s="165"/>
      <c r="D12" s="165"/>
    </row>
    <row r="13" spans="1:4" s="1" customFormat="1" ht="12.75">
      <c r="A13" s="116"/>
      <c r="B13" s="160"/>
      <c r="C13" s="165"/>
      <c r="D13" s="165"/>
    </row>
    <row r="14" spans="1:4" s="1" customFormat="1" ht="12.75">
      <c r="A14" s="116"/>
      <c r="B14" s="160"/>
      <c r="C14" s="165"/>
      <c r="D14" s="165"/>
    </row>
    <row r="15" spans="1:4" s="1" customFormat="1" ht="15.75">
      <c r="A15" s="116"/>
      <c r="B15" s="160"/>
      <c r="C15" s="165"/>
      <c r="D15" s="192"/>
    </row>
    <row r="16" spans="1:4" s="1" customFormat="1" ht="12.75">
      <c r="A16" s="116"/>
      <c r="B16" s="160"/>
      <c r="C16" s="165"/>
      <c r="D16" s="165"/>
    </row>
    <row r="17" spans="1:5" ht="12.75"/>
    <row r="18" spans="1:5" ht="12.75"/>
    <row r="19" spans="1:5" ht="12.75"/>
    <row r="20" spans="1:5" ht="12.75"/>
    <row r="21" spans="1:5" ht="12.75"/>
    <row r="22" spans="1:5" ht="12.75"/>
    <row r="23" spans="1:5" ht="12.75"/>
    <row r="24" spans="1:5" ht="12.75"/>
    <row r="25" spans="1:5" ht="12.75">
      <c r="A25" s="440" t="s">
        <v>324</v>
      </c>
      <c r="B25" s="440"/>
      <c r="C25" s="440"/>
      <c r="D25" s="440"/>
      <c r="E25" s="440"/>
    </row>
    <row r="26" spans="1:5" ht="12.75">
      <c r="A26" s="440"/>
      <c r="B26" s="440"/>
      <c r="C26" s="440"/>
      <c r="D26" s="440"/>
      <c r="E26" s="440"/>
    </row>
    <row r="27" spans="1:5" ht="12.75">
      <c r="A27" s="440"/>
      <c r="B27" s="440"/>
      <c r="C27" s="440"/>
      <c r="D27" s="440"/>
      <c r="E27" s="440"/>
    </row>
    <row r="28" spans="1:5" ht="12.75">
      <c r="A28" s="440"/>
      <c r="B28" s="440"/>
      <c r="C28" s="440"/>
      <c r="D28" s="440"/>
      <c r="E28" s="440"/>
    </row>
    <row r="29" spans="1:5" ht="12.75">
      <c r="A29" s="440"/>
      <c r="B29" s="440"/>
      <c r="C29" s="440"/>
      <c r="D29" s="440"/>
      <c r="E29" s="440"/>
    </row>
    <row r="30" spans="1:5" ht="12.75">
      <c r="A30" s="440"/>
      <c r="B30" s="440"/>
      <c r="C30" s="440"/>
      <c r="D30" s="440"/>
      <c r="E30" s="440"/>
    </row>
    <row r="31" spans="1:5" ht="12.75">
      <c r="A31" s="440"/>
      <c r="B31" s="440"/>
      <c r="C31" s="440"/>
      <c r="D31" s="440"/>
      <c r="E31" s="440"/>
    </row>
    <row r="32" spans="1:5" ht="12.75">
      <c r="A32" s="440"/>
      <c r="B32" s="440"/>
      <c r="C32" s="440"/>
      <c r="D32" s="440"/>
      <c r="E32" s="440"/>
    </row>
    <row r="33" spans="1:8" ht="12.75">
      <c r="A33" s="440"/>
      <c r="B33" s="440"/>
      <c r="C33" s="440"/>
      <c r="D33" s="440"/>
      <c r="E33" s="440"/>
    </row>
    <row r="34" spans="1:8" ht="12.75">
      <c r="A34" s="440"/>
      <c r="B34" s="440"/>
      <c r="C34" s="440"/>
      <c r="D34" s="440"/>
      <c r="E34" s="440"/>
    </row>
    <row r="35" spans="1:8" ht="12.75">
      <c r="A35" s="440"/>
      <c r="B35" s="440"/>
      <c r="C35" s="440"/>
      <c r="D35" s="440"/>
      <c r="E35" s="440"/>
    </row>
    <row r="36" spans="1:8" ht="12.75"/>
    <row r="37" spans="1:8" ht="12.75">
      <c r="F37" s="2"/>
      <c r="G37" s="2"/>
      <c r="H37" s="2"/>
    </row>
    <row r="38" spans="1:8" ht="12.75">
      <c r="F38" s="2"/>
      <c r="G38" s="2"/>
      <c r="H38" s="2"/>
    </row>
    <row r="39" spans="1:8" ht="12.75">
      <c r="F39" s="2"/>
      <c r="G39" s="2"/>
      <c r="H39" s="2"/>
    </row>
    <row r="40" spans="1:8" ht="13.5" thickBot="1">
      <c r="F40" s="2"/>
      <c r="G40" s="2"/>
      <c r="H40" s="2"/>
    </row>
    <row r="41" spans="1:8" ht="13.5" thickBot="1">
      <c r="A41" s="441" t="s">
        <v>325</v>
      </c>
      <c r="B41" s="442"/>
      <c r="C41" s="442"/>
      <c r="D41" s="442"/>
      <c r="E41" s="443"/>
      <c r="F41" s="2"/>
      <c r="G41" s="2"/>
      <c r="H41" s="2"/>
    </row>
    <row r="42" spans="1:8" ht="12.75">
      <c r="A42" s="215"/>
      <c r="B42" s="216"/>
      <c r="C42" s="217"/>
      <c r="D42" s="217"/>
      <c r="E42" s="218"/>
      <c r="F42" s="2"/>
      <c r="G42" s="147"/>
      <c r="H42" s="147"/>
    </row>
    <row r="43" spans="1:8" ht="12.75">
      <c r="A43" s="166" t="s">
        <v>45</v>
      </c>
      <c r="B43" s="197"/>
      <c r="C43" s="131"/>
      <c r="D43" s="131"/>
      <c r="E43" s="207"/>
      <c r="F43" s="2"/>
      <c r="G43" s="2"/>
      <c r="H43" s="2"/>
    </row>
    <row r="44" spans="1:8" ht="12.75">
      <c r="A44" s="167" t="s">
        <v>47</v>
      </c>
      <c r="B44" s="197"/>
      <c r="C44" s="131"/>
      <c r="D44" s="131"/>
      <c r="E44" s="207"/>
      <c r="F44" s="2"/>
      <c r="G44" s="2"/>
      <c r="H44" s="2"/>
    </row>
    <row r="45" spans="1:8" ht="12.75">
      <c r="A45" s="167" t="s">
        <v>49</v>
      </c>
      <c r="B45" s="197"/>
      <c r="C45" s="131"/>
      <c r="D45" s="131"/>
      <c r="E45" s="207"/>
      <c r="F45" s="2"/>
      <c r="G45" s="2"/>
      <c r="H45" s="2"/>
    </row>
    <row r="46" spans="1:8" ht="12.75">
      <c r="A46" s="167"/>
      <c r="B46" s="197"/>
      <c r="C46" s="131"/>
      <c r="D46" s="131"/>
      <c r="E46" s="207"/>
      <c r="F46" s="2"/>
      <c r="G46" s="2"/>
      <c r="H46" s="2"/>
    </row>
    <row r="47" spans="1:8" ht="12.75">
      <c r="A47" s="167" t="s">
        <v>50</v>
      </c>
      <c r="B47" s="197"/>
      <c r="C47" s="131"/>
      <c r="D47" s="131"/>
      <c r="E47" s="207"/>
      <c r="F47" s="2"/>
      <c r="G47" s="2"/>
      <c r="H47" s="2"/>
    </row>
    <row r="48" spans="1:8" ht="12.75">
      <c r="A48" s="167" t="s">
        <v>51</v>
      </c>
      <c r="B48" s="197"/>
      <c r="C48" s="131"/>
      <c r="D48" s="131"/>
      <c r="E48" s="207"/>
      <c r="F48" s="2"/>
      <c r="G48" s="2"/>
      <c r="H48" s="2"/>
    </row>
    <row r="49" spans="1:8" ht="12.75">
      <c r="A49" s="167" t="s">
        <v>53</v>
      </c>
      <c r="B49" s="197"/>
      <c r="C49" s="131"/>
      <c r="D49" s="131"/>
      <c r="E49" s="207"/>
      <c r="F49" s="2"/>
      <c r="G49" s="2"/>
      <c r="H49" s="2"/>
    </row>
    <row r="50" spans="1:8" ht="12.75">
      <c r="A50" s="167"/>
      <c r="B50" s="197"/>
      <c r="C50" s="131"/>
      <c r="D50" s="131"/>
      <c r="E50" s="207"/>
    </row>
    <row r="51" spans="1:8" ht="12.75">
      <c r="A51" s="167" t="s">
        <v>55</v>
      </c>
      <c r="B51" s="197"/>
      <c r="C51" s="131"/>
      <c r="D51" s="131"/>
      <c r="E51" s="207"/>
    </row>
    <row r="52" spans="1:8" ht="12.75">
      <c r="A52" s="167"/>
      <c r="B52" s="197"/>
      <c r="C52" s="131"/>
      <c r="D52" s="131"/>
      <c r="E52" s="207"/>
    </row>
    <row r="53" spans="1:8" ht="12.75">
      <c r="A53" s="167" t="s">
        <v>56</v>
      </c>
      <c r="B53" s="197"/>
      <c r="C53" s="131"/>
      <c r="D53" s="131"/>
      <c r="E53" s="207"/>
    </row>
    <row r="54" spans="1:8" ht="12.75">
      <c r="A54" s="167" t="s">
        <v>57</v>
      </c>
      <c r="B54" s="197"/>
      <c r="C54" s="131"/>
      <c r="D54" s="131"/>
      <c r="E54" s="207"/>
    </row>
    <row r="55" spans="1:8" ht="12.75">
      <c r="A55" s="167" t="s">
        <v>58</v>
      </c>
      <c r="B55" s="197"/>
      <c r="C55" s="131"/>
      <c r="D55" s="131"/>
      <c r="E55" s="207"/>
    </row>
    <row r="56" spans="1:8" ht="12.75">
      <c r="A56" s="167"/>
      <c r="B56" s="197"/>
      <c r="C56" s="131"/>
      <c r="D56" s="131"/>
      <c r="E56" s="207"/>
    </row>
    <row r="57" spans="1:8" ht="12.75">
      <c r="A57" s="166" t="s">
        <v>1143</v>
      </c>
      <c r="B57" s="197"/>
      <c r="C57" s="131"/>
      <c r="D57" s="131"/>
      <c r="E57" s="207"/>
    </row>
    <row r="58" spans="1:8" ht="12.75">
      <c r="A58" s="167" t="s">
        <v>60</v>
      </c>
      <c r="B58" s="197"/>
      <c r="C58" s="131"/>
      <c r="D58" s="131"/>
      <c r="E58" s="207"/>
    </row>
    <row r="59" spans="1:8" ht="12.75">
      <c r="A59" s="167" t="s">
        <v>61</v>
      </c>
      <c r="B59" s="197"/>
      <c r="C59" s="131"/>
      <c r="D59" s="131"/>
      <c r="E59" s="207"/>
    </row>
    <row r="60" spans="1:8" ht="12.75">
      <c r="A60" s="167" t="s">
        <v>62</v>
      </c>
      <c r="B60" s="197"/>
      <c r="C60" s="131"/>
      <c r="D60" s="131"/>
      <c r="E60" s="207"/>
    </row>
    <row r="61" spans="1:8" ht="12.75">
      <c r="A61" s="167" t="s">
        <v>63</v>
      </c>
      <c r="B61" s="197"/>
      <c r="C61" s="131"/>
      <c r="D61" s="131"/>
      <c r="E61" s="207"/>
    </row>
    <row r="62" spans="1:8" ht="12.75">
      <c r="A62" s="167"/>
      <c r="B62" s="197"/>
      <c r="C62" s="131"/>
      <c r="D62" s="131"/>
      <c r="E62" s="207"/>
    </row>
    <row r="63" spans="1:8" ht="12.75">
      <c r="A63" s="167" t="s">
        <v>65</v>
      </c>
      <c r="B63" s="197"/>
      <c r="C63" s="131"/>
      <c r="D63" s="131"/>
      <c r="E63" s="207"/>
    </row>
    <row r="64" spans="1:8" ht="12.75">
      <c r="A64" s="167" t="s">
        <v>66</v>
      </c>
      <c r="B64" s="197"/>
      <c r="C64" s="131"/>
      <c r="D64" s="131"/>
      <c r="E64" s="207"/>
    </row>
    <row r="65" spans="1:5" ht="12.75">
      <c r="A65" s="167" t="s">
        <v>67</v>
      </c>
      <c r="B65" s="197"/>
      <c r="C65" s="131"/>
      <c r="D65" s="131"/>
      <c r="E65" s="207"/>
    </row>
    <row r="66" spans="1:5" ht="13.5" thickBot="1">
      <c r="A66" s="168"/>
      <c r="B66" s="198"/>
      <c r="C66" s="133"/>
      <c r="D66" s="133"/>
      <c r="E66" s="208"/>
    </row>
    <row r="67" spans="1:5" ht="45.75" thickBot="1">
      <c r="A67" s="169"/>
      <c r="B67" s="199" t="s">
        <v>322</v>
      </c>
      <c r="C67" s="137" t="s">
        <v>261</v>
      </c>
      <c r="D67" s="185" t="s">
        <v>321</v>
      </c>
      <c r="E67" s="209" t="s">
        <v>323</v>
      </c>
    </row>
    <row r="68" spans="1:5" ht="12.75">
      <c r="A68" s="219" t="s">
        <v>68</v>
      </c>
      <c r="B68" s="200"/>
      <c r="C68" s="87"/>
      <c r="D68" s="186"/>
      <c r="E68" s="159"/>
    </row>
    <row r="69" spans="1:5" ht="12.75">
      <c r="A69" s="94" t="s">
        <v>487</v>
      </c>
      <c r="B69" s="200"/>
      <c r="C69" s="87"/>
      <c r="D69" s="186"/>
      <c r="E69" s="159"/>
    </row>
    <row r="70" spans="1:5" ht="12.75">
      <c r="A70" s="96"/>
      <c r="B70" s="200"/>
      <c r="C70" s="87"/>
      <c r="D70" s="186"/>
      <c r="E70" s="159"/>
    </row>
    <row r="71" spans="1:5" ht="12.75">
      <c r="A71" s="96" t="s">
        <v>337</v>
      </c>
      <c r="B71" s="200"/>
      <c r="C71" s="87"/>
      <c r="D71" s="186"/>
      <c r="E71" s="159"/>
    </row>
    <row r="72" spans="1:5" ht="12.75">
      <c r="A72" s="96"/>
      <c r="B72" s="200"/>
      <c r="C72" s="87"/>
      <c r="D72" s="186"/>
      <c r="E72" s="159"/>
    </row>
    <row r="73" spans="1:5" ht="12.75">
      <c r="A73" s="96" t="s">
        <v>145</v>
      </c>
      <c r="B73" s="200"/>
      <c r="C73" s="87"/>
      <c r="D73" s="186" t="s">
        <v>144</v>
      </c>
      <c r="E73" s="159" t="s">
        <v>144</v>
      </c>
    </row>
    <row r="74" spans="1:5" ht="12.75">
      <c r="A74" s="96" t="s">
        <v>488</v>
      </c>
      <c r="B74" s="200"/>
      <c r="C74" s="87"/>
      <c r="D74" s="186" t="s">
        <v>144</v>
      </c>
      <c r="E74" s="159" t="s">
        <v>144</v>
      </c>
    </row>
    <row r="75" spans="1:5" ht="12.75">
      <c r="A75" s="96" t="s">
        <v>489</v>
      </c>
      <c r="B75" s="200"/>
      <c r="C75" s="87"/>
      <c r="D75" s="186" t="s">
        <v>144</v>
      </c>
      <c r="E75" s="159" t="s">
        <v>144</v>
      </c>
    </row>
    <row r="76" spans="1:5" ht="12.75">
      <c r="A76" s="96" t="s">
        <v>490</v>
      </c>
      <c r="B76" s="200"/>
      <c r="C76" s="87"/>
      <c r="D76" s="186" t="s">
        <v>144</v>
      </c>
      <c r="E76" s="159" t="s">
        <v>144</v>
      </c>
    </row>
    <row r="77" spans="1:5" ht="12.75">
      <c r="A77" s="96"/>
      <c r="B77" s="200"/>
      <c r="C77" s="87"/>
      <c r="D77" s="186" t="s">
        <v>144</v>
      </c>
      <c r="E77" s="159" t="s">
        <v>144</v>
      </c>
    </row>
    <row r="78" spans="1:5" ht="12.75">
      <c r="A78" s="96" t="s">
        <v>596</v>
      </c>
      <c r="B78" s="200"/>
      <c r="C78" s="87"/>
      <c r="D78" s="186" t="s">
        <v>144</v>
      </c>
      <c r="E78" s="159" t="s">
        <v>144</v>
      </c>
    </row>
    <row r="79" spans="1:5" ht="12.75">
      <c r="A79" s="96" t="s">
        <v>597</v>
      </c>
      <c r="B79" s="200"/>
      <c r="C79" s="87"/>
      <c r="D79" s="186" t="s">
        <v>144</v>
      </c>
      <c r="E79" s="159" t="s">
        <v>144</v>
      </c>
    </row>
    <row r="80" spans="1:5" ht="12.75">
      <c r="A80" s="96" t="s">
        <v>67</v>
      </c>
      <c r="B80" s="200"/>
      <c r="C80" s="87"/>
      <c r="D80" s="186" t="s">
        <v>144</v>
      </c>
      <c r="E80" s="159" t="s">
        <v>144</v>
      </c>
    </row>
    <row r="81" spans="1:7" ht="12.75">
      <c r="A81" s="96"/>
      <c r="B81" s="200"/>
      <c r="C81" s="87"/>
      <c r="D81" s="186" t="s">
        <v>144</v>
      </c>
      <c r="E81" s="159" t="s">
        <v>144</v>
      </c>
    </row>
    <row r="82" spans="1:7" ht="12.75">
      <c r="A82" s="94" t="s">
        <v>69</v>
      </c>
      <c r="B82" s="200"/>
      <c r="C82" s="87"/>
      <c r="D82" s="186" t="s">
        <v>144</v>
      </c>
      <c r="E82" s="159" t="s">
        <v>144</v>
      </c>
    </row>
    <row r="83" spans="1:7" ht="12.75">
      <c r="A83" s="96" t="s">
        <v>492</v>
      </c>
      <c r="B83" s="158"/>
      <c r="C83" s="89"/>
      <c r="D83" s="186" t="s">
        <v>144</v>
      </c>
      <c r="E83" s="159" t="s">
        <v>144</v>
      </c>
    </row>
    <row r="84" spans="1:7" ht="12.75">
      <c r="A84" s="96" t="s">
        <v>208</v>
      </c>
      <c r="B84" s="158"/>
      <c r="C84" s="89"/>
      <c r="D84" s="187" t="s">
        <v>144</v>
      </c>
      <c r="E84" s="159" t="s">
        <v>144</v>
      </c>
    </row>
    <row r="85" spans="1:7" ht="12.75">
      <c r="A85" s="96" t="s">
        <v>209</v>
      </c>
      <c r="B85" s="158"/>
      <c r="C85" s="89"/>
      <c r="D85" s="187" t="s">
        <v>144</v>
      </c>
      <c r="E85" s="159" t="s">
        <v>144</v>
      </c>
    </row>
    <row r="86" spans="1:7" ht="12.75">
      <c r="A86" s="96"/>
      <c r="B86" s="158"/>
      <c r="C86" s="89"/>
      <c r="D86" s="187" t="s">
        <v>144</v>
      </c>
      <c r="E86" s="159" t="s">
        <v>144</v>
      </c>
    </row>
    <row r="87" spans="1:7" ht="12.75">
      <c r="A87" s="96" t="s">
        <v>146</v>
      </c>
      <c r="B87" s="158"/>
      <c r="C87" s="89"/>
      <c r="D87" s="187" t="s">
        <v>144</v>
      </c>
      <c r="E87" s="159" t="s">
        <v>144</v>
      </c>
    </row>
    <row r="88" spans="1:7" ht="12.75">
      <c r="A88" s="96" t="s">
        <v>1339</v>
      </c>
      <c r="B88" s="158">
        <v>12.507453</v>
      </c>
      <c r="C88" s="89"/>
      <c r="D88" s="188">
        <f>B88*(1+'Published Tariffs 11-12'!$H$42)</f>
        <v>12.852658702800001</v>
      </c>
      <c r="E88" s="159">
        <f>(D88-B88)/B88</f>
        <v>2.7600000000000104E-2</v>
      </c>
      <c r="G88" s="119"/>
    </row>
    <row r="89" spans="1:7" ht="12.75">
      <c r="A89" s="96"/>
      <c r="B89" s="158" t="s">
        <v>144</v>
      </c>
      <c r="C89" s="89"/>
      <c r="D89" s="188" t="s">
        <v>144</v>
      </c>
      <c r="E89" s="159" t="s">
        <v>144</v>
      </c>
      <c r="G89" s="119"/>
    </row>
    <row r="90" spans="1:7" ht="12.75">
      <c r="A90" s="96" t="s">
        <v>494</v>
      </c>
      <c r="B90" s="158" t="s">
        <v>144</v>
      </c>
      <c r="C90" s="89"/>
      <c r="D90" s="188" t="s">
        <v>144</v>
      </c>
      <c r="E90" s="159" t="s">
        <v>144</v>
      </c>
      <c r="G90" s="119"/>
    </row>
    <row r="91" spans="1:7" ht="12.75">
      <c r="A91" s="96" t="s">
        <v>495</v>
      </c>
      <c r="B91" s="158" t="s">
        <v>144</v>
      </c>
      <c r="C91" s="89"/>
      <c r="D91" s="188" t="s">
        <v>144</v>
      </c>
      <c r="E91" s="159" t="s">
        <v>144</v>
      </c>
      <c r="G91" s="119"/>
    </row>
    <row r="92" spans="1:7" ht="12.75">
      <c r="A92" s="96" t="s">
        <v>496</v>
      </c>
      <c r="B92" s="158" t="s">
        <v>144</v>
      </c>
      <c r="C92" s="89"/>
      <c r="D92" s="188" t="s">
        <v>144</v>
      </c>
      <c r="E92" s="159" t="s">
        <v>144</v>
      </c>
      <c r="G92" s="119"/>
    </row>
    <row r="93" spans="1:7" ht="12.75">
      <c r="A93" s="96" t="s">
        <v>497</v>
      </c>
      <c r="B93" s="158" t="s">
        <v>144</v>
      </c>
      <c r="C93" s="89"/>
      <c r="D93" s="188" t="s">
        <v>144</v>
      </c>
      <c r="E93" s="159" t="s">
        <v>144</v>
      </c>
      <c r="G93" s="119"/>
    </row>
    <row r="94" spans="1:7" ht="12.75">
      <c r="A94" s="96"/>
      <c r="B94" s="158"/>
      <c r="C94" s="89"/>
      <c r="D94" s="188"/>
      <c r="E94" s="159"/>
      <c r="G94" s="119"/>
    </row>
    <row r="95" spans="1:7" ht="101.25" customHeight="1">
      <c r="A95" s="233" t="s">
        <v>1355</v>
      </c>
      <c r="B95" s="158"/>
      <c r="C95" s="89"/>
      <c r="D95" s="188"/>
      <c r="E95" s="159"/>
      <c r="G95" s="119"/>
    </row>
    <row r="96" spans="1:7" ht="12.75">
      <c r="A96" s="96"/>
      <c r="B96" s="158"/>
      <c r="C96" s="89"/>
      <c r="D96" s="188"/>
      <c r="E96" s="159"/>
      <c r="G96" s="119"/>
    </row>
    <row r="97" spans="1:22" ht="12.75">
      <c r="A97" s="96" t="s">
        <v>34</v>
      </c>
      <c r="B97" s="158">
        <v>59.402564999999996</v>
      </c>
      <c r="C97" s="89"/>
      <c r="D97" s="188">
        <f>B97*(1+'Published Tariffs 11-12'!$H$42)</f>
        <v>61.042075793999999</v>
      </c>
      <c r="E97" s="159">
        <f>(D97-B97)/B97</f>
        <v>2.7600000000000055E-2</v>
      </c>
      <c r="G97" s="119"/>
    </row>
    <row r="98" spans="1:22" ht="12.75">
      <c r="A98" s="96"/>
      <c r="B98" s="158" t="s">
        <v>144</v>
      </c>
      <c r="C98" s="89"/>
      <c r="D98" s="188" t="s">
        <v>144</v>
      </c>
      <c r="E98" s="159" t="s">
        <v>144</v>
      </c>
      <c r="G98" s="119"/>
      <c r="V98" s="1">
        <v>1</v>
      </c>
    </row>
    <row r="99" spans="1:22" ht="12.75">
      <c r="A99" s="96" t="s">
        <v>499</v>
      </c>
      <c r="B99" s="158" t="s">
        <v>144</v>
      </c>
      <c r="C99" s="89"/>
      <c r="D99" s="188" t="s">
        <v>144</v>
      </c>
      <c r="E99" s="159" t="s">
        <v>144</v>
      </c>
      <c r="G99" s="119"/>
      <c r="V99" s="1">
        <v>1</v>
      </c>
    </row>
    <row r="100" spans="1:22" ht="12.75">
      <c r="A100" s="96" t="s">
        <v>500</v>
      </c>
      <c r="B100" s="158" t="s">
        <v>144</v>
      </c>
      <c r="C100" s="89"/>
      <c r="D100" s="188" t="s">
        <v>144</v>
      </c>
      <c r="E100" s="159" t="s">
        <v>144</v>
      </c>
      <c r="G100" s="119"/>
    </row>
    <row r="101" spans="1:22" ht="12.75">
      <c r="A101" s="96"/>
      <c r="B101" s="158"/>
      <c r="C101" s="89"/>
      <c r="D101" s="188"/>
      <c r="E101" s="159"/>
      <c r="G101" s="119"/>
    </row>
    <row r="102" spans="1:22" ht="56.25">
      <c r="A102" s="174" t="s">
        <v>1147</v>
      </c>
      <c r="B102" s="158"/>
      <c r="C102" s="89"/>
      <c r="D102" s="188"/>
      <c r="E102" s="159"/>
      <c r="G102" s="119"/>
    </row>
    <row r="103" spans="1:22" ht="12.75">
      <c r="A103" s="94" t="s">
        <v>501</v>
      </c>
      <c r="B103" s="158" t="s">
        <v>144</v>
      </c>
      <c r="C103" s="89"/>
      <c r="D103" s="188" t="s">
        <v>144</v>
      </c>
      <c r="E103" s="159" t="s">
        <v>144</v>
      </c>
      <c r="G103" s="119"/>
    </row>
    <row r="104" spans="1:22" ht="12.75">
      <c r="A104" s="94"/>
      <c r="B104" s="158" t="s">
        <v>144</v>
      </c>
      <c r="C104" s="89"/>
      <c r="D104" s="188" t="s">
        <v>144</v>
      </c>
      <c r="E104" s="159" t="s">
        <v>144</v>
      </c>
      <c r="G104" s="119"/>
    </row>
    <row r="105" spans="1:22" ht="12.75">
      <c r="A105" s="96" t="s">
        <v>502</v>
      </c>
      <c r="B105" s="158" t="s">
        <v>144</v>
      </c>
      <c r="C105" s="89"/>
      <c r="D105" s="188" t="s">
        <v>144</v>
      </c>
      <c r="E105" s="159" t="s">
        <v>144</v>
      </c>
      <c r="G105" s="119"/>
    </row>
    <row r="106" spans="1:22" ht="12.75">
      <c r="A106" s="96" t="s">
        <v>503</v>
      </c>
      <c r="B106" s="158" t="s">
        <v>144</v>
      </c>
      <c r="C106" s="89"/>
      <c r="D106" s="188" t="s">
        <v>144</v>
      </c>
      <c r="E106" s="159" t="s">
        <v>144</v>
      </c>
      <c r="G106" s="119"/>
    </row>
    <row r="107" spans="1:22" ht="12.75">
      <c r="A107" s="96" t="s">
        <v>1144</v>
      </c>
      <c r="B107" s="158" t="s">
        <v>144</v>
      </c>
      <c r="C107" s="89"/>
      <c r="D107" s="188" t="s">
        <v>144</v>
      </c>
      <c r="E107" s="159" t="s">
        <v>144</v>
      </c>
      <c r="G107" s="119"/>
    </row>
    <row r="108" spans="1:22" ht="12.75">
      <c r="A108" s="96" t="s">
        <v>1146</v>
      </c>
      <c r="B108" s="158" t="s">
        <v>144</v>
      </c>
      <c r="C108" s="89"/>
      <c r="D108" s="188" t="s">
        <v>144</v>
      </c>
      <c r="E108" s="159" t="s">
        <v>144</v>
      </c>
      <c r="G108" s="119"/>
    </row>
    <row r="109" spans="1:22" ht="12.75">
      <c r="A109" s="96"/>
      <c r="B109" s="158"/>
      <c r="C109" s="89"/>
      <c r="D109" s="188"/>
      <c r="E109" s="159"/>
      <c r="G109" s="119"/>
    </row>
    <row r="110" spans="1:22" ht="12.75">
      <c r="A110" s="96" t="s">
        <v>507</v>
      </c>
      <c r="B110" s="158" t="s">
        <v>144</v>
      </c>
      <c r="C110" s="89"/>
      <c r="D110" s="188" t="s">
        <v>144</v>
      </c>
      <c r="E110" s="159" t="s">
        <v>144</v>
      </c>
      <c r="G110" s="119"/>
    </row>
    <row r="111" spans="1:22" ht="12.75">
      <c r="A111" s="96" t="s">
        <v>327</v>
      </c>
      <c r="B111" s="158" t="s">
        <v>144</v>
      </c>
      <c r="C111" s="89"/>
      <c r="D111" s="188" t="s">
        <v>144</v>
      </c>
      <c r="E111" s="159" t="s">
        <v>144</v>
      </c>
      <c r="G111" s="119"/>
    </row>
    <row r="112" spans="1:22" ht="12.75">
      <c r="A112" s="96" t="s">
        <v>1145</v>
      </c>
      <c r="B112" s="158" t="s">
        <v>144</v>
      </c>
      <c r="C112" s="89"/>
      <c r="D112" s="188" t="s">
        <v>144</v>
      </c>
      <c r="E112" s="159" t="s">
        <v>144</v>
      </c>
      <c r="G112" s="119"/>
    </row>
    <row r="113" spans="1:7" ht="12.75">
      <c r="A113" s="96"/>
      <c r="B113" s="158" t="s">
        <v>144</v>
      </c>
      <c r="C113" s="89"/>
      <c r="D113" s="188" t="s">
        <v>144</v>
      </c>
      <c r="E113" s="159" t="s">
        <v>144</v>
      </c>
      <c r="G113" s="119"/>
    </row>
    <row r="114" spans="1:7" ht="12.75">
      <c r="A114" s="94" t="s">
        <v>510</v>
      </c>
      <c r="B114" s="158" t="s">
        <v>144</v>
      </c>
      <c r="C114" s="89"/>
      <c r="D114" s="188" t="s">
        <v>144</v>
      </c>
      <c r="E114" s="159" t="s">
        <v>144</v>
      </c>
      <c r="G114" s="119"/>
    </row>
    <row r="115" spans="1:7" ht="12.75">
      <c r="A115" s="94" t="s">
        <v>512</v>
      </c>
      <c r="B115" s="158" t="s">
        <v>144</v>
      </c>
      <c r="C115" s="89"/>
      <c r="D115" s="188" t="s">
        <v>144</v>
      </c>
      <c r="E115" s="159" t="s">
        <v>144</v>
      </c>
      <c r="G115" s="119"/>
    </row>
    <row r="116" spans="1:7" ht="12.75">
      <c r="A116" s="94" t="s">
        <v>511</v>
      </c>
      <c r="B116" s="158" t="s">
        <v>144</v>
      </c>
      <c r="C116" s="89"/>
      <c r="D116" s="188" t="s">
        <v>144</v>
      </c>
      <c r="E116" s="159" t="s">
        <v>144</v>
      </c>
      <c r="G116" s="119"/>
    </row>
    <row r="117" spans="1:7" ht="12.75">
      <c r="A117" s="96"/>
      <c r="B117" s="158" t="s">
        <v>144</v>
      </c>
      <c r="C117" s="89"/>
      <c r="D117" s="188" t="s">
        <v>144</v>
      </c>
      <c r="E117" s="159" t="s">
        <v>144</v>
      </c>
      <c r="G117" s="119"/>
    </row>
    <row r="118" spans="1:7" ht="30" customHeight="1">
      <c r="A118" s="170" t="s">
        <v>296</v>
      </c>
      <c r="B118" s="158" t="s">
        <v>144</v>
      </c>
      <c r="C118" s="121"/>
      <c r="D118" s="188" t="s">
        <v>144</v>
      </c>
      <c r="E118" s="159" t="s">
        <v>144</v>
      </c>
      <c r="G118" s="119"/>
    </row>
    <row r="119" spans="1:7" ht="12.75">
      <c r="A119" s="96"/>
      <c r="B119" s="158"/>
      <c r="C119" s="89"/>
      <c r="D119" s="188"/>
      <c r="E119" s="159"/>
      <c r="G119" s="119"/>
    </row>
    <row r="120" spans="1:7" ht="12.75">
      <c r="A120" s="219" t="s">
        <v>71</v>
      </c>
      <c r="B120" s="158" t="s">
        <v>144</v>
      </c>
      <c r="C120" s="89"/>
      <c r="D120" s="188" t="s">
        <v>144</v>
      </c>
      <c r="E120" s="159" t="s">
        <v>144</v>
      </c>
      <c r="G120" s="119"/>
    </row>
    <row r="121" spans="1:7" ht="12.75">
      <c r="A121" s="94" t="s">
        <v>1319</v>
      </c>
      <c r="B121" s="158" t="s">
        <v>144</v>
      </c>
      <c r="C121" s="89"/>
      <c r="D121" s="188" t="s">
        <v>144</v>
      </c>
      <c r="E121" s="159" t="s">
        <v>144</v>
      </c>
      <c r="G121" s="119"/>
    </row>
    <row r="122" spans="1:7" ht="12.75">
      <c r="A122" s="96"/>
      <c r="B122" s="158" t="s">
        <v>144</v>
      </c>
      <c r="C122" s="89"/>
      <c r="D122" s="188" t="s">
        <v>144</v>
      </c>
      <c r="E122" s="159" t="s">
        <v>144</v>
      </c>
      <c r="G122" s="119"/>
    </row>
    <row r="123" spans="1:7" ht="12.75">
      <c r="A123" s="96" t="s">
        <v>513</v>
      </c>
      <c r="B123" s="158" t="s">
        <v>144</v>
      </c>
      <c r="C123" s="89"/>
      <c r="D123" s="188" t="s">
        <v>144</v>
      </c>
      <c r="E123" s="159" t="s">
        <v>144</v>
      </c>
      <c r="G123" s="119"/>
    </row>
    <row r="124" spans="1:7" ht="12.75">
      <c r="A124" s="96" t="s">
        <v>514</v>
      </c>
      <c r="B124" s="158" t="s">
        <v>144</v>
      </c>
      <c r="C124" s="89"/>
      <c r="D124" s="188" t="s">
        <v>144</v>
      </c>
      <c r="E124" s="159" t="s">
        <v>144</v>
      </c>
      <c r="G124" s="119"/>
    </row>
    <row r="125" spans="1:7" ht="12.75">
      <c r="A125" s="96" t="s">
        <v>515</v>
      </c>
      <c r="B125" s="158" t="s">
        <v>144</v>
      </c>
      <c r="C125" s="89"/>
      <c r="D125" s="188" t="s">
        <v>144</v>
      </c>
      <c r="E125" s="159" t="s">
        <v>144</v>
      </c>
      <c r="G125" s="119"/>
    </row>
    <row r="126" spans="1:7" ht="12.75">
      <c r="A126" s="96"/>
      <c r="B126" s="158" t="s">
        <v>144</v>
      </c>
      <c r="C126" s="89"/>
      <c r="D126" s="188" t="s">
        <v>144</v>
      </c>
      <c r="E126" s="159" t="s">
        <v>144</v>
      </c>
      <c r="G126" s="119"/>
    </row>
    <row r="127" spans="1:7" ht="12.75">
      <c r="A127" s="96" t="s">
        <v>517</v>
      </c>
      <c r="B127" s="158" t="s">
        <v>144</v>
      </c>
      <c r="C127" s="89"/>
      <c r="D127" s="188" t="s">
        <v>144</v>
      </c>
      <c r="E127" s="159" t="s">
        <v>144</v>
      </c>
      <c r="G127" s="119"/>
    </row>
    <row r="128" spans="1:7" ht="12.75">
      <c r="A128" s="96" t="s">
        <v>518</v>
      </c>
      <c r="B128" s="158" t="s">
        <v>144</v>
      </c>
      <c r="C128" s="89"/>
      <c r="D128" s="188" t="s">
        <v>144</v>
      </c>
      <c r="E128" s="159" t="s">
        <v>144</v>
      </c>
      <c r="G128" s="119"/>
    </row>
    <row r="129" spans="1:22" ht="12.75">
      <c r="A129" s="96" t="s">
        <v>519</v>
      </c>
      <c r="B129" s="158" t="s">
        <v>144</v>
      </c>
      <c r="C129" s="89"/>
      <c r="D129" s="188" t="s">
        <v>144</v>
      </c>
      <c r="E129" s="159" t="s">
        <v>144</v>
      </c>
      <c r="G129" s="119"/>
    </row>
    <row r="130" spans="1:22" ht="12.75">
      <c r="A130" s="96" t="s">
        <v>490</v>
      </c>
      <c r="B130" s="158" t="s">
        <v>144</v>
      </c>
      <c r="C130" s="89"/>
      <c r="D130" s="188" t="s">
        <v>144</v>
      </c>
      <c r="E130" s="159" t="s">
        <v>144</v>
      </c>
      <c r="G130" s="119"/>
    </row>
    <row r="131" spans="1:22" ht="12.75">
      <c r="A131" s="96"/>
      <c r="B131" s="158" t="s">
        <v>144</v>
      </c>
      <c r="C131" s="89"/>
      <c r="D131" s="188" t="s">
        <v>144</v>
      </c>
      <c r="E131" s="159" t="s">
        <v>144</v>
      </c>
      <c r="G131" s="119"/>
    </row>
    <row r="132" spans="1:22" ht="12.75">
      <c r="A132" s="96" t="s">
        <v>596</v>
      </c>
      <c r="B132" s="158" t="s">
        <v>144</v>
      </c>
      <c r="C132" s="89"/>
      <c r="D132" s="188" t="s">
        <v>144</v>
      </c>
      <c r="E132" s="159" t="s">
        <v>144</v>
      </c>
      <c r="G132" s="119"/>
    </row>
    <row r="133" spans="1:22" ht="12.75">
      <c r="A133" s="96" t="s">
        <v>597</v>
      </c>
      <c r="B133" s="158" t="s">
        <v>144</v>
      </c>
      <c r="C133" s="89"/>
      <c r="D133" s="188" t="s">
        <v>144</v>
      </c>
      <c r="E133" s="159" t="s">
        <v>144</v>
      </c>
      <c r="G133" s="119"/>
    </row>
    <row r="134" spans="1:22" ht="12.75">
      <c r="A134" s="96" t="s">
        <v>67</v>
      </c>
      <c r="B134" s="158" t="s">
        <v>144</v>
      </c>
      <c r="C134" s="89"/>
      <c r="D134" s="188" t="s">
        <v>144</v>
      </c>
      <c r="E134" s="159" t="s">
        <v>144</v>
      </c>
      <c r="G134" s="119"/>
    </row>
    <row r="135" spans="1:22" ht="12.75">
      <c r="A135" s="96"/>
      <c r="B135" s="158" t="s">
        <v>144</v>
      </c>
      <c r="C135" s="89"/>
      <c r="D135" s="188" t="s">
        <v>144</v>
      </c>
      <c r="E135" s="159" t="s">
        <v>144</v>
      </c>
      <c r="G135" s="119"/>
    </row>
    <row r="136" spans="1:22" ht="12.75">
      <c r="A136" s="94" t="s">
        <v>520</v>
      </c>
      <c r="B136" s="158" t="s">
        <v>144</v>
      </c>
      <c r="C136" s="89"/>
      <c r="D136" s="188" t="s">
        <v>144</v>
      </c>
      <c r="E136" s="159" t="s">
        <v>144</v>
      </c>
      <c r="G136" s="119"/>
    </row>
    <row r="137" spans="1:22" ht="12.75">
      <c r="A137" s="96" t="s">
        <v>1320</v>
      </c>
      <c r="B137" s="158" t="s">
        <v>144</v>
      </c>
      <c r="C137" s="89"/>
      <c r="D137" s="188" t="s">
        <v>144</v>
      </c>
      <c r="E137" s="159" t="s">
        <v>144</v>
      </c>
      <c r="G137" s="119"/>
    </row>
    <row r="138" spans="1:22" ht="12.75">
      <c r="A138" s="96"/>
      <c r="B138" s="158" t="s">
        <v>144</v>
      </c>
      <c r="C138" s="89"/>
      <c r="D138" s="188" t="s">
        <v>144</v>
      </c>
      <c r="E138" s="159" t="s">
        <v>144</v>
      </c>
      <c r="G138" s="119"/>
    </row>
    <row r="139" spans="1:22" ht="12.75">
      <c r="A139" s="96" t="s">
        <v>1321</v>
      </c>
      <c r="B139" s="158">
        <v>0.27167399999999997</v>
      </c>
      <c r="C139" s="89"/>
      <c r="D139" s="188">
        <f>B139*(1+'Published Tariffs 11-12'!$H$42)</f>
        <v>0.27917220240000001</v>
      </c>
      <c r="E139" s="159">
        <f>(D139-B139)/B139</f>
        <v>2.7600000000000159E-2</v>
      </c>
      <c r="G139" s="119"/>
    </row>
    <row r="140" spans="1:22" ht="12.75">
      <c r="A140" s="96"/>
      <c r="B140" s="158" t="s">
        <v>144</v>
      </c>
      <c r="C140" s="89"/>
      <c r="D140" s="188" t="s">
        <v>144</v>
      </c>
      <c r="E140" s="159" t="s">
        <v>144</v>
      </c>
      <c r="G140" s="119"/>
    </row>
    <row r="141" spans="1:22" ht="12.75">
      <c r="A141" s="96" t="s">
        <v>1322</v>
      </c>
      <c r="B141" s="158">
        <v>0.334368</v>
      </c>
      <c r="C141" s="89"/>
      <c r="D141" s="188">
        <f>B141*(1+'Published Tariffs 11-12'!$H$42)</f>
        <v>0.34359655680000001</v>
      </c>
      <c r="E141" s="159">
        <f>(D141-B141)/B141</f>
        <v>2.7600000000000027E-2</v>
      </c>
      <c r="G141" s="119"/>
    </row>
    <row r="142" spans="1:22" ht="12.75">
      <c r="A142" s="96"/>
      <c r="B142" s="158" t="s">
        <v>144</v>
      </c>
      <c r="C142" s="89"/>
      <c r="D142" s="188" t="s">
        <v>144</v>
      </c>
      <c r="E142" s="159" t="s">
        <v>144</v>
      </c>
      <c r="G142" s="119"/>
    </row>
    <row r="143" spans="1:22" ht="12.75">
      <c r="A143" s="96" t="s">
        <v>76</v>
      </c>
      <c r="B143" s="158">
        <v>119.49476399999999</v>
      </c>
      <c r="C143" s="89"/>
      <c r="D143" s="188">
        <f>B143*(1+'Published Tariffs 11-12'!$H$42)</f>
        <v>122.79281948639999</v>
      </c>
      <c r="E143" s="159">
        <f>(D143-B143)/B143</f>
        <v>2.7600000000000024E-2</v>
      </c>
      <c r="G143" s="119"/>
    </row>
    <row r="144" spans="1:22" ht="12.75">
      <c r="A144" s="96"/>
      <c r="B144" s="158" t="s">
        <v>144</v>
      </c>
      <c r="C144" s="89"/>
      <c r="D144" s="188" t="s">
        <v>144</v>
      </c>
      <c r="E144" s="159" t="s">
        <v>144</v>
      </c>
      <c r="G144" s="119"/>
      <c r="V144" s="1">
        <v>1</v>
      </c>
    </row>
    <row r="145" spans="1:7" ht="12.75">
      <c r="A145" s="94" t="s">
        <v>501</v>
      </c>
      <c r="B145" s="158"/>
      <c r="C145" s="89"/>
      <c r="D145" s="188"/>
      <c r="E145" s="159"/>
      <c r="G145" s="119"/>
    </row>
    <row r="146" spans="1:7" ht="12.75">
      <c r="A146" s="94"/>
      <c r="B146" s="158"/>
      <c r="C146" s="89"/>
      <c r="D146" s="188"/>
      <c r="E146" s="159"/>
      <c r="G146" s="119"/>
    </row>
    <row r="147" spans="1:7" ht="22.5">
      <c r="A147" s="174" t="s">
        <v>1148</v>
      </c>
      <c r="B147" s="158"/>
      <c r="C147" s="89"/>
      <c r="D147" s="188"/>
      <c r="E147" s="159"/>
      <c r="G147" s="119"/>
    </row>
    <row r="148" spans="1:7" ht="12.75">
      <c r="A148" s="174"/>
      <c r="B148" s="158"/>
      <c r="C148" s="89"/>
      <c r="D148" s="188"/>
      <c r="E148" s="159"/>
      <c r="G148" s="119"/>
    </row>
    <row r="149" spans="1:7" ht="22.5">
      <c r="A149" s="174" t="s">
        <v>1309</v>
      </c>
      <c r="B149" s="158"/>
      <c r="C149" s="89"/>
      <c r="D149" s="188"/>
      <c r="E149" s="159"/>
      <c r="G149" s="119"/>
    </row>
    <row r="150" spans="1:7" ht="12.75">
      <c r="A150" s="96"/>
      <c r="B150" s="158"/>
      <c r="C150" s="89"/>
      <c r="D150" s="188"/>
      <c r="E150" s="159"/>
      <c r="G150" s="119"/>
    </row>
    <row r="151" spans="1:7" ht="12.75">
      <c r="A151" s="96"/>
      <c r="B151" s="158"/>
      <c r="C151" s="89"/>
      <c r="D151" s="188"/>
      <c r="E151" s="159"/>
      <c r="G151" s="119"/>
    </row>
    <row r="152" spans="1:7" ht="12.75">
      <c r="A152" s="219" t="s">
        <v>77</v>
      </c>
      <c r="B152" s="158" t="s">
        <v>144</v>
      </c>
      <c r="C152" s="89"/>
      <c r="D152" s="188" t="s">
        <v>144</v>
      </c>
      <c r="E152" s="159" t="s">
        <v>144</v>
      </c>
      <c r="G152" s="119"/>
    </row>
    <row r="153" spans="1:7" ht="12.75">
      <c r="A153" s="94" t="s">
        <v>48</v>
      </c>
      <c r="B153" s="158" t="s">
        <v>144</v>
      </c>
      <c r="C153" s="89"/>
      <c r="D153" s="188" t="s">
        <v>144</v>
      </c>
      <c r="E153" s="159" t="s">
        <v>144</v>
      </c>
      <c r="G153" s="119"/>
    </row>
    <row r="154" spans="1:7" ht="12.75">
      <c r="A154" s="96"/>
      <c r="B154" s="158" t="s">
        <v>144</v>
      </c>
      <c r="C154" s="89"/>
      <c r="D154" s="188" t="s">
        <v>144</v>
      </c>
      <c r="E154" s="159" t="s">
        <v>144</v>
      </c>
      <c r="G154" s="119"/>
    </row>
    <row r="155" spans="1:7" ht="12.75">
      <c r="A155" s="96" t="s">
        <v>576</v>
      </c>
      <c r="B155" s="158"/>
      <c r="C155" s="89"/>
      <c r="D155" s="187" t="s">
        <v>144</v>
      </c>
      <c r="E155" s="159" t="s">
        <v>144</v>
      </c>
      <c r="G155" s="150"/>
    </row>
    <row r="156" spans="1:7" ht="12.75">
      <c r="A156" s="96"/>
      <c r="B156" s="158"/>
      <c r="C156" s="89"/>
      <c r="D156" s="187" t="s">
        <v>144</v>
      </c>
      <c r="E156" s="159" t="s">
        <v>144</v>
      </c>
      <c r="G156" s="150"/>
    </row>
    <row r="157" spans="1:7" ht="12.75">
      <c r="A157" s="94" t="s">
        <v>577</v>
      </c>
      <c r="B157" s="158"/>
      <c r="C157" s="89"/>
      <c r="D157" s="187" t="s">
        <v>144</v>
      </c>
      <c r="E157" s="159" t="s">
        <v>144</v>
      </c>
      <c r="G157" s="150"/>
    </row>
    <row r="158" spans="1:7" ht="12.75">
      <c r="A158" s="94"/>
      <c r="B158" s="158"/>
      <c r="C158" s="89"/>
      <c r="D158" s="187" t="s">
        <v>144</v>
      </c>
      <c r="E158" s="159" t="s">
        <v>144</v>
      </c>
      <c r="G158" s="150"/>
    </row>
    <row r="159" spans="1:7" ht="12.75">
      <c r="A159" s="96" t="s">
        <v>578</v>
      </c>
      <c r="B159" s="158"/>
      <c r="C159" s="89"/>
      <c r="D159" s="187" t="s">
        <v>144</v>
      </c>
      <c r="E159" s="159" t="s">
        <v>144</v>
      </c>
      <c r="G159" s="150"/>
    </row>
    <row r="160" spans="1:7" ht="12.75">
      <c r="A160" s="96" t="s">
        <v>579</v>
      </c>
      <c r="B160" s="158"/>
      <c r="C160" s="89"/>
      <c r="D160" s="187" t="s">
        <v>144</v>
      </c>
      <c r="E160" s="159" t="s">
        <v>144</v>
      </c>
      <c r="G160" s="150"/>
    </row>
    <row r="161" spans="1:22" ht="12.75">
      <c r="A161" s="94"/>
      <c r="B161" s="158"/>
      <c r="C161" s="89"/>
      <c r="D161" s="187" t="s">
        <v>144</v>
      </c>
      <c r="E161" s="159" t="s">
        <v>144</v>
      </c>
      <c r="G161" s="150"/>
    </row>
    <row r="162" spans="1:22" ht="12.75">
      <c r="A162" s="96" t="s">
        <v>152</v>
      </c>
      <c r="B162" s="158"/>
      <c r="C162" s="89"/>
      <c r="D162" s="187" t="s">
        <v>144</v>
      </c>
      <c r="E162" s="159" t="s">
        <v>144</v>
      </c>
      <c r="G162" s="150"/>
    </row>
    <row r="163" spans="1:22" ht="12.75">
      <c r="A163" s="96" t="s">
        <v>580</v>
      </c>
      <c r="B163" s="158"/>
      <c r="C163" s="89"/>
      <c r="D163" s="187" t="s">
        <v>144</v>
      </c>
      <c r="E163" s="159" t="s">
        <v>144</v>
      </c>
      <c r="G163" s="150"/>
    </row>
    <row r="164" spans="1:22" ht="12.75">
      <c r="A164" s="96"/>
      <c r="B164" s="158"/>
      <c r="C164" s="89"/>
      <c r="D164" s="187" t="s">
        <v>144</v>
      </c>
      <c r="E164" s="159" t="s">
        <v>144</v>
      </c>
      <c r="G164" s="150"/>
    </row>
    <row r="165" spans="1:22" ht="12.75">
      <c r="A165" s="96" t="s">
        <v>581</v>
      </c>
      <c r="B165" s="158"/>
      <c r="C165" s="89"/>
      <c r="D165" s="187" t="s">
        <v>144</v>
      </c>
      <c r="E165" s="159" t="s">
        <v>144</v>
      </c>
      <c r="G165" s="150"/>
    </row>
    <row r="166" spans="1:22" ht="12.75">
      <c r="A166" s="96" t="s">
        <v>582</v>
      </c>
      <c r="B166" s="158"/>
      <c r="C166" s="89"/>
      <c r="D166" s="187" t="s">
        <v>144</v>
      </c>
      <c r="E166" s="159" t="s">
        <v>144</v>
      </c>
      <c r="G166" s="150"/>
    </row>
    <row r="167" spans="1:22" ht="12.75">
      <c r="A167" s="96" t="s">
        <v>583</v>
      </c>
      <c r="B167" s="158"/>
      <c r="C167" s="89"/>
      <c r="D167" s="187" t="s">
        <v>144</v>
      </c>
      <c r="E167" s="159" t="s">
        <v>144</v>
      </c>
      <c r="G167" s="150"/>
    </row>
    <row r="168" spans="1:22" ht="12.75">
      <c r="A168" s="96"/>
      <c r="B168" s="158"/>
      <c r="C168" s="89"/>
      <c r="D168" s="187" t="s">
        <v>144</v>
      </c>
      <c r="E168" s="159" t="s">
        <v>144</v>
      </c>
      <c r="G168" s="150"/>
      <c r="V168" s="1">
        <v>1</v>
      </c>
    </row>
    <row r="169" spans="1:22" ht="12.75">
      <c r="A169" s="96" t="s">
        <v>153</v>
      </c>
      <c r="B169" s="158"/>
      <c r="C169" s="89"/>
      <c r="D169" s="187" t="s">
        <v>144</v>
      </c>
      <c r="E169" s="159" t="s">
        <v>144</v>
      </c>
      <c r="G169" s="150"/>
    </row>
    <row r="170" spans="1:22" ht="12.75">
      <c r="A170" s="96" t="s">
        <v>580</v>
      </c>
      <c r="B170" s="158"/>
      <c r="C170" s="89"/>
      <c r="D170" s="187" t="s">
        <v>144</v>
      </c>
      <c r="E170" s="159" t="s">
        <v>144</v>
      </c>
      <c r="G170" s="150"/>
    </row>
    <row r="171" spans="1:22" ht="12.75">
      <c r="A171" s="96"/>
      <c r="B171" s="158"/>
      <c r="C171" s="89"/>
      <c r="D171" s="187" t="s">
        <v>144</v>
      </c>
      <c r="E171" s="159" t="s">
        <v>144</v>
      </c>
      <c r="G171" s="150"/>
    </row>
    <row r="172" spans="1:22" ht="12.75">
      <c r="A172" s="96" t="s">
        <v>584</v>
      </c>
      <c r="B172" s="158"/>
      <c r="C172" s="89"/>
      <c r="D172" s="187" t="s">
        <v>144</v>
      </c>
      <c r="E172" s="159" t="s">
        <v>144</v>
      </c>
      <c r="G172" s="150"/>
    </row>
    <row r="173" spans="1:22" ht="12.75">
      <c r="A173" s="96" t="s">
        <v>258</v>
      </c>
      <c r="B173" s="158"/>
      <c r="C173" s="89"/>
      <c r="D173" s="187" t="s">
        <v>144</v>
      </c>
      <c r="E173" s="159" t="s">
        <v>144</v>
      </c>
      <c r="G173" s="150"/>
    </row>
    <row r="174" spans="1:22" ht="12.75">
      <c r="A174" s="96"/>
      <c r="B174" s="158"/>
      <c r="C174" s="89"/>
      <c r="D174" s="187" t="s">
        <v>144</v>
      </c>
      <c r="E174" s="159" t="s">
        <v>144</v>
      </c>
      <c r="G174" s="150"/>
    </row>
    <row r="175" spans="1:22" ht="12.75">
      <c r="A175" s="96" t="s">
        <v>585</v>
      </c>
      <c r="B175" s="158"/>
      <c r="C175" s="89"/>
      <c r="D175" s="187" t="s">
        <v>144</v>
      </c>
      <c r="E175" s="159" t="s">
        <v>144</v>
      </c>
      <c r="G175" s="150"/>
    </row>
    <row r="176" spans="1:22" ht="12.75">
      <c r="A176" s="96" t="s">
        <v>586</v>
      </c>
      <c r="B176" s="158"/>
      <c r="C176" s="89"/>
      <c r="D176" s="187" t="s">
        <v>144</v>
      </c>
      <c r="E176" s="159" t="s">
        <v>144</v>
      </c>
      <c r="G176" s="150"/>
    </row>
    <row r="177" spans="1:7" ht="12.75">
      <c r="A177" s="96"/>
      <c r="B177" s="158"/>
      <c r="C177" s="89"/>
      <c r="D177" s="187" t="s">
        <v>144</v>
      </c>
      <c r="E177" s="159" t="s">
        <v>144</v>
      </c>
      <c r="G177" s="150"/>
    </row>
    <row r="178" spans="1:7" ht="12.75">
      <c r="A178" s="94" t="s">
        <v>587</v>
      </c>
      <c r="B178" s="158"/>
      <c r="C178" s="89"/>
      <c r="D178" s="187" t="s">
        <v>144</v>
      </c>
      <c r="E178" s="159" t="s">
        <v>144</v>
      </c>
      <c r="G178" s="150"/>
    </row>
    <row r="179" spans="1:7" ht="12.75">
      <c r="A179" s="96"/>
      <c r="B179" s="158"/>
      <c r="C179" s="89"/>
      <c r="D179" s="187" t="s">
        <v>144</v>
      </c>
      <c r="E179" s="159" t="s">
        <v>144</v>
      </c>
      <c r="G179" s="150"/>
    </row>
    <row r="180" spans="1:7" ht="12.75">
      <c r="A180" s="96" t="s">
        <v>154</v>
      </c>
      <c r="B180" s="158"/>
      <c r="C180" s="89"/>
      <c r="D180" s="187" t="s">
        <v>144</v>
      </c>
      <c r="E180" s="159" t="s">
        <v>144</v>
      </c>
      <c r="G180" s="150"/>
    </row>
    <row r="181" spans="1:7" ht="12.75">
      <c r="A181" s="96" t="s">
        <v>588</v>
      </c>
      <c r="B181" s="158"/>
      <c r="C181" s="89"/>
      <c r="D181" s="187" t="s">
        <v>144</v>
      </c>
      <c r="E181" s="159" t="s">
        <v>144</v>
      </c>
      <c r="G181" s="150"/>
    </row>
    <row r="182" spans="1:7" ht="12.75">
      <c r="A182" s="96"/>
      <c r="B182" s="158"/>
      <c r="C182" s="89"/>
      <c r="D182" s="187" t="s">
        <v>144</v>
      </c>
      <c r="E182" s="159" t="s">
        <v>144</v>
      </c>
      <c r="G182" s="150"/>
    </row>
    <row r="183" spans="1:7" ht="12.75">
      <c r="A183" s="96" t="s">
        <v>589</v>
      </c>
      <c r="B183" s="158"/>
      <c r="C183" s="89"/>
      <c r="D183" s="187" t="s">
        <v>144</v>
      </c>
      <c r="E183" s="159" t="s">
        <v>144</v>
      </c>
      <c r="G183" s="150"/>
    </row>
    <row r="184" spans="1:7" ht="12.75">
      <c r="A184" s="96" t="s">
        <v>590</v>
      </c>
      <c r="B184" s="158"/>
      <c r="C184" s="89"/>
      <c r="D184" s="187" t="s">
        <v>144</v>
      </c>
      <c r="E184" s="159" t="s">
        <v>144</v>
      </c>
      <c r="G184" s="150"/>
    </row>
    <row r="185" spans="1:7" ht="12.75">
      <c r="A185" s="96"/>
      <c r="B185" s="158"/>
      <c r="C185" s="89"/>
      <c r="D185" s="187" t="s">
        <v>144</v>
      </c>
      <c r="E185" s="159" t="s">
        <v>144</v>
      </c>
      <c r="G185" s="150"/>
    </row>
    <row r="186" spans="1:7" ht="12.75">
      <c r="A186" s="94" t="s">
        <v>1323</v>
      </c>
      <c r="B186" s="158"/>
      <c r="C186" s="89"/>
      <c r="D186" s="187" t="s">
        <v>144</v>
      </c>
      <c r="E186" s="159" t="s">
        <v>144</v>
      </c>
      <c r="G186" s="150"/>
    </row>
    <row r="187" spans="1:7" ht="12.75">
      <c r="A187" s="96"/>
      <c r="B187" s="158"/>
      <c r="C187" s="89"/>
      <c r="D187" s="187" t="s">
        <v>144</v>
      </c>
      <c r="E187" s="159" t="s">
        <v>144</v>
      </c>
      <c r="G187" s="150"/>
    </row>
    <row r="188" spans="1:7" ht="12.75">
      <c r="A188" s="96" t="s">
        <v>594</v>
      </c>
      <c r="B188" s="158"/>
      <c r="C188" s="89"/>
      <c r="D188" s="187" t="s">
        <v>144</v>
      </c>
      <c r="E188" s="159" t="s">
        <v>144</v>
      </c>
      <c r="G188" s="150"/>
    </row>
    <row r="189" spans="1:7" ht="12.75">
      <c r="A189" s="96" t="s">
        <v>595</v>
      </c>
      <c r="B189" s="158"/>
      <c r="C189" s="89"/>
      <c r="D189" s="187" t="s">
        <v>144</v>
      </c>
      <c r="E189" s="159" t="s">
        <v>144</v>
      </c>
      <c r="G189" s="150"/>
    </row>
    <row r="190" spans="1:7" ht="12.75">
      <c r="A190" s="96" t="s">
        <v>519</v>
      </c>
      <c r="B190" s="158"/>
      <c r="C190" s="89"/>
      <c r="D190" s="187" t="s">
        <v>144</v>
      </c>
      <c r="E190" s="159" t="s">
        <v>144</v>
      </c>
      <c r="G190" s="150"/>
    </row>
    <row r="191" spans="1:7" ht="12.75">
      <c r="A191" s="96" t="s">
        <v>490</v>
      </c>
      <c r="B191" s="158"/>
      <c r="C191" s="89"/>
      <c r="D191" s="187" t="s">
        <v>144</v>
      </c>
      <c r="E191" s="159" t="s">
        <v>144</v>
      </c>
      <c r="G191" s="150"/>
    </row>
    <row r="192" spans="1:7" ht="12.75">
      <c r="A192" s="96"/>
      <c r="B192" s="158"/>
      <c r="C192" s="89"/>
      <c r="D192" s="187" t="s">
        <v>144</v>
      </c>
      <c r="E192" s="159" t="s">
        <v>144</v>
      </c>
      <c r="G192" s="150"/>
    </row>
    <row r="193" spans="1:7" ht="12.75">
      <c r="A193" s="96" t="s">
        <v>596</v>
      </c>
      <c r="B193" s="158"/>
      <c r="C193" s="89"/>
      <c r="D193" s="187" t="s">
        <v>144</v>
      </c>
      <c r="E193" s="159" t="s">
        <v>144</v>
      </c>
      <c r="G193" s="150"/>
    </row>
    <row r="194" spans="1:7" ht="12.75">
      <c r="A194" s="96" t="s">
        <v>597</v>
      </c>
      <c r="B194" s="158"/>
      <c r="C194" s="89"/>
      <c r="D194" s="187" t="s">
        <v>144</v>
      </c>
      <c r="E194" s="159" t="s">
        <v>144</v>
      </c>
      <c r="G194" s="150"/>
    </row>
    <row r="195" spans="1:7" ht="12.75">
      <c r="A195" s="96" t="s">
        <v>67</v>
      </c>
      <c r="B195" s="158"/>
      <c r="C195" s="89"/>
      <c r="D195" s="187" t="s">
        <v>144</v>
      </c>
      <c r="E195" s="159" t="s">
        <v>144</v>
      </c>
      <c r="G195" s="150"/>
    </row>
    <row r="196" spans="1:7" ht="12.75">
      <c r="A196" s="96"/>
      <c r="B196" s="158"/>
      <c r="C196" s="89"/>
      <c r="D196" s="187"/>
      <c r="E196" s="159"/>
      <c r="G196" s="150"/>
    </row>
    <row r="197" spans="1:7" ht="12.75">
      <c r="A197" s="220" t="s">
        <v>1151</v>
      </c>
      <c r="B197" s="158"/>
      <c r="C197" s="89"/>
      <c r="D197" s="187"/>
      <c r="E197" s="159"/>
      <c r="G197" s="150"/>
    </row>
    <row r="198" spans="1:7" ht="12.75">
      <c r="A198" s="214"/>
      <c r="B198" s="158"/>
      <c r="C198" s="89"/>
      <c r="D198" s="187"/>
      <c r="E198" s="159"/>
      <c r="G198" s="150"/>
    </row>
    <row r="199" spans="1:7" ht="22.5">
      <c r="A199" s="214" t="s">
        <v>1149</v>
      </c>
      <c r="B199" s="158"/>
      <c r="C199" s="89"/>
      <c r="D199" s="187"/>
      <c r="E199" s="159"/>
      <c r="G199" s="150"/>
    </row>
    <row r="200" spans="1:7" ht="12.75">
      <c r="A200" s="221"/>
      <c r="B200" s="158"/>
      <c r="C200" s="89"/>
      <c r="D200" s="187"/>
      <c r="E200" s="159"/>
      <c r="G200" s="150"/>
    </row>
    <row r="201" spans="1:7" ht="12.75">
      <c r="A201" s="96"/>
      <c r="B201" s="158"/>
      <c r="C201" s="89"/>
      <c r="D201" s="187"/>
      <c r="E201" s="159"/>
      <c r="G201" s="150"/>
    </row>
    <row r="202" spans="1:7" ht="12.75">
      <c r="A202" s="96"/>
      <c r="B202" s="158"/>
      <c r="C202" s="89"/>
      <c r="D202" s="187"/>
      <c r="E202" s="159"/>
      <c r="G202" s="150"/>
    </row>
    <row r="203" spans="1:7" ht="12.75">
      <c r="A203" s="96"/>
      <c r="B203" s="158"/>
      <c r="C203" s="89"/>
      <c r="D203" s="187"/>
      <c r="E203" s="159"/>
      <c r="G203" s="150"/>
    </row>
    <row r="204" spans="1:7" ht="12.75">
      <c r="A204" s="96"/>
      <c r="B204" s="158"/>
      <c r="C204" s="89"/>
      <c r="D204" s="187"/>
      <c r="E204" s="159"/>
      <c r="G204" s="150"/>
    </row>
    <row r="205" spans="1:7" ht="12.75">
      <c r="A205" s="96"/>
      <c r="B205" s="158"/>
      <c r="C205" s="89"/>
      <c r="D205" s="187"/>
      <c r="E205" s="159"/>
      <c r="G205" s="150"/>
    </row>
    <row r="206" spans="1:7" ht="12.75">
      <c r="A206" s="96"/>
      <c r="B206" s="158"/>
      <c r="C206" s="89"/>
      <c r="D206" s="187"/>
      <c r="E206" s="159"/>
      <c r="G206" s="150"/>
    </row>
    <row r="207" spans="1:7" ht="12.75">
      <c r="A207" s="96"/>
      <c r="B207" s="158"/>
      <c r="C207" s="89"/>
      <c r="D207" s="187"/>
      <c r="E207" s="159"/>
      <c r="G207" s="150"/>
    </row>
    <row r="208" spans="1:7" ht="12.75">
      <c r="A208" s="96"/>
      <c r="B208" s="158"/>
      <c r="C208" s="89"/>
      <c r="D208" s="187"/>
      <c r="E208" s="159"/>
      <c r="G208" s="150"/>
    </row>
    <row r="209" spans="1:7" s="165" customFormat="1" ht="12.75">
      <c r="A209" s="227"/>
      <c r="B209" s="158"/>
      <c r="C209" s="89"/>
      <c r="D209" s="187"/>
      <c r="E209" s="159"/>
      <c r="G209" s="150"/>
    </row>
    <row r="210" spans="1:7" s="165" customFormat="1" ht="12.75">
      <c r="A210" s="227"/>
      <c r="B210" s="158"/>
      <c r="C210" s="89"/>
      <c r="D210" s="187"/>
      <c r="E210" s="159"/>
      <c r="G210" s="150"/>
    </row>
    <row r="211" spans="1:7" s="165" customFormat="1" ht="12.75">
      <c r="A211" s="227"/>
      <c r="B211" s="158"/>
      <c r="C211" s="89"/>
      <c r="D211" s="187"/>
      <c r="E211" s="159"/>
      <c r="G211" s="150"/>
    </row>
    <row r="212" spans="1:7" s="165" customFormat="1" ht="12.75">
      <c r="A212" s="227"/>
      <c r="B212" s="158"/>
      <c r="C212" s="89"/>
      <c r="D212" s="187"/>
      <c r="E212" s="159"/>
      <c r="G212" s="150"/>
    </row>
    <row r="213" spans="1:7" s="165" customFormat="1" ht="12.75">
      <c r="A213" s="227"/>
      <c r="B213" s="158"/>
      <c r="C213" s="89"/>
      <c r="D213" s="187"/>
      <c r="E213" s="159"/>
      <c r="G213" s="150"/>
    </row>
    <row r="214" spans="1:7" s="165" customFormat="1" ht="12.75">
      <c r="A214" s="227"/>
      <c r="B214" s="158"/>
      <c r="C214" s="89"/>
      <c r="D214" s="187"/>
      <c r="E214" s="159"/>
      <c r="G214" s="150"/>
    </row>
    <row r="215" spans="1:7" ht="22.5">
      <c r="A215" s="214" t="s">
        <v>1150</v>
      </c>
      <c r="B215" s="158"/>
      <c r="C215" s="89"/>
      <c r="D215" s="187"/>
      <c r="E215" s="159"/>
      <c r="G215" s="150"/>
    </row>
    <row r="216" spans="1:7" ht="12.75">
      <c r="A216" s="96"/>
      <c r="B216" s="158"/>
      <c r="C216" s="89"/>
      <c r="D216" s="187"/>
      <c r="E216" s="159"/>
      <c r="G216" s="150"/>
    </row>
    <row r="217" spans="1:7" ht="12.75">
      <c r="A217" s="94" t="s">
        <v>79</v>
      </c>
      <c r="B217" s="158"/>
      <c r="C217" s="89"/>
      <c r="D217" s="187"/>
      <c r="E217" s="159"/>
      <c r="G217" s="150"/>
    </row>
    <row r="218" spans="1:7" ht="12.75">
      <c r="A218" s="96"/>
      <c r="B218" s="158"/>
      <c r="C218" s="89"/>
      <c r="D218" s="187"/>
      <c r="E218" s="159"/>
      <c r="G218" s="150"/>
    </row>
    <row r="219" spans="1:7" ht="12.75">
      <c r="A219" s="94" t="s">
        <v>211</v>
      </c>
      <c r="B219" s="158" t="s">
        <v>144</v>
      </c>
      <c r="C219" s="89"/>
      <c r="D219" s="188" t="s">
        <v>144</v>
      </c>
      <c r="E219" s="159" t="s">
        <v>144</v>
      </c>
      <c r="G219" s="119"/>
    </row>
    <row r="220" spans="1:7" ht="12.75">
      <c r="A220" s="96" t="s">
        <v>523</v>
      </c>
      <c r="B220" s="158" t="s">
        <v>144</v>
      </c>
      <c r="C220" s="89"/>
      <c r="D220" s="188" t="s">
        <v>144</v>
      </c>
      <c r="E220" s="159" t="s">
        <v>144</v>
      </c>
      <c r="G220" s="119"/>
    </row>
    <row r="221" spans="1:7" ht="12.75">
      <c r="A221" s="96" t="s">
        <v>524</v>
      </c>
      <c r="B221" s="158" t="s">
        <v>144</v>
      </c>
      <c r="C221" s="89"/>
      <c r="D221" s="188" t="s">
        <v>144</v>
      </c>
      <c r="E221" s="159" t="s">
        <v>144</v>
      </c>
      <c r="G221" s="119"/>
    </row>
    <row r="222" spans="1:7" ht="12.75">
      <c r="A222" s="96" t="s">
        <v>147</v>
      </c>
      <c r="B222" s="158" t="s">
        <v>144</v>
      </c>
      <c r="C222" s="89"/>
      <c r="D222" s="188" t="s">
        <v>144</v>
      </c>
      <c r="E222" s="159" t="s">
        <v>144</v>
      </c>
      <c r="G222" s="119"/>
    </row>
    <row r="223" spans="1:7" ht="12.75">
      <c r="A223" s="94"/>
      <c r="B223" s="158" t="s">
        <v>144</v>
      </c>
      <c r="C223" s="89"/>
      <c r="D223" s="188" t="s">
        <v>144</v>
      </c>
      <c r="E223" s="159" t="s">
        <v>144</v>
      </c>
      <c r="G223" s="119"/>
    </row>
    <row r="224" spans="1:7" ht="12.75">
      <c r="A224" s="96" t="s">
        <v>526</v>
      </c>
      <c r="B224" s="158" t="s">
        <v>144</v>
      </c>
      <c r="C224" s="89"/>
      <c r="D224" s="188" t="s">
        <v>144</v>
      </c>
      <c r="E224" s="159" t="s">
        <v>144</v>
      </c>
      <c r="G224" s="119"/>
    </row>
    <row r="225" spans="1:22" ht="12.75">
      <c r="A225" s="96" t="s">
        <v>531</v>
      </c>
      <c r="B225" s="158">
        <v>15707.971250999999</v>
      </c>
      <c r="C225" s="89"/>
      <c r="D225" s="188">
        <f>B225*(1+'Published Tariffs 11-12'!$H$42)</f>
        <v>16141.5112575276</v>
      </c>
      <c r="E225" s="159">
        <f>(D225-B225)/B225</f>
        <v>2.7600000000000052E-2</v>
      </c>
      <c r="G225" s="119"/>
    </row>
    <row r="226" spans="1:22" ht="12.75">
      <c r="A226" s="94" t="s">
        <v>479</v>
      </c>
      <c r="B226" s="158" t="s">
        <v>144</v>
      </c>
      <c r="C226" s="89"/>
      <c r="D226" s="188" t="s">
        <v>144</v>
      </c>
      <c r="E226" s="159" t="s">
        <v>144</v>
      </c>
      <c r="G226" s="119"/>
    </row>
    <row r="227" spans="1:22" ht="12.75">
      <c r="A227" s="96" t="s">
        <v>535</v>
      </c>
      <c r="B227" s="158">
        <v>5.5484189999999991</v>
      </c>
      <c r="C227" s="89"/>
      <c r="D227" s="188">
        <f>B227*(1+'Published Tariffs 11-12'!$H$42)</f>
        <v>5.7015553643999999</v>
      </c>
      <c r="E227" s="159">
        <f>(D227-B227)/B227</f>
        <v>2.7600000000000145E-2</v>
      </c>
      <c r="G227" s="119"/>
    </row>
    <row r="228" spans="1:22" ht="12.75">
      <c r="A228" s="96"/>
      <c r="B228" s="158" t="s">
        <v>144</v>
      </c>
      <c r="C228" s="89"/>
      <c r="D228" s="188" t="s">
        <v>144</v>
      </c>
      <c r="E228" s="159" t="s">
        <v>144</v>
      </c>
      <c r="G228" s="119"/>
    </row>
    <row r="229" spans="1:22" ht="12.75">
      <c r="A229" s="96" t="s">
        <v>527</v>
      </c>
      <c r="B229" s="158" t="s">
        <v>144</v>
      </c>
      <c r="C229" s="89"/>
      <c r="D229" s="188" t="s">
        <v>144</v>
      </c>
      <c r="E229" s="159" t="s">
        <v>144</v>
      </c>
      <c r="G229" s="119"/>
    </row>
    <row r="230" spans="1:22" ht="12.75">
      <c r="A230" s="96" t="s">
        <v>531</v>
      </c>
      <c r="B230" s="158">
        <v>9441.1835009999995</v>
      </c>
      <c r="C230" s="89"/>
      <c r="D230" s="188">
        <f>B230*(1+'Published Tariffs 11-12'!$H$42)</f>
        <v>9701.7601656276001</v>
      </c>
      <c r="E230" s="159">
        <f>(D230-B230)/B230</f>
        <v>2.7600000000000069E-2</v>
      </c>
      <c r="G230" s="119"/>
    </row>
    <row r="231" spans="1:22" ht="12.75">
      <c r="A231" s="96" t="s">
        <v>479</v>
      </c>
      <c r="B231" s="158" t="s">
        <v>144</v>
      </c>
      <c r="C231" s="89"/>
      <c r="D231" s="188" t="s">
        <v>144</v>
      </c>
      <c r="E231" s="159" t="s">
        <v>144</v>
      </c>
      <c r="G231" s="119"/>
    </row>
    <row r="232" spans="1:22" ht="12.75">
      <c r="A232" s="96" t="s">
        <v>535</v>
      </c>
      <c r="B232" s="158">
        <v>4.9319279999999992</v>
      </c>
      <c r="C232" s="89"/>
      <c r="D232" s="188">
        <f>B232*(1+'Published Tariffs 11-12'!$H$42)</f>
        <v>5.0680492127999992</v>
      </c>
      <c r="E232" s="159">
        <f>(D232-B232)/B232</f>
        <v>2.7600000000000006E-2</v>
      </c>
      <c r="G232" s="119"/>
    </row>
    <row r="233" spans="1:22" ht="12.75">
      <c r="A233" s="96"/>
      <c r="B233" s="158" t="s">
        <v>144</v>
      </c>
      <c r="C233" s="89"/>
      <c r="D233" s="188" t="s">
        <v>144</v>
      </c>
      <c r="E233" s="159" t="s">
        <v>144</v>
      </c>
      <c r="G233" s="119"/>
      <c r="V233" s="1">
        <v>1</v>
      </c>
    </row>
    <row r="234" spans="1:22" ht="12.75">
      <c r="A234" s="96" t="s">
        <v>1153</v>
      </c>
      <c r="B234" s="158" t="s">
        <v>144</v>
      </c>
      <c r="C234" s="89"/>
      <c r="D234" s="188" t="s">
        <v>144</v>
      </c>
      <c r="E234" s="159" t="s">
        <v>144</v>
      </c>
      <c r="G234" s="119"/>
    </row>
    <row r="235" spans="1:22" ht="12.75">
      <c r="A235" s="96" t="s">
        <v>531</v>
      </c>
      <c r="B235" s="158">
        <v>4550.9783579999994</v>
      </c>
      <c r="C235" s="89"/>
      <c r="D235" s="188">
        <f>B235*(1+'Published Tariffs 11-12'!$H$42)</f>
        <v>4676.5853606807996</v>
      </c>
      <c r="E235" s="159">
        <f>(D235-B235)/B235</f>
        <v>2.7600000000000045E-2</v>
      </c>
      <c r="G235" s="119"/>
    </row>
    <row r="236" spans="1:22" ht="12.75">
      <c r="A236" s="96" t="s">
        <v>479</v>
      </c>
      <c r="B236" s="158" t="s">
        <v>144</v>
      </c>
      <c r="C236" s="89"/>
      <c r="D236" s="188" t="s">
        <v>144</v>
      </c>
      <c r="E236" s="159" t="s">
        <v>144</v>
      </c>
      <c r="G236" s="119"/>
    </row>
    <row r="237" spans="1:22" ht="12.75">
      <c r="A237" s="96" t="s">
        <v>532</v>
      </c>
      <c r="B237" s="158">
        <v>7.2725039999999996</v>
      </c>
      <c r="C237" s="89"/>
      <c r="D237" s="188">
        <f>B237*(1+'Published Tariffs 11-12'!$H$42)</f>
        <v>7.4732251104000005</v>
      </c>
      <c r="E237" s="159">
        <f>(D237-B237)/B237</f>
        <v>2.7600000000000117E-2</v>
      </c>
      <c r="G237" s="119"/>
    </row>
    <row r="238" spans="1:22" ht="12.75">
      <c r="A238" s="94"/>
      <c r="B238" s="158" t="s">
        <v>144</v>
      </c>
      <c r="C238" s="89"/>
      <c r="D238" s="188" t="s">
        <v>144</v>
      </c>
      <c r="E238" s="159" t="s">
        <v>144</v>
      </c>
      <c r="G238" s="119"/>
    </row>
    <row r="239" spans="1:22" ht="12.75">
      <c r="A239" s="96" t="s">
        <v>1152</v>
      </c>
      <c r="B239" s="158" t="s">
        <v>144</v>
      </c>
      <c r="C239" s="89"/>
      <c r="D239" s="188" t="s">
        <v>144</v>
      </c>
      <c r="E239" s="159" t="s">
        <v>144</v>
      </c>
      <c r="G239" s="119"/>
    </row>
    <row r="240" spans="1:22" ht="12.75">
      <c r="A240" s="96" t="s">
        <v>531</v>
      </c>
      <c r="B240" s="158">
        <v>4550.9783579999994</v>
      </c>
      <c r="C240" s="89"/>
      <c r="D240" s="188">
        <f>B240*(1+'Published Tariffs 11-12'!$H$42)</f>
        <v>4676.5853606807996</v>
      </c>
      <c r="E240" s="159">
        <f>(D240-B240)/B240</f>
        <v>2.7600000000000045E-2</v>
      </c>
      <c r="G240" s="119"/>
    </row>
    <row r="241" spans="1:7" ht="12.75">
      <c r="A241" s="96" t="s">
        <v>479</v>
      </c>
      <c r="B241" s="158" t="s">
        <v>144</v>
      </c>
      <c r="C241" s="89"/>
      <c r="D241" s="188" t="s">
        <v>144</v>
      </c>
      <c r="E241" s="159" t="s">
        <v>144</v>
      </c>
      <c r="G241" s="119"/>
    </row>
    <row r="242" spans="1:7" ht="12.75">
      <c r="A242" s="96" t="s">
        <v>535</v>
      </c>
      <c r="B242" s="158">
        <v>7.2725039999999996</v>
      </c>
      <c r="C242" s="89"/>
      <c r="D242" s="188">
        <f>B242*(1+'Published Tariffs 11-12'!$H$42)</f>
        <v>7.4732251104000005</v>
      </c>
      <c r="E242" s="159">
        <f>(D242-B242)/B242</f>
        <v>2.7600000000000117E-2</v>
      </c>
      <c r="G242" s="119"/>
    </row>
    <row r="243" spans="1:7" ht="12.75">
      <c r="A243" s="94"/>
      <c r="B243" s="158" t="s">
        <v>144</v>
      </c>
      <c r="C243" s="89"/>
      <c r="D243" s="188" t="s">
        <v>144</v>
      </c>
      <c r="E243" s="159" t="s">
        <v>144</v>
      </c>
      <c r="G243" s="119"/>
    </row>
    <row r="244" spans="1:7" ht="12.75">
      <c r="A244" s="96" t="s">
        <v>536</v>
      </c>
      <c r="B244" s="158" t="s">
        <v>144</v>
      </c>
      <c r="C244" s="89"/>
      <c r="D244" s="188" t="s">
        <v>144</v>
      </c>
      <c r="E244" s="159" t="s">
        <v>144</v>
      </c>
      <c r="G244" s="119"/>
    </row>
    <row r="245" spans="1:7" ht="12.75">
      <c r="A245" s="96" t="s">
        <v>531</v>
      </c>
      <c r="B245" s="158">
        <v>3217.8426930000001</v>
      </c>
      <c r="C245" s="89"/>
      <c r="D245" s="188">
        <f>B245*(1+'Published Tariffs 11-12'!$H$42)</f>
        <v>3306.6551513268005</v>
      </c>
      <c r="E245" s="159">
        <f>(D245-B245)/B245</f>
        <v>2.7600000000000131E-2</v>
      </c>
      <c r="G245" s="119"/>
    </row>
    <row r="246" spans="1:7" ht="12.75">
      <c r="A246" s="96" t="s">
        <v>479</v>
      </c>
      <c r="B246" s="158" t="s">
        <v>144</v>
      </c>
      <c r="C246" s="89"/>
      <c r="D246" s="188" t="s">
        <v>144</v>
      </c>
      <c r="E246" s="159" t="s">
        <v>144</v>
      </c>
      <c r="G246" s="119"/>
    </row>
    <row r="247" spans="1:7" ht="12.75">
      <c r="A247" s="96" t="s">
        <v>535</v>
      </c>
      <c r="B247" s="158">
        <v>5.1722549999999998</v>
      </c>
      <c r="C247" s="89"/>
      <c r="D247" s="188">
        <f>B247*(1+'Published Tariffs 11-12'!$H$42)</f>
        <v>5.315009238</v>
      </c>
      <c r="E247" s="159">
        <f>(D247-B247)/B247</f>
        <v>2.7600000000000041E-2</v>
      </c>
      <c r="G247" s="119"/>
    </row>
    <row r="248" spans="1:7" ht="12.75">
      <c r="A248" s="96"/>
      <c r="B248" s="158" t="s">
        <v>144</v>
      </c>
      <c r="C248" s="89"/>
      <c r="D248" s="188" t="s">
        <v>144</v>
      </c>
      <c r="E248" s="159" t="s">
        <v>144</v>
      </c>
      <c r="G248" s="119"/>
    </row>
    <row r="249" spans="1:7" ht="12.75">
      <c r="A249" s="96" t="s">
        <v>537</v>
      </c>
      <c r="B249" s="158" t="s">
        <v>144</v>
      </c>
      <c r="C249" s="89"/>
      <c r="D249" s="188" t="s">
        <v>144</v>
      </c>
      <c r="E249" s="159" t="s">
        <v>144</v>
      </c>
      <c r="G249" s="119"/>
    </row>
    <row r="250" spans="1:7" ht="12.75">
      <c r="A250" s="96" t="s">
        <v>531</v>
      </c>
      <c r="B250" s="158">
        <v>4907.9370959999997</v>
      </c>
      <c r="C250" s="89"/>
      <c r="D250" s="188">
        <f>B250*(1+'Published Tariffs 11-12'!$H$42)</f>
        <v>5043.3961598495998</v>
      </c>
      <c r="E250" s="159">
        <f>(D250-B250)/B250</f>
        <v>2.7600000000000038E-2</v>
      </c>
      <c r="G250" s="119"/>
    </row>
    <row r="251" spans="1:7" ht="12.75">
      <c r="A251" s="96" t="s">
        <v>479</v>
      </c>
      <c r="B251" s="158" t="s">
        <v>144</v>
      </c>
      <c r="C251" s="89"/>
      <c r="D251" s="188" t="s">
        <v>144</v>
      </c>
      <c r="E251" s="159" t="s">
        <v>144</v>
      </c>
      <c r="G251" s="119"/>
    </row>
    <row r="252" spans="1:7" ht="12.75">
      <c r="A252" s="96" t="s">
        <v>535</v>
      </c>
      <c r="B252" s="158">
        <v>6.9276869999999997</v>
      </c>
      <c r="C252" s="89"/>
      <c r="D252" s="188">
        <f>B252*(1+'Published Tariffs 11-12'!$H$42)</f>
        <v>7.1188911612000005</v>
      </c>
      <c r="E252" s="159">
        <f>(D252-B252)/B252</f>
        <v>2.7600000000000121E-2</v>
      </c>
      <c r="G252" s="119"/>
    </row>
    <row r="253" spans="1:7" ht="12.75">
      <c r="A253" s="94"/>
      <c r="B253" s="158" t="s">
        <v>144</v>
      </c>
      <c r="C253" s="89"/>
      <c r="D253" s="188" t="s">
        <v>144</v>
      </c>
      <c r="E253" s="159" t="s">
        <v>144</v>
      </c>
      <c r="G253" s="119"/>
    </row>
    <row r="254" spans="1:7" ht="12.75">
      <c r="A254" s="96" t="s">
        <v>1154</v>
      </c>
      <c r="B254" s="158" t="s">
        <v>144</v>
      </c>
      <c r="C254" s="89"/>
      <c r="D254" s="188" t="s">
        <v>144</v>
      </c>
      <c r="E254" s="159" t="s">
        <v>144</v>
      </c>
      <c r="G254" s="119"/>
    </row>
    <row r="255" spans="1:7" ht="12.75">
      <c r="A255" s="96" t="s">
        <v>531</v>
      </c>
      <c r="B255" s="158">
        <v>3321.8833859999995</v>
      </c>
      <c r="C255" s="89"/>
      <c r="D255" s="188">
        <f>B255*(1+'Published Tariffs 11-12'!$H$42)</f>
        <v>3413.5673674535997</v>
      </c>
      <c r="E255" s="159">
        <f>(D255-B255)/B255</f>
        <v>2.7600000000000052E-2</v>
      </c>
      <c r="G255" s="119"/>
    </row>
    <row r="256" spans="1:7" ht="12.75">
      <c r="A256" s="96" t="s">
        <v>479</v>
      </c>
      <c r="B256" s="158" t="s">
        <v>144</v>
      </c>
      <c r="C256" s="89"/>
      <c r="D256" s="188" t="s">
        <v>144</v>
      </c>
      <c r="E256" s="159" t="s">
        <v>144</v>
      </c>
      <c r="G256" s="119"/>
    </row>
    <row r="257" spans="1:7" ht="12.75">
      <c r="A257" s="96" t="s">
        <v>535</v>
      </c>
      <c r="B257" s="158">
        <v>5.3185409999999997</v>
      </c>
      <c r="C257" s="89"/>
      <c r="D257" s="188">
        <f>B257*(1+'Published Tariffs 11-12'!$H$42)</f>
        <v>5.4653327316000002</v>
      </c>
      <c r="E257" s="159">
        <f>(D257-B257)/B257</f>
        <v>2.760000000000009E-2</v>
      </c>
      <c r="G257" s="119"/>
    </row>
    <row r="258" spans="1:7" ht="12.75">
      <c r="A258" s="96"/>
      <c r="B258" s="158" t="s">
        <v>144</v>
      </c>
      <c r="C258" s="89"/>
      <c r="D258" s="188" t="s">
        <v>144</v>
      </c>
      <c r="E258" s="159" t="s">
        <v>144</v>
      </c>
      <c r="G258" s="119"/>
    </row>
    <row r="259" spans="1:7" ht="12.75">
      <c r="A259" s="94" t="s">
        <v>148</v>
      </c>
      <c r="B259" s="158" t="s">
        <v>144</v>
      </c>
      <c r="C259" s="89"/>
      <c r="D259" s="188" t="s">
        <v>144</v>
      </c>
      <c r="E259" s="159" t="s">
        <v>144</v>
      </c>
      <c r="G259" s="119"/>
    </row>
    <row r="260" spans="1:7" ht="12.75">
      <c r="A260" s="96"/>
      <c r="B260" s="158" t="s">
        <v>144</v>
      </c>
      <c r="C260" s="89"/>
      <c r="D260" s="188" t="s">
        <v>144</v>
      </c>
      <c r="E260" s="159" t="s">
        <v>144</v>
      </c>
      <c r="G260" s="119"/>
    </row>
    <row r="261" spans="1:7" ht="12.75">
      <c r="A261" s="154" t="s">
        <v>1160</v>
      </c>
      <c r="B261" s="158" t="s">
        <v>144</v>
      </c>
      <c r="C261" s="89"/>
      <c r="D261" s="188" t="s">
        <v>144</v>
      </c>
      <c r="E261" s="159" t="s">
        <v>144</v>
      </c>
      <c r="G261" s="119"/>
    </row>
    <row r="262" spans="1:7" ht="12.75">
      <c r="A262" s="96" t="s">
        <v>542</v>
      </c>
      <c r="B262" s="158" t="s">
        <v>144</v>
      </c>
      <c r="C262" s="89"/>
      <c r="D262" s="188" t="s">
        <v>144</v>
      </c>
      <c r="E262" s="159" t="s">
        <v>144</v>
      </c>
      <c r="G262" s="119"/>
    </row>
    <row r="263" spans="1:7" ht="12.75">
      <c r="A263" s="96"/>
      <c r="B263" s="158" t="s">
        <v>144</v>
      </c>
      <c r="C263" s="89"/>
      <c r="D263" s="188" t="s">
        <v>144</v>
      </c>
      <c r="E263" s="159" t="s">
        <v>144</v>
      </c>
      <c r="G263" s="119"/>
    </row>
    <row r="264" spans="1:7" s="116" customFormat="1" ht="12.75">
      <c r="A264" s="154" t="s">
        <v>1161</v>
      </c>
      <c r="B264" s="158" t="s">
        <v>144</v>
      </c>
      <c r="C264" s="95"/>
      <c r="D264" s="188" t="s">
        <v>144</v>
      </c>
      <c r="E264" s="159" t="s">
        <v>144</v>
      </c>
      <c r="G264" s="119"/>
    </row>
    <row r="265" spans="1:7" ht="12.75">
      <c r="A265" s="96" t="s">
        <v>544</v>
      </c>
      <c r="B265" s="158" t="s">
        <v>144</v>
      </c>
      <c r="C265" s="89"/>
      <c r="D265" s="188" t="s">
        <v>144</v>
      </c>
      <c r="E265" s="159" t="s">
        <v>144</v>
      </c>
      <c r="G265" s="119"/>
    </row>
    <row r="266" spans="1:7" ht="12.75">
      <c r="A266" s="96" t="s">
        <v>545</v>
      </c>
      <c r="B266" s="158" t="s">
        <v>144</v>
      </c>
      <c r="C266" s="89"/>
      <c r="D266" s="188" t="s">
        <v>144</v>
      </c>
      <c r="E266" s="159" t="s">
        <v>144</v>
      </c>
      <c r="G266" s="119"/>
    </row>
    <row r="267" spans="1:7" ht="12.75">
      <c r="A267" s="96"/>
      <c r="B267" s="158" t="s">
        <v>144</v>
      </c>
      <c r="C267" s="89"/>
      <c r="D267" s="188" t="s">
        <v>144</v>
      </c>
      <c r="E267" s="159" t="s">
        <v>144</v>
      </c>
      <c r="G267" s="119"/>
    </row>
    <row r="268" spans="1:7" ht="12.75">
      <c r="A268" s="154" t="s">
        <v>1162</v>
      </c>
      <c r="B268" s="158" t="s">
        <v>144</v>
      </c>
      <c r="C268" s="89"/>
      <c r="D268" s="188" t="s">
        <v>144</v>
      </c>
      <c r="E268" s="159" t="s">
        <v>144</v>
      </c>
      <c r="G268" s="119"/>
    </row>
    <row r="269" spans="1:7" ht="12.75">
      <c r="A269" s="96" t="s">
        <v>547</v>
      </c>
      <c r="B269" s="158" t="s">
        <v>144</v>
      </c>
      <c r="C269" s="89"/>
      <c r="D269" s="188" t="s">
        <v>144</v>
      </c>
      <c r="E269" s="159" t="s">
        <v>144</v>
      </c>
      <c r="G269" s="119"/>
    </row>
    <row r="270" spans="1:7" ht="12.75">
      <c r="A270" s="96" t="s">
        <v>548</v>
      </c>
      <c r="B270" s="158" t="s">
        <v>144</v>
      </c>
      <c r="C270" s="89"/>
      <c r="D270" s="188" t="s">
        <v>144</v>
      </c>
      <c r="E270" s="159" t="s">
        <v>144</v>
      </c>
      <c r="G270" s="119"/>
    </row>
    <row r="271" spans="1:7" ht="12.75">
      <c r="A271" s="94"/>
      <c r="B271" s="158" t="s">
        <v>144</v>
      </c>
      <c r="C271" s="89"/>
      <c r="D271" s="188" t="s">
        <v>144</v>
      </c>
      <c r="E271" s="159" t="s">
        <v>144</v>
      </c>
      <c r="G271" s="119"/>
    </row>
    <row r="272" spans="1:7" ht="33.75">
      <c r="A272" s="222" t="s">
        <v>1155</v>
      </c>
      <c r="B272" s="158"/>
      <c r="C272" s="89"/>
      <c r="D272" s="188"/>
      <c r="E272" s="159"/>
      <c r="G272" s="119"/>
    </row>
    <row r="273" spans="1:7" ht="12.75">
      <c r="A273" s="223"/>
      <c r="B273" s="158"/>
      <c r="C273" s="89"/>
      <c r="D273" s="188"/>
      <c r="E273" s="159"/>
      <c r="G273" s="119"/>
    </row>
    <row r="274" spans="1:7" ht="22.5">
      <c r="A274" s="222" t="s">
        <v>1156</v>
      </c>
      <c r="B274" s="158"/>
      <c r="C274" s="89"/>
      <c r="D274" s="188"/>
      <c r="E274" s="159"/>
      <c r="G274" s="119"/>
    </row>
    <row r="275" spans="1:7" ht="12.75">
      <c r="A275" s="96"/>
      <c r="B275" s="158"/>
      <c r="C275" s="89"/>
      <c r="D275" s="188"/>
      <c r="E275" s="159"/>
      <c r="G275" s="119"/>
    </row>
    <row r="276" spans="1:7" ht="12.75">
      <c r="A276" s="96" t="s">
        <v>1157</v>
      </c>
      <c r="B276" s="158" t="s">
        <v>144</v>
      </c>
      <c r="C276" s="89"/>
      <c r="D276" s="188" t="s">
        <v>144</v>
      </c>
      <c r="E276" s="159" t="s">
        <v>144</v>
      </c>
      <c r="G276" s="119"/>
    </row>
    <row r="277" spans="1:7" ht="12.75">
      <c r="A277" s="96" t="s">
        <v>1158</v>
      </c>
      <c r="B277" s="158" t="s">
        <v>144</v>
      </c>
      <c r="C277" s="89"/>
      <c r="D277" s="188" t="s">
        <v>144</v>
      </c>
      <c r="E277" s="159" t="s">
        <v>144</v>
      </c>
      <c r="G277" s="119"/>
    </row>
    <row r="278" spans="1:7" ht="12.75">
      <c r="A278" s="96"/>
      <c r="B278" s="158" t="s">
        <v>144</v>
      </c>
      <c r="C278" s="89"/>
      <c r="D278" s="188" t="s">
        <v>144</v>
      </c>
      <c r="E278" s="159" t="s">
        <v>144</v>
      </c>
      <c r="G278" s="119"/>
    </row>
    <row r="279" spans="1:7" ht="12.75">
      <c r="A279" s="154" t="s">
        <v>1159</v>
      </c>
      <c r="B279" s="158" t="s">
        <v>144</v>
      </c>
      <c r="C279" s="89"/>
      <c r="D279" s="188" t="s">
        <v>144</v>
      </c>
      <c r="E279" s="159" t="s">
        <v>144</v>
      </c>
      <c r="G279" s="119"/>
    </row>
    <row r="280" spans="1:7" ht="12.75">
      <c r="A280" s="96" t="s">
        <v>149</v>
      </c>
      <c r="B280" s="158" t="s">
        <v>144</v>
      </c>
      <c r="C280" s="89"/>
      <c r="D280" s="188" t="s">
        <v>144</v>
      </c>
      <c r="E280" s="159" t="s">
        <v>144</v>
      </c>
      <c r="G280" s="119"/>
    </row>
    <row r="281" spans="1:7" ht="12.75">
      <c r="A281" s="96"/>
      <c r="B281" s="158" t="s">
        <v>144</v>
      </c>
      <c r="C281" s="89"/>
      <c r="D281" s="188" t="s">
        <v>144</v>
      </c>
      <c r="E281" s="159" t="s">
        <v>144</v>
      </c>
      <c r="G281" s="119"/>
    </row>
    <row r="282" spans="1:7" ht="12.75">
      <c r="A282" s="96" t="s">
        <v>1163</v>
      </c>
      <c r="B282" s="158" t="s">
        <v>144</v>
      </c>
      <c r="C282" s="89"/>
      <c r="D282" s="188" t="s">
        <v>144</v>
      </c>
      <c r="E282" s="159" t="s">
        <v>144</v>
      </c>
      <c r="G282" s="119"/>
    </row>
    <row r="283" spans="1:7" ht="12.75">
      <c r="A283" s="96" t="s">
        <v>1164</v>
      </c>
      <c r="B283" s="158" t="s">
        <v>144</v>
      </c>
      <c r="C283" s="89"/>
      <c r="D283" s="188" t="s">
        <v>144</v>
      </c>
      <c r="E283" s="159" t="s">
        <v>144</v>
      </c>
      <c r="G283" s="119"/>
    </row>
    <row r="284" spans="1:7" ht="12.75">
      <c r="A284" s="96" t="s">
        <v>553</v>
      </c>
      <c r="B284" s="158" t="s">
        <v>144</v>
      </c>
      <c r="C284" s="89"/>
      <c r="D284" s="188" t="s">
        <v>144</v>
      </c>
      <c r="E284" s="159" t="s">
        <v>144</v>
      </c>
      <c r="G284" s="119"/>
    </row>
    <row r="285" spans="1:7" ht="12.75">
      <c r="A285" s="96"/>
      <c r="B285" s="158"/>
      <c r="C285" s="89"/>
      <c r="D285" s="188"/>
      <c r="E285" s="159"/>
      <c r="G285" s="119"/>
    </row>
    <row r="286" spans="1:7" ht="12.75">
      <c r="A286" s="96" t="s">
        <v>554</v>
      </c>
      <c r="B286" s="158" t="s">
        <v>144</v>
      </c>
      <c r="C286" s="89"/>
      <c r="D286" s="188" t="s">
        <v>144</v>
      </c>
      <c r="E286" s="159" t="s">
        <v>144</v>
      </c>
      <c r="G286" s="119"/>
    </row>
    <row r="287" spans="1:7" ht="12.75">
      <c r="A287" s="96" t="s">
        <v>555</v>
      </c>
      <c r="B287" s="158" t="s">
        <v>144</v>
      </c>
      <c r="C287" s="89"/>
      <c r="D287" s="188" t="s">
        <v>144</v>
      </c>
      <c r="E287" s="159" t="s">
        <v>144</v>
      </c>
      <c r="G287" s="119"/>
    </row>
    <row r="288" spans="1:7" ht="12.75">
      <c r="A288" s="96" t="s">
        <v>556</v>
      </c>
      <c r="B288" s="158">
        <v>449.62047000000001</v>
      </c>
      <c r="C288" s="89"/>
      <c r="D288" s="188">
        <f>B288*(1+'Published Tariffs 11-12'!$H$42)</f>
        <v>462.02999497200005</v>
      </c>
      <c r="E288" s="159">
        <f>(D288-B288)/B288</f>
        <v>2.7600000000000093E-2</v>
      </c>
      <c r="G288" s="119"/>
    </row>
    <row r="289" spans="1:22" ht="12.75">
      <c r="A289" s="96"/>
      <c r="B289" s="158" t="s">
        <v>144</v>
      </c>
      <c r="C289" s="89"/>
      <c r="D289" s="188" t="s">
        <v>144</v>
      </c>
      <c r="E289" s="159" t="s">
        <v>144</v>
      </c>
      <c r="G289" s="119"/>
    </row>
    <row r="290" spans="1:22" ht="33.75">
      <c r="A290" s="214" t="s">
        <v>1165</v>
      </c>
      <c r="B290" s="158"/>
      <c r="C290" s="89"/>
      <c r="D290" s="188"/>
      <c r="E290" s="159"/>
      <c r="G290" s="119"/>
    </row>
    <row r="291" spans="1:22" ht="12.75">
      <c r="A291" s="96"/>
      <c r="B291" s="158"/>
      <c r="C291" s="89"/>
      <c r="D291" s="188"/>
      <c r="E291" s="159"/>
      <c r="G291" s="119"/>
    </row>
    <row r="292" spans="1:22" ht="12.75">
      <c r="A292" s="94" t="s">
        <v>561</v>
      </c>
      <c r="B292" s="158" t="s">
        <v>144</v>
      </c>
      <c r="C292" s="89"/>
      <c r="D292" s="188" t="s">
        <v>144</v>
      </c>
      <c r="E292" s="159" t="s">
        <v>144</v>
      </c>
      <c r="G292" s="119"/>
    </row>
    <row r="293" spans="1:22" ht="12.75">
      <c r="A293" s="94" t="s">
        <v>560</v>
      </c>
      <c r="B293" s="158" t="s">
        <v>144</v>
      </c>
      <c r="C293" s="89"/>
      <c r="D293" s="188" t="s">
        <v>144</v>
      </c>
      <c r="E293" s="159" t="s">
        <v>144</v>
      </c>
      <c r="G293" s="119"/>
    </row>
    <row r="294" spans="1:22" ht="12.75">
      <c r="A294" s="96"/>
      <c r="B294" s="158" t="s">
        <v>144</v>
      </c>
      <c r="C294" s="89"/>
      <c r="D294" s="188" t="s">
        <v>144</v>
      </c>
      <c r="E294" s="159" t="s">
        <v>144</v>
      </c>
      <c r="G294" s="119"/>
    </row>
    <row r="295" spans="1:22" ht="12.75">
      <c r="A295" s="96" t="s">
        <v>357</v>
      </c>
      <c r="B295" s="158" t="s">
        <v>144</v>
      </c>
      <c r="C295" s="89"/>
      <c r="D295" s="188" t="s">
        <v>144</v>
      </c>
      <c r="E295" s="159" t="s">
        <v>144</v>
      </c>
      <c r="G295" s="119"/>
    </row>
    <row r="296" spans="1:22" ht="12.75">
      <c r="A296" s="96" t="s">
        <v>1302</v>
      </c>
      <c r="B296" s="158">
        <v>715.77739799999995</v>
      </c>
      <c r="C296" s="89"/>
      <c r="D296" s="188">
        <f>B296*(1+'Published Tariffs 11-12'!$H$42)</f>
        <v>735.53285418480004</v>
      </c>
      <c r="E296" s="159">
        <f>(D296-B296)/B296</f>
        <v>2.7600000000000135E-2</v>
      </c>
      <c r="G296" s="119"/>
    </row>
    <row r="297" spans="1:22" ht="12.75">
      <c r="A297" s="96"/>
      <c r="B297" s="158"/>
      <c r="C297" s="89"/>
      <c r="D297" s="188"/>
      <c r="E297" s="159"/>
      <c r="G297" s="119"/>
    </row>
    <row r="298" spans="1:22" ht="12.75">
      <c r="A298" s="96" t="s">
        <v>358</v>
      </c>
      <c r="B298" s="158" t="s">
        <v>144</v>
      </c>
      <c r="C298" s="89"/>
      <c r="D298" s="188" t="s">
        <v>144</v>
      </c>
      <c r="E298" s="159" t="s">
        <v>144</v>
      </c>
      <c r="G298" s="119"/>
    </row>
    <row r="299" spans="1:22" ht="12.75">
      <c r="A299" s="96" t="s">
        <v>1302</v>
      </c>
      <c r="B299" s="158">
        <v>312.36240599999996</v>
      </c>
      <c r="C299" s="89"/>
      <c r="D299" s="188">
        <f>B299*(1+'Published Tariffs 11-12'!$H$42)</f>
        <v>320.98360840559997</v>
      </c>
      <c r="E299" s="159">
        <f>(D299-B299)/B299</f>
        <v>2.760000000000001E-2</v>
      </c>
      <c r="G299" s="119"/>
      <c r="V299" s="1">
        <v>1</v>
      </c>
    </row>
    <row r="300" spans="1:22" ht="12.75">
      <c r="A300" s="96"/>
      <c r="B300" s="158" t="s">
        <v>144</v>
      </c>
      <c r="C300" s="89"/>
      <c r="D300" s="188" t="s">
        <v>144</v>
      </c>
      <c r="E300" s="159" t="s">
        <v>144</v>
      </c>
      <c r="G300" s="119"/>
      <c r="V300" s="1">
        <v>1</v>
      </c>
    </row>
    <row r="301" spans="1:22" ht="12.75">
      <c r="A301" s="94" t="s">
        <v>228</v>
      </c>
      <c r="B301" s="158" t="s">
        <v>144</v>
      </c>
      <c r="C301" s="89"/>
      <c r="D301" s="188" t="s">
        <v>144</v>
      </c>
      <c r="E301" s="159" t="s">
        <v>144</v>
      </c>
      <c r="G301" s="119"/>
      <c r="V301" s="1">
        <v>1</v>
      </c>
    </row>
    <row r="302" spans="1:22" ht="12.75">
      <c r="A302" s="96"/>
      <c r="B302" s="158" t="s">
        <v>144</v>
      </c>
      <c r="C302" s="89"/>
      <c r="D302" s="188" t="s">
        <v>144</v>
      </c>
      <c r="E302" s="159" t="s">
        <v>144</v>
      </c>
      <c r="G302" s="119"/>
      <c r="V302" s="1">
        <v>1</v>
      </c>
    </row>
    <row r="303" spans="1:22" ht="12.75">
      <c r="A303" s="96" t="s">
        <v>565</v>
      </c>
      <c r="B303" s="158" t="s">
        <v>144</v>
      </c>
      <c r="C303" s="89"/>
      <c r="D303" s="188" t="s">
        <v>144</v>
      </c>
      <c r="E303" s="159" t="s">
        <v>144</v>
      </c>
      <c r="G303" s="119"/>
      <c r="V303" s="1">
        <v>1</v>
      </c>
    </row>
    <row r="304" spans="1:22" ht="12.75">
      <c r="A304" s="98"/>
      <c r="B304" s="158" t="s">
        <v>144</v>
      </c>
      <c r="C304" s="89"/>
      <c r="D304" s="188" t="s">
        <v>144</v>
      </c>
      <c r="E304" s="159" t="s">
        <v>144</v>
      </c>
      <c r="G304" s="119"/>
      <c r="V304" s="1">
        <v>1</v>
      </c>
    </row>
    <row r="305" spans="1:22" ht="12.75">
      <c r="A305" s="98" t="s">
        <v>1344</v>
      </c>
      <c r="B305" s="158">
        <v>70.405361999999997</v>
      </c>
      <c r="C305" s="89"/>
      <c r="D305" s="188">
        <f>B305*(1+'Published Tariffs 11-12'!$H$42)</f>
        <v>72.348549991200002</v>
      </c>
      <c r="E305" s="159">
        <f>(D305-B305)/B305</f>
        <v>2.7600000000000083E-2</v>
      </c>
      <c r="G305" s="119"/>
      <c r="V305" s="1">
        <v>1</v>
      </c>
    </row>
    <row r="306" spans="1:22" ht="12.75">
      <c r="A306" s="98" t="s">
        <v>567</v>
      </c>
      <c r="B306" s="158">
        <v>704.07451800000001</v>
      </c>
      <c r="C306" s="89"/>
      <c r="D306" s="188">
        <f>B306*(1+'Published Tariffs 11-12'!$H$42)</f>
        <v>723.50697469680006</v>
      </c>
      <c r="E306" s="159">
        <f>(D306-B306)/B306</f>
        <v>2.7600000000000065E-2</v>
      </c>
      <c r="G306" s="119"/>
      <c r="V306" s="1">
        <v>1</v>
      </c>
    </row>
    <row r="307" spans="1:22" ht="12.75">
      <c r="A307" s="98" t="s">
        <v>568</v>
      </c>
      <c r="B307" s="158" t="s">
        <v>144</v>
      </c>
      <c r="C307" s="89"/>
      <c r="D307" s="188" t="s">
        <v>144</v>
      </c>
      <c r="E307" s="159" t="s">
        <v>144</v>
      </c>
      <c r="G307" s="119"/>
      <c r="V307" s="1">
        <v>1</v>
      </c>
    </row>
    <row r="308" spans="1:22" ht="12.75">
      <c r="A308" s="98" t="s">
        <v>1345</v>
      </c>
      <c r="B308" s="158">
        <v>2112.557922</v>
      </c>
      <c r="C308" s="89"/>
      <c r="D308" s="188">
        <f>B308*(1+'Published Tariffs 11-12'!$H$42)</f>
        <v>2170.8645206472002</v>
      </c>
      <c r="E308" s="159">
        <f>(D308-B308)/B308</f>
        <v>2.760000000000009E-2</v>
      </c>
      <c r="G308" s="119"/>
      <c r="V308" s="1">
        <v>1</v>
      </c>
    </row>
    <row r="309" spans="1:22" ht="12.75">
      <c r="A309" s="98" t="s">
        <v>570</v>
      </c>
      <c r="B309" s="158" t="s">
        <v>144</v>
      </c>
      <c r="C309" s="89"/>
      <c r="D309" s="188" t="s">
        <v>144</v>
      </c>
      <c r="E309" s="159" t="s">
        <v>144</v>
      </c>
      <c r="G309" s="119"/>
      <c r="V309" s="1">
        <v>1</v>
      </c>
    </row>
    <row r="310" spans="1:22" ht="12.75">
      <c r="A310" s="98" t="s">
        <v>1346</v>
      </c>
      <c r="B310" s="158">
        <v>105.63938999999999</v>
      </c>
      <c r="C310" s="89"/>
      <c r="D310" s="188">
        <f>B310*(1+'Published Tariffs 11-12'!$H$42)</f>
        <v>108.555037164</v>
      </c>
      <c r="E310" s="159">
        <f>(D310-B310)/B310</f>
        <v>2.7600000000000062E-2</v>
      </c>
      <c r="G310" s="119"/>
    </row>
    <row r="311" spans="1:22" ht="12.75">
      <c r="A311" s="98"/>
      <c r="B311" s="158" t="s">
        <v>144</v>
      </c>
      <c r="C311" s="89"/>
      <c r="D311" s="188" t="s">
        <v>144</v>
      </c>
      <c r="E311" s="159" t="s">
        <v>144</v>
      </c>
      <c r="G311" s="119"/>
    </row>
    <row r="312" spans="1:22" ht="12.75">
      <c r="A312" s="98" t="s">
        <v>572</v>
      </c>
      <c r="B312" s="158" t="s">
        <v>144</v>
      </c>
      <c r="C312" s="89"/>
      <c r="D312" s="188" t="s">
        <v>144</v>
      </c>
      <c r="E312" s="159" t="s">
        <v>144</v>
      </c>
      <c r="G312" s="119"/>
    </row>
    <row r="313" spans="1:22" ht="12.75">
      <c r="A313" s="98" t="s">
        <v>1347</v>
      </c>
      <c r="B313" s="158">
        <v>4225.0949460000002</v>
      </c>
      <c r="C313" s="89"/>
      <c r="D313" s="188">
        <f>B313*(1+'Published Tariffs 11-12'!$H$42)</f>
        <v>4341.7075665096008</v>
      </c>
      <c r="E313" s="159">
        <f>(D313-B313)/B313</f>
        <v>2.7600000000000159E-2</v>
      </c>
      <c r="G313" s="119"/>
    </row>
    <row r="314" spans="1:22" ht="12.75">
      <c r="A314" s="98" t="s">
        <v>570</v>
      </c>
      <c r="B314" s="158" t="s">
        <v>144</v>
      </c>
      <c r="C314" s="89"/>
      <c r="D314" s="188" t="s">
        <v>144</v>
      </c>
      <c r="E314" s="159" t="s">
        <v>144</v>
      </c>
      <c r="G314" s="119"/>
    </row>
    <row r="315" spans="1:22" ht="12.75">
      <c r="A315" s="98" t="s">
        <v>574</v>
      </c>
      <c r="B315" s="158">
        <v>140.85252</v>
      </c>
      <c r="C315" s="89"/>
      <c r="D315" s="188">
        <f>B315*(1+'Published Tariffs 11-12'!$H$42)</f>
        <v>144.74004955200002</v>
      </c>
      <c r="E315" s="159">
        <f>(D315-B315)/B315</f>
        <v>2.7600000000000128E-2</v>
      </c>
      <c r="G315" s="119"/>
    </row>
    <row r="316" spans="1:22" ht="12.75">
      <c r="A316" s="98"/>
      <c r="B316" s="158" t="s">
        <v>144</v>
      </c>
      <c r="C316" s="89"/>
      <c r="D316" s="188" t="s">
        <v>144</v>
      </c>
      <c r="E316" s="159" t="s">
        <v>144</v>
      </c>
      <c r="G316" s="119"/>
    </row>
    <row r="317" spans="1:22" ht="12.75">
      <c r="A317" s="98" t="s">
        <v>575</v>
      </c>
      <c r="B317" s="158" t="s">
        <v>144</v>
      </c>
      <c r="C317" s="89"/>
      <c r="D317" s="188" t="s">
        <v>144</v>
      </c>
      <c r="E317" s="159" t="s">
        <v>144</v>
      </c>
      <c r="G317" s="119"/>
      <c r="V317" s="1">
        <v>1</v>
      </c>
    </row>
    <row r="318" spans="1:22" ht="12.75">
      <c r="A318" s="98"/>
      <c r="B318" s="158"/>
      <c r="C318" s="89"/>
      <c r="D318" s="188"/>
      <c r="E318" s="159"/>
      <c r="G318" s="119"/>
    </row>
    <row r="319" spans="1:22" ht="57">
      <c r="A319" s="213" t="s">
        <v>1167</v>
      </c>
      <c r="B319" s="158"/>
      <c r="C319" s="89"/>
      <c r="D319" s="188"/>
      <c r="E319" s="159"/>
      <c r="G319" s="119"/>
    </row>
    <row r="320" spans="1:22" ht="12.75">
      <c r="A320" s="98"/>
      <c r="B320" s="158"/>
      <c r="C320" s="89"/>
      <c r="D320" s="188"/>
      <c r="E320" s="159"/>
      <c r="G320" s="119"/>
    </row>
    <row r="321" spans="1:7" ht="23.25">
      <c r="A321" s="213" t="s">
        <v>1166</v>
      </c>
      <c r="B321" s="158"/>
      <c r="C321" s="89"/>
      <c r="D321" s="188"/>
      <c r="E321" s="159"/>
      <c r="G321" s="119"/>
    </row>
    <row r="322" spans="1:7" ht="12.75">
      <c r="A322" s="96"/>
      <c r="B322" s="158" t="s">
        <v>144</v>
      </c>
      <c r="C322" s="89"/>
      <c r="D322" s="188" t="s">
        <v>144</v>
      </c>
      <c r="E322" s="159" t="s">
        <v>144</v>
      </c>
      <c r="G322" s="119"/>
    </row>
    <row r="323" spans="1:7" ht="12.75">
      <c r="A323" s="96" t="s">
        <v>1324</v>
      </c>
      <c r="B323" s="158"/>
      <c r="C323" s="89"/>
      <c r="D323" s="188"/>
      <c r="E323" s="159"/>
      <c r="G323" s="119"/>
    </row>
    <row r="324" spans="1:7" ht="12.75">
      <c r="A324" s="96"/>
      <c r="B324" s="158"/>
      <c r="C324" s="89"/>
      <c r="D324" s="188"/>
      <c r="E324" s="159"/>
      <c r="G324" s="119"/>
    </row>
    <row r="325" spans="1:7" ht="12.75">
      <c r="A325" s="96"/>
      <c r="B325" s="158"/>
      <c r="C325" s="89"/>
      <c r="D325" s="188"/>
      <c r="E325" s="159"/>
      <c r="G325" s="119"/>
    </row>
    <row r="326" spans="1:7" ht="12.75">
      <c r="A326" s="94" t="s">
        <v>236</v>
      </c>
      <c r="B326" s="158" t="s">
        <v>144</v>
      </c>
      <c r="C326" s="89"/>
      <c r="D326" s="188" t="s">
        <v>144</v>
      </c>
      <c r="E326" s="159" t="s">
        <v>144</v>
      </c>
      <c r="G326" s="119"/>
    </row>
    <row r="327" spans="1:7" ht="12.75">
      <c r="A327" s="94"/>
      <c r="B327" s="158" t="s">
        <v>144</v>
      </c>
      <c r="C327" s="89"/>
      <c r="D327" s="188" t="s">
        <v>144</v>
      </c>
      <c r="E327" s="159" t="s">
        <v>144</v>
      </c>
      <c r="G327" s="119"/>
    </row>
    <row r="328" spans="1:7" ht="12.75">
      <c r="A328" s="96" t="s">
        <v>266</v>
      </c>
      <c r="B328" s="158" t="s">
        <v>144</v>
      </c>
      <c r="C328" s="89"/>
      <c r="D328" s="188" t="s">
        <v>144</v>
      </c>
      <c r="E328" s="159" t="s">
        <v>144</v>
      </c>
      <c r="G328" s="119"/>
    </row>
    <row r="329" spans="1:7" ht="12.75">
      <c r="A329" s="96" t="s">
        <v>599</v>
      </c>
      <c r="B329" s="158" t="s">
        <v>144</v>
      </c>
      <c r="C329" s="89"/>
      <c r="D329" s="188" t="s">
        <v>144</v>
      </c>
      <c r="E329" s="159" t="s">
        <v>144</v>
      </c>
      <c r="G329" s="119"/>
    </row>
    <row r="330" spans="1:7" ht="12.75">
      <c r="A330" s="96"/>
      <c r="B330" s="158"/>
      <c r="C330" s="89"/>
      <c r="D330" s="188"/>
      <c r="E330" s="159"/>
      <c r="G330" s="119"/>
    </row>
    <row r="331" spans="1:7" ht="12.75">
      <c r="A331" s="96" t="s">
        <v>600</v>
      </c>
      <c r="B331" s="158" t="s">
        <v>144</v>
      </c>
      <c r="C331" s="89"/>
      <c r="D331" s="188" t="s">
        <v>144</v>
      </c>
      <c r="E331" s="159" t="s">
        <v>144</v>
      </c>
      <c r="G331" s="119"/>
    </row>
    <row r="332" spans="1:7" ht="12.75">
      <c r="A332" s="96" t="s">
        <v>1325</v>
      </c>
      <c r="B332" s="158" t="s">
        <v>144</v>
      </c>
      <c r="C332" s="89"/>
      <c r="D332" s="188" t="s">
        <v>144</v>
      </c>
      <c r="E332" s="159" t="s">
        <v>144</v>
      </c>
      <c r="G332" s="119"/>
    </row>
    <row r="333" spans="1:7" ht="12.75">
      <c r="A333" s="96" t="s">
        <v>1326</v>
      </c>
      <c r="B333" s="158" t="s">
        <v>144</v>
      </c>
      <c r="C333" s="89"/>
      <c r="D333" s="188" t="s">
        <v>144</v>
      </c>
      <c r="E333" s="159" t="s">
        <v>144</v>
      </c>
      <c r="G333" s="119"/>
    </row>
    <row r="334" spans="1:7" ht="12.75">
      <c r="A334" s="96"/>
      <c r="B334" s="158" t="s">
        <v>144</v>
      </c>
      <c r="C334" s="89"/>
      <c r="D334" s="188" t="s">
        <v>144</v>
      </c>
      <c r="E334" s="159" t="s">
        <v>144</v>
      </c>
      <c r="G334" s="119"/>
    </row>
    <row r="335" spans="1:7" ht="12.75">
      <c r="A335" s="96"/>
      <c r="B335" s="158" t="s">
        <v>144</v>
      </c>
      <c r="C335" s="89"/>
      <c r="D335" s="188" t="s">
        <v>144</v>
      </c>
      <c r="E335" s="159" t="s">
        <v>144</v>
      </c>
      <c r="G335" s="119"/>
    </row>
    <row r="336" spans="1:7" ht="12.75">
      <c r="A336" s="96"/>
      <c r="B336" s="158" t="s">
        <v>144</v>
      </c>
      <c r="C336" s="89"/>
      <c r="D336" s="188" t="s">
        <v>144</v>
      </c>
      <c r="E336" s="159" t="s">
        <v>144</v>
      </c>
      <c r="G336" s="119"/>
    </row>
    <row r="337" spans="1:7" ht="12.75">
      <c r="A337" s="96"/>
      <c r="B337" s="158" t="s">
        <v>144</v>
      </c>
      <c r="C337" s="89"/>
      <c r="D337" s="188" t="s">
        <v>144</v>
      </c>
      <c r="E337" s="159" t="s">
        <v>144</v>
      </c>
      <c r="G337" s="119"/>
    </row>
    <row r="338" spans="1:7" ht="12.75">
      <c r="A338" s="96"/>
      <c r="B338" s="158" t="s">
        <v>144</v>
      </c>
      <c r="C338" s="89"/>
      <c r="D338" s="188" t="s">
        <v>144</v>
      </c>
      <c r="E338" s="159" t="s">
        <v>144</v>
      </c>
      <c r="G338" s="119"/>
    </row>
    <row r="339" spans="1:7" ht="12.75">
      <c r="A339" s="96"/>
      <c r="B339" s="158" t="s">
        <v>144</v>
      </c>
      <c r="C339" s="89"/>
      <c r="D339" s="188" t="s">
        <v>144</v>
      </c>
      <c r="E339" s="159" t="s">
        <v>144</v>
      </c>
      <c r="G339" s="119"/>
    </row>
    <row r="340" spans="1:7" ht="12.75">
      <c r="A340" s="96"/>
      <c r="B340" s="158" t="s">
        <v>144</v>
      </c>
      <c r="C340" s="89"/>
      <c r="D340" s="188" t="s">
        <v>144</v>
      </c>
      <c r="E340" s="159" t="s">
        <v>144</v>
      </c>
      <c r="G340" s="119"/>
    </row>
    <row r="341" spans="1:7" ht="12.75">
      <c r="A341" s="96"/>
      <c r="B341" s="158" t="s">
        <v>144</v>
      </c>
      <c r="C341" s="89"/>
      <c r="D341" s="188" t="s">
        <v>144</v>
      </c>
      <c r="E341" s="159" t="s">
        <v>144</v>
      </c>
      <c r="G341" s="119"/>
    </row>
    <row r="342" spans="1:7" ht="12.75">
      <c r="A342" s="96"/>
      <c r="B342" s="158" t="s">
        <v>144</v>
      </c>
      <c r="C342" s="89"/>
      <c r="D342" s="188" t="s">
        <v>144</v>
      </c>
      <c r="E342" s="159" t="s">
        <v>144</v>
      </c>
      <c r="G342" s="119"/>
    </row>
    <row r="343" spans="1:7" ht="12.75">
      <c r="A343" s="96"/>
      <c r="B343" s="158" t="s">
        <v>144</v>
      </c>
      <c r="C343" s="89"/>
      <c r="D343" s="188" t="s">
        <v>144</v>
      </c>
      <c r="E343" s="159" t="s">
        <v>144</v>
      </c>
      <c r="G343" s="119"/>
    </row>
    <row r="344" spans="1:7" ht="12.75">
      <c r="A344" s="96"/>
      <c r="B344" s="158" t="s">
        <v>144</v>
      </c>
      <c r="C344" s="89"/>
      <c r="D344" s="188" t="s">
        <v>144</v>
      </c>
      <c r="E344" s="159" t="s">
        <v>144</v>
      </c>
      <c r="G344" s="119"/>
    </row>
    <row r="345" spans="1:7" ht="12.75">
      <c r="A345" s="96"/>
      <c r="B345" s="158"/>
      <c r="C345" s="89"/>
      <c r="D345" s="188"/>
      <c r="E345" s="159"/>
      <c r="G345" s="119"/>
    </row>
    <row r="346" spans="1:7" s="165" customFormat="1" ht="12.75">
      <c r="A346" s="96"/>
      <c r="B346" s="158"/>
      <c r="C346" s="89"/>
      <c r="D346" s="188"/>
      <c r="E346" s="159"/>
      <c r="G346" s="119"/>
    </row>
    <row r="347" spans="1:7" s="165" customFormat="1" ht="12.75">
      <c r="A347" s="96"/>
      <c r="B347" s="158"/>
      <c r="C347" s="89"/>
      <c r="D347" s="188"/>
      <c r="E347" s="159"/>
      <c r="G347" s="119"/>
    </row>
    <row r="348" spans="1:7" s="165" customFormat="1" ht="12.75">
      <c r="A348" s="96"/>
      <c r="B348" s="158"/>
      <c r="C348" s="89"/>
      <c r="D348" s="188"/>
      <c r="E348" s="159"/>
      <c r="G348" s="119"/>
    </row>
    <row r="349" spans="1:7" ht="12.75">
      <c r="A349" s="96" t="s">
        <v>1168</v>
      </c>
      <c r="B349" s="158" t="s">
        <v>144</v>
      </c>
      <c r="C349" s="89"/>
      <c r="D349" s="188" t="s">
        <v>144</v>
      </c>
      <c r="E349" s="159" t="s">
        <v>144</v>
      </c>
      <c r="G349" s="119"/>
    </row>
    <row r="350" spans="1:7" ht="12.75">
      <c r="A350" s="96"/>
      <c r="B350" s="158"/>
      <c r="C350" s="89"/>
      <c r="D350" s="188"/>
      <c r="E350" s="159"/>
      <c r="G350" s="119"/>
    </row>
    <row r="351" spans="1:7" ht="12.75">
      <c r="A351" s="94" t="s">
        <v>52</v>
      </c>
      <c r="B351" s="158" t="s">
        <v>144</v>
      </c>
      <c r="C351" s="89"/>
      <c r="D351" s="188" t="s">
        <v>144</v>
      </c>
      <c r="E351" s="159" t="s">
        <v>144</v>
      </c>
      <c r="G351" s="119"/>
    </row>
    <row r="352" spans="1:7" ht="12.75">
      <c r="A352" s="96" t="s">
        <v>265</v>
      </c>
      <c r="B352" s="158">
        <v>3552.3389708779578</v>
      </c>
      <c r="C352" s="89"/>
      <c r="D352" s="188">
        <f>B352*(1+'Published Tariffs 11-12'!$H$42)</f>
        <v>3650.3835264741897</v>
      </c>
      <c r="E352" s="159">
        <f t="shared" ref="E352:E360" si="0">(D352-B352)/B352</f>
        <v>2.7600000000000083E-2</v>
      </c>
      <c r="G352" s="119"/>
    </row>
    <row r="353" spans="1:22" ht="12.75">
      <c r="A353" s="96" t="s">
        <v>230</v>
      </c>
      <c r="B353" s="158">
        <v>6606.1134306054</v>
      </c>
      <c r="C353" s="89"/>
      <c r="D353" s="188">
        <f>B353*(1+'Published Tariffs 11-12'!$H$42)</f>
        <v>6788.4421612901097</v>
      </c>
      <c r="E353" s="159">
        <f t="shared" si="0"/>
        <v>2.760000000000009E-2</v>
      </c>
      <c r="G353" s="119"/>
    </row>
    <row r="354" spans="1:22" ht="12.75">
      <c r="A354" s="96" t="s">
        <v>231</v>
      </c>
      <c r="B354" s="158">
        <v>139.68064793160002</v>
      </c>
      <c r="C354" s="89"/>
      <c r="D354" s="188">
        <f>B354*(1+'Published Tariffs 11-12'!$H$42)</f>
        <v>143.53583381451219</v>
      </c>
      <c r="E354" s="159">
        <f t="shared" si="0"/>
        <v>2.7600000000000045E-2</v>
      </c>
      <c r="G354" s="119"/>
    </row>
    <row r="355" spans="1:22" ht="12.75">
      <c r="A355" s="96" t="s">
        <v>205</v>
      </c>
      <c r="B355" s="158">
        <v>20294.173187999997</v>
      </c>
      <c r="C355" s="89"/>
      <c r="D355" s="188">
        <f>B355*(1+'Published Tariffs 11-12'!$H$42)</f>
        <v>20854.292367988797</v>
      </c>
      <c r="E355" s="159">
        <f t="shared" si="0"/>
        <v>2.7600000000000013E-2</v>
      </c>
      <c r="G355" s="119"/>
    </row>
    <row r="356" spans="1:22" ht="12.75">
      <c r="A356" s="96" t="s">
        <v>206</v>
      </c>
      <c r="B356" s="158">
        <v>51.280975259999991</v>
      </c>
      <c r="C356" s="89"/>
      <c r="D356" s="188">
        <f>B356*(1+'Published Tariffs 11-12'!$H$42)</f>
        <v>52.696330177175994</v>
      </c>
      <c r="E356" s="159">
        <f t="shared" si="0"/>
        <v>2.7600000000000069E-2</v>
      </c>
      <c r="G356" s="119"/>
    </row>
    <row r="357" spans="1:22" ht="12.75">
      <c r="A357" s="96" t="s">
        <v>232</v>
      </c>
      <c r="B357" s="158">
        <v>40588.346375999994</v>
      </c>
      <c r="C357" s="89"/>
      <c r="D357" s="188">
        <f>B357*(1+'Published Tariffs 11-12'!$H$42)</f>
        <v>41708.584735977594</v>
      </c>
      <c r="E357" s="159">
        <f t="shared" si="0"/>
        <v>2.7600000000000013E-2</v>
      </c>
      <c r="G357" s="119"/>
      <c r="V357" s="1">
        <v>1</v>
      </c>
    </row>
    <row r="358" spans="1:22" ht="12.75">
      <c r="A358" s="96" t="s">
        <v>486</v>
      </c>
      <c r="B358" s="158">
        <v>15.275184119999999</v>
      </c>
      <c r="C358" s="89"/>
      <c r="D358" s="188">
        <f>B358*(1+'Published Tariffs 11-12'!$H$42)</f>
        <v>15.696779201711999</v>
      </c>
      <c r="E358" s="159">
        <f t="shared" si="0"/>
        <v>2.7600000000000045E-2</v>
      </c>
      <c r="G358" s="119"/>
      <c r="V358" s="1">
        <v>1</v>
      </c>
    </row>
    <row r="359" spans="1:22" ht="12.75">
      <c r="A359" s="96" t="s">
        <v>467</v>
      </c>
      <c r="B359" s="158">
        <v>52764.8502888</v>
      </c>
      <c r="C359" s="89"/>
      <c r="D359" s="188">
        <f>B359*(1+'Published Tariffs 11-12'!$H$42)</f>
        <v>54221.160156770886</v>
      </c>
      <c r="E359" s="159">
        <f t="shared" si="0"/>
        <v>2.7600000000000104E-2</v>
      </c>
      <c r="G359" s="119"/>
    </row>
    <row r="360" spans="1:22" ht="12.75">
      <c r="A360" s="96" t="s">
        <v>468</v>
      </c>
      <c r="B360" s="158">
        <v>10.910845799999999</v>
      </c>
      <c r="C360" s="89"/>
      <c r="D360" s="188">
        <f>B360*(1+'Published Tariffs 11-12'!$H$42)</f>
        <v>11.21198514408</v>
      </c>
      <c r="E360" s="159">
        <f t="shared" si="0"/>
        <v>2.7600000000000093E-2</v>
      </c>
      <c r="G360" s="119"/>
      <c r="V360" s="1">
        <v>1</v>
      </c>
    </row>
    <row r="361" spans="1:22" ht="12.75">
      <c r="A361" s="96"/>
      <c r="B361" s="158" t="s">
        <v>144</v>
      </c>
      <c r="C361" s="89"/>
      <c r="D361" s="188" t="s">
        <v>144</v>
      </c>
      <c r="E361" s="159" t="s">
        <v>144</v>
      </c>
      <c r="G361" s="119"/>
    </row>
    <row r="362" spans="1:22" ht="12.75">
      <c r="A362" s="94" t="s">
        <v>64</v>
      </c>
      <c r="B362" s="158" t="s">
        <v>144</v>
      </c>
      <c r="C362" s="89"/>
      <c r="D362" s="188" t="s">
        <v>144</v>
      </c>
      <c r="E362" s="159" t="s">
        <v>144</v>
      </c>
      <c r="G362" s="119"/>
      <c r="V362" s="1">
        <v>1</v>
      </c>
    </row>
    <row r="363" spans="1:22" ht="12.75">
      <c r="A363" s="96" t="s">
        <v>265</v>
      </c>
      <c r="B363" s="158">
        <v>4129.8771317369319</v>
      </c>
      <c r="C363" s="89"/>
      <c r="D363" s="188">
        <f>B363*(1+'Published Tariffs 11-12'!$H$42)</f>
        <v>4243.8617405728719</v>
      </c>
      <c r="E363" s="159">
        <f t="shared" ref="E363:E371" si="1">(D363-B363)/B363</f>
        <v>2.7600000000000159E-2</v>
      </c>
      <c r="G363" s="119"/>
    </row>
    <row r="364" spans="1:22" ht="12.75">
      <c r="A364" s="96" t="s">
        <v>230</v>
      </c>
      <c r="B364" s="158">
        <v>6409.9255122755994</v>
      </c>
      <c r="C364" s="89"/>
      <c r="D364" s="188">
        <f>B364*(1+'Published Tariffs 11-12'!$H$42)</f>
        <v>6586.8394564144064</v>
      </c>
      <c r="E364" s="159">
        <f t="shared" si="1"/>
        <v>2.7600000000000069E-2</v>
      </c>
      <c r="G364" s="119"/>
      <c r="V364" s="1">
        <v>1</v>
      </c>
    </row>
    <row r="365" spans="1:22" ht="12.75">
      <c r="A365" s="96" t="s">
        <v>231</v>
      </c>
      <c r="B365" s="158">
        <v>136.47285926639998</v>
      </c>
      <c r="C365" s="89"/>
      <c r="D365" s="188">
        <f>B365*(1+'Published Tariffs 11-12'!$H$42)</f>
        <v>140.23951018215263</v>
      </c>
      <c r="E365" s="159">
        <f t="shared" si="1"/>
        <v>2.7600000000000072E-2</v>
      </c>
      <c r="G365" s="119"/>
    </row>
    <row r="366" spans="1:22" ht="12.75">
      <c r="A366" s="96" t="s">
        <v>205</v>
      </c>
      <c r="B366" s="158">
        <v>19530.413981999998</v>
      </c>
      <c r="C366" s="89"/>
      <c r="D366" s="188">
        <f>B366*(1+'Published Tariffs 11-12'!$H$42)</f>
        <v>20069.453407903198</v>
      </c>
      <c r="E366" s="159">
        <f t="shared" si="1"/>
        <v>2.7600000000000003E-2</v>
      </c>
      <c r="G366" s="119"/>
      <c r="V366" s="1">
        <v>1</v>
      </c>
    </row>
    <row r="367" spans="1:22" ht="12.75">
      <c r="A367" s="96" t="s">
        <v>206</v>
      </c>
      <c r="B367" s="158">
        <v>43.097840909999995</v>
      </c>
      <c r="C367" s="89"/>
      <c r="D367" s="188">
        <f>B367*(1+'Published Tariffs 11-12'!$H$42)</f>
        <v>44.287341319115995</v>
      </c>
      <c r="E367" s="159">
        <f t="shared" si="1"/>
        <v>2.7600000000000013E-2</v>
      </c>
      <c r="G367" s="119"/>
    </row>
    <row r="368" spans="1:22" ht="12.75">
      <c r="A368" s="96" t="s">
        <v>232</v>
      </c>
      <c r="B368" s="158">
        <v>37096.875720000004</v>
      </c>
      <c r="C368" s="89"/>
      <c r="D368" s="188">
        <f>B368*(1+'Published Tariffs 11-12'!$H$42)</f>
        <v>38120.749489872003</v>
      </c>
      <c r="E368" s="159">
        <f t="shared" si="1"/>
        <v>2.7599999999999989E-2</v>
      </c>
      <c r="G368" s="119"/>
      <c r="V368" s="1">
        <v>1</v>
      </c>
    </row>
    <row r="369" spans="1:22" ht="12.75">
      <c r="A369" s="96" t="s">
        <v>486</v>
      </c>
      <c r="B369" s="158">
        <v>16.36</v>
      </c>
      <c r="C369" s="89"/>
      <c r="D369" s="188">
        <f>B369*(1+'Published Tariffs 11-12'!$H$42)</f>
        <v>16.811536</v>
      </c>
      <c r="E369" s="159">
        <f t="shared" si="1"/>
        <v>2.7600000000000052E-2</v>
      </c>
      <c r="G369" s="119"/>
      <c r="V369" s="1">
        <v>1</v>
      </c>
    </row>
    <row r="370" spans="1:22" ht="12.75">
      <c r="A370" s="96" t="s">
        <v>467</v>
      </c>
      <c r="B370" s="158">
        <v>47462.179230000002</v>
      </c>
      <c r="C370" s="89"/>
      <c r="D370" s="188">
        <f>B370*(1+'Published Tariffs 11-12'!$H$42)</f>
        <v>48772.135376748003</v>
      </c>
      <c r="E370" s="159">
        <f t="shared" si="1"/>
        <v>2.7600000000000034E-2</v>
      </c>
      <c r="G370" s="119"/>
    </row>
    <row r="371" spans="1:22" ht="12.75">
      <c r="A371" s="96" t="s">
        <v>468</v>
      </c>
      <c r="B371" s="158">
        <v>12.001930379999999</v>
      </c>
      <c r="C371" s="89"/>
      <c r="D371" s="188">
        <f>B371*(1+'Published Tariffs 11-12'!$H$42)</f>
        <v>12.333183658488</v>
      </c>
      <c r="E371" s="159">
        <f t="shared" si="1"/>
        <v>2.7600000000000076E-2</v>
      </c>
      <c r="G371" s="119"/>
      <c r="V371" s="1">
        <v>1</v>
      </c>
    </row>
    <row r="372" spans="1:22" ht="12.75">
      <c r="A372" s="96"/>
      <c r="B372" s="158" t="s">
        <v>144</v>
      </c>
      <c r="C372" s="89"/>
      <c r="D372" s="188" t="s">
        <v>144</v>
      </c>
      <c r="E372" s="159" t="s">
        <v>144</v>
      </c>
      <c r="G372" s="119"/>
      <c r="V372" s="1">
        <v>1</v>
      </c>
    </row>
    <row r="373" spans="1:22" ht="12.75">
      <c r="A373" s="94" t="s">
        <v>73</v>
      </c>
      <c r="B373" s="158" t="s">
        <v>144</v>
      </c>
      <c r="C373" s="89"/>
      <c r="D373" s="188" t="s">
        <v>144</v>
      </c>
      <c r="E373" s="159" t="s">
        <v>144</v>
      </c>
      <c r="G373" s="119"/>
    </row>
    <row r="374" spans="1:22" ht="12.75">
      <c r="A374" s="96" t="s">
        <v>265</v>
      </c>
      <c r="B374" s="158">
        <v>2852.4344570479857</v>
      </c>
      <c r="C374" s="89"/>
      <c r="D374" s="188">
        <f>B374*(1+'Published Tariffs 11-12'!$H$42)</f>
        <v>2931.1616480625103</v>
      </c>
      <c r="E374" s="159">
        <f t="shared" ref="E374:E380" si="2">(D374-B374)/B374</f>
        <v>2.7600000000000062E-2</v>
      </c>
      <c r="G374" s="119"/>
    </row>
    <row r="375" spans="1:22" ht="12.75">
      <c r="A375" s="96" t="s">
        <v>230</v>
      </c>
      <c r="B375" s="158">
        <v>4136.0397824808006</v>
      </c>
      <c r="C375" s="89"/>
      <c r="D375" s="188">
        <f>B375*(1+'Published Tariffs 11-12'!$H$42)</f>
        <v>4250.1944804772711</v>
      </c>
      <c r="E375" s="159">
        <f t="shared" si="2"/>
        <v>2.7600000000000107E-2</v>
      </c>
      <c r="G375" s="119"/>
    </row>
    <row r="376" spans="1:22" ht="12.75">
      <c r="A376" s="96" t="s">
        <v>231</v>
      </c>
      <c r="B376" s="158">
        <v>101.96185400099999</v>
      </c>
      <c r="C376" s="89"/>
      <c r="D376" s="188">
        <f>B376*(1+'Published Tariffs 11-12'!$H$42)</f>
        <v>104.77600117142759</v>
      </c>
      <c r="E376" s="159">
        <f t="shared" si="2"/>
        <v>2.7600000000000031E-2</v>
      </c>
      <c r="G376" s="119"/>
    </row>
    <row r="377" spans="1:22" ht="12.75">
      <c r="A377" s="96" t="s">
        <v>205</v>
      </c>
      <c r="B377" s="158">
        <v>14184.099539999999</v>
      </c>
      <c r="C377" s="89"/>
      <c r="D377" s="188">
        <f>B377*(1+'Published Tariffs 11-12'!$H$42)</f>
        <v>14575.580687304</v>
      </c>
      <c r="E377" s="159">
        <f t="shared" si="2"/>
        <v>2.7600000000000062E-2</v>
      </c>
      <c r="G377" s="119"/>
    </row>
    <row r="378" spans="1:22" ht="12.75">
      <c r="A378" s="96" t="s">
        <v>206</v>
      </c>
      <c r="B378" s="158">
        <v>33.823621979999992</v>
      </c>
      <c r="C378" s="89"/>
      <c r="D378" s="188">
        <f>B378*(1+'Published Tariffs 11-12'!$H$42)</f>
        <v>34.757153946647996</v>
      </c>
      <c r="E378" s="159">
        <f t="shared" si="2"/>
        <v>2.7600000000000145E-2</v>
      </c>
      <c r="G378" s="119"/>
    </row>
    <row r="379" spans="1:22" ht="12.75">
      <c r="A379" s="96" t="s">
        <v>232</v>
      </c>
      <c r="B379" s="158">
        <v>28368.199079999999</v>
      </c>
      <c r="C379" s="89"/>
      <c r="D379" s="188">
        <f>B379*(1+'Published Tariffs 11-12'!$H$42)</f>
        <v>29151.161374608</v>
      </c>
      <c r="E379" s="159">
        <f t="shared" si="2"/>
        <v>2.7600000000000062E-2</v>
      </c>
      <c r="G379" s="119"/>
    </row>
    <row r="380" spans="1:22" ht="12.75">
      <c r="A380" s="96" t="s">
        <v>486</v>
      </c>
      <c r="B380" s="158">
        <v>13.09301496</v>
      </c>
      <c r="C380" s="89"/>
      <c r="D380" s="188">
        <f>B380*(1+'Published Tariffs 11-12'!$H$42)</f>
        <v>13.454382172896</v>
      </c>
      <c r="E380" s="159">
        <f t="shared" si="2"/>
        <v>2.7600000000000062E-2</v>
      </c>
      <c r="G380" s="119"/>
    </row>
    <row r="381" spans="1:22" ht="12.75">
      <c r="A381" s="96" t="s">
        <v>467</v>
      </c>
      <c r="B381" s="158" t="s">
        <v>338</v>
      </c>
      <c r="C381" s="95"/>
      <c r="D381" s="189" t="s">
        <v>338</v>
      </c>
      <c r="E381" s="159" t="s">
        <v>144</v>
      </c>
      <c r="G381" s="119"/>
    </row>
    <row r="382" spans="1:22" ht="12.75">
      <c r="A382" s="96" t="s">
        <v>468</v>
      </c>
      <c r="B382" s="158" t="s">
        <v>338</v>
      </c>
      <c r="C382" s="95"/>
      <c r="D382" s="189" t="s">
        <v>338</v>
      </c>
      <c r="E382" s="159" t="s">
        <v>144</v>
      </c>
      <c r="G382" s="119"/>
    </row>
    <row r="383" spans="1:22" ht="12.75">
      <c r="A383" s="96"/>
      <c r="B383" s="158" t="s">
        <v>144</v>
      </c>
      <c r="C383" s="89"/>
      <c r="D383" s="188" t="s">
        <v>144</v>
      </c>
      <c r="E383" s="159" t="s">
        <v>144</v>
      </c>
      <c r="G383" s="119"/>
    </row>
    <row r="384" spans="1:22" ht="12.75">
      <c r="A384" s="94" t="s">
        <v>78</v>
      </c>
      <c r="B384" s="158" t="s">
        <v>144</v>
      </c>
      <c r="C384" s="89"/>
      <c r="D384" s="188" t="s">
        <v>144</v>
      </c>
      <c r="E384" s="159" t="s">
        <v>144</v>
      </c>
      <c r="G384" s="119"/>
    </row>
    <row r="385" spans="1:7" ht="12.75">
      <c r="A385" s="96" t="s">
        <v>265</v>
      </c>
      <c r="B385" s="158">
        <v>3656.4980380208303</v>
      </c>
      <c r="C385" s="89"/>
      <c r="D385" s="188">
        <f>B385*(1+'Published Tariffs 11-12'!$H$42)</f>
        <v>3757.4173838702054</v>
      </c>
      <c r="E385" s="159">
        <f t="shared" ref="E385:E393" si="3">(D385-B385)/B385</f>
        <v>2.7600000000000045E-2</v>
      </c>
      <c r="G385" s="119"/>
    </row>
    <row r="386" spans="1:7" ht="12.75">
      <c r="A386" s="96" t="s">
        <v>230</v>
      </c>
      <c r="B386" s="158">
        <v>5666.38</v>
      </c>
      <c r="C386" s="89"/>
      <c r="D386" s="188">
        <f>B386*(1+'Published Tariffs 11-12'!$H$42)</f>
        <v>5822.7720880000006</v>
      </c>
      <c r="E386" s="159">
        <f t="shared" si="3"/>
        <v>2.760000000000009E-2</v>
      </c>
      <c r="G386" s="119"/>
    </row>
    <row r="387" spans="1:7" ht="12.75">
      <c r="A387" s="96" t="s">
        <v>231</v>
      </c>
      <c r="B387" s="158">
        <v>120.510291861</v>
      </c>
      <c r="C387" s="89"/>
      <c r="D387" s="188">
        <f>B387*(1+'Published Tariffs 11-12'!$H$42)</f>
        <v>123.83637591636361</v>
      </c>
      <c r="E387" s="159">
        <f t="shared" si="3"/>
        <v>2.7600000000000072E-2</v>
      </c>
      <c r="G387" s="119"/>
    </row>
    <row r="388" spans="1:7" ht="12.75">
      <c r="A388" s="96" t="s">
        <v>205</v>
      </c>
      <c r="B388" s="158">
        <v>16366.268699999999</v>
      </c>
      <c r="C388" s="89"/>
      <c r="D388" s="188">
        <f>B388*(1+'Published Tariffs 11-12'!$H$42)</f>
        <v>16817.97771612</v>
      </c>
      <c r="E388" s="159">
        <f t="shared" si="3"/>
        <v>2.7600000000000079E-2</v>
      </c>
      <c r="G388" s="119"/>
    </row>
    <row r="389" spans="1:7" ht="12.75">
      <c r="A389" s="96" t="s">
        <v>206</v>
      </c>
      <c r="B389" s="158">
        <v>37.090000000000003</v>
      </c>
      <c r="C389" s="89"/>
      <c r="D389" s="188">
        <f>B389*(1+'Published Tariffs 11-12'!$H$42)</f>
        <v>38.113684000000006</v>
      </c>
      <c r="E389" s="159">
        <f t="shared" si="3"/>
        <v>2.7600000000000076E-2</v>
      </c>
      <c r="G389" s="119"/>
    </row>
    <row r="390" spans="1:7" ht="12.75">
      <c r="A390" s="96" t="s">
        <v>232</v>
      </c>
      <c r="B390" s="158">
        <v>32732.537399999997</v>
      </c>
      <c r="C390" s="89"/>
      <c r="D390" s="188">
        <f>B390*(1+'Published Tariffs 11-12'!$H$42)</f>
        <v>33635.95543224</v>
      </c>
      <c r="E390" s="159">
        <f t="shared" si="3"/>
        <v>2.7600000000000079E-2</v>
      </c>
      <c r="G390" s="119"/>
    </row>
    <row r="391" spans="1:7" ht="12.75">
      <c r="A391" s="96" t="s">
        <v>486</v>
      </c>
      <c r="B391" s="158">
        <v>10.910845799999999</v>
      </c>
      <c r="C391" s="89"/>
      <c r="D391" s="188">
        <f>B391*(1+'Published Tariffs 11-12'!$H$42)</f>
        <v>11.21198514408</v>
      </c>
      <c r="E391" s="159">
        <f t="shared" si="3"/>
        <v>2.7600000000000093E-2</v>
      </c>
      <c r="G391" s="119"/>
    </row>
    <row r="392" spans="1:7" ht="12.75">
      <c r="A392" s="96" t="s">
        <v>467</v>
      </c>
      <c r="B392" s="158">
        <v>41878.393438235289</v>
      </c>
      <c r="C392" s="89"/>
      <c r="D392" s="188">
        <f>B392*(1+'Published Tariffs 11-12'!$H$42)</f>
        <v>43034.237097130586</v>
      </c>
      <c r="E392" s="159">
        <f t="shared" si="3"/>
        <v>2.7600000000000079E-2</v>
      </c>
      <c r="G392" s="119"/>
    </row>
    <row r="393" spans="1:7" ht="12.75">
      <c r="A393" s="96" t="s">
        <v>468</v>
      </c>
      <c r="B393" s="158">
        <v>10.910845799999999</v>
      </c>
      <c r="C393" s="89"/>
      <c r="D393" s="188">
        <f>B393*(1+'Published Tariffs 11-12'!$H$42)</f>
        <v>11.21198514408</v>
      </c>
      <c r="E393" s="159">
        <f t="shared" si="3"/>
        <v>2.7600000000000093E-2</v>
      </c>
      <c r="G393" s="119"/>
    </row>
    <row r="394" spans="1:7" ht="12.75">
      <c r="A394" s="96"/>
      <c r="B394" s="158" t="s">
        <v>144</v>
      </c>
      <c r="C394" s="89"/>
      <c r="D394" s="188" t="s">
        <v>144</v>
      </c>
      <c r="E394" s="159" t="s">
        <v>144</v>
      </c>
      <c r="G394" s="119"/>
    </row>
    <row r="395" spans="1:7" ht="12.75">
      <c r="A395" s="94" t="s">
        <v>82</v>
      </c>
      <c r="B395" s="158" t="s">
        <v>144</v>
      </c>
      <c r="C395" s="89"/>
      <c r="D395" s="188" t="s">
        <v>144</v>
      </c>
      <c r="E395" s="159" t="s">
        <v>144</v>
      </c>
      <c r="G395" s="119"/>
    </row>
    <row r="396" spans="1:7" ht="12.75">
      <c r="A396" s="96" t="s">
        <v>265</v>
      </c>
      <c r="B396" s="158">
        <v>3204.7278858255845</v>
      </c>
      <c r="C396" s="89"/>
      <c r="D396" s="188">
        <f>B396*(1+'Published Tariffs 11-12'!$H$42)</f>
        <v>3293.178375474371</v>
      </c>
      <c r="E396" s="159">
        <f>(D396-B396)/B396</f>
        <v>2.7600000000000121E-2</v>
      </c>
      <c r="G396" s="119"/>
    </row>
    <row r="397" spans="1:7" ht="12.75">
      <c r="A397" s="96" t="s">
        <v>230</v>
      </c>
      <c r="B397" s="158">
        <v>4136.0397824808006</v>
      </c>
      <c r="C397" s="89"/>
      <c r="D397" s="188">
        <f>B397*(1+'Published Tariffs 11-12'!$H$42)</f>
        <v>4250.1944804772711</v>
      </c>
      <c r="E397" s="159">
        <f>(D397-B397)/B397</f>
        <v>2.7600000000000107E-2</v>
      </c>
      <c r="G397" s="119"/>
    </row>
    <row r="398" spans="1:7" ht="12.75">
      <c r="A398" s="96" t="s">
        <v>231</v>
      </c>
      <c r="B398" s="158">
        <v>87.96323883960001</v>
      </c>
      <c r="C398" s="89"/>
      <c r="D398" s="188">
        <f>B398*(1+'Published Tariffs 11-12'!$H$42)</f>
        <v>90.39102423157297</v>
      </c>
      <c r="E398" s="159">
        <f>(D398-B398)/B398</f>
        <v>2.7600000000000006E-2</v>
      </c>
      <c r="G398" s="119"/>
    </row>
    <row r="399" spans="1:7" ht="12.75">
      <c r="A399" s="96" t="s">
        <v>205</v>
      </c>
      <c r="B399" s="158">
        <v>13093.014959999999</v>
      </c>
      <c r="C399" s="89"/>
      <c r="D399" s="188">
        <f>B399*(1+'Published Tariffs 11-12'!$H$42)</f>
        <v>13454.382172895999</v>
      </c>
      <c r="E399" s="159">
        <f>(D399-B399)/B399</f>
        <v>2.7600000000000052E-2</v>
      </c>
      <c r="G399" s="119"/>
    </row>
    <row r="400" spans="1:7" ht="12.75">
      <c r="A400" s="96" t="s">
        <v>206</v>
      </c>
      <c r="B400" s="158">
        <v>30.550368239999997</v>
      </c>
      <c r="C400" s="89"/>
      <c r="D400" s="188">
        <f>B400*(1+'Published Tariffs 11-12'!$H$42)</f>
        <v>31.393558403423999</v>
      </c>
      <c r="E400" s="159">
        <f>(D400-B400)/B400</f>
        <v>2.7600000000000045E-2</v>
      </c>
      <c r="G400" s="119"/>
    </row>
    <row r="401" spans="1:22" ht="12.75">
      <c r="A401" s="96" t="s">
        <v>232</v>
      </c>
      <c r="B401" s="158" t="s">
        <v>338</v>
      </c>
      <c r="C401" s="89"/>
      <c r="D401" s="189" t="s">
        <v>338</v>
      </c>
      <c r="E401" s="159" t="s">
        <v>144</v>
      </c>
      <c r="G401" s="119"/>
    </row>
    <row r="402" spans="1:22" ht="12.75">
      <c r="A402" s="96" t="s">
        <v>486</v>
      </c>
      <c r="B402" s="158" t="s">
        <v>338</v>
      </c>
      <c r="C402" s="89"/>
      <c r="D402" s="189" t="s">
        <v>338</v>
      </c>
      <c r="E402" s="159" t="s">
        <v>144</v>
      </c>
      <c r="G402" s="119"/>
    </row>
    <row r="403" spans="1:22" ht="12.75">
      <c r="A403" s="96" t="s">
        <v>467</v>
      </c>
      <c r="B403" s="158" t="s">
        <v>338</v>
      </c>
      <c r="C403" s="89"/>
      <c r="D403" s="189" t="s">
        <v>338</v>
      </c>
      <c r="E403" s="159" t="s">
        <v>144</v>
      </c>
      <c r="G403" s="119"/>
    </row>
    <row r="404" spans="1:22" ht="12.75">
      <c r="A404" s="96" t="s">
        <v>468</v>
      </c>
      <c r="B404" s="158" t="s">
        <v>338</v>
      </c>
      <c r="C404" s="89"/>
      <c r="D404" s="189" t="s">
        <v>338</v>
      </c>
      <c r="E404" s="159" t="s">
        <v>144</v>
      </c>
      <c r="G404" s="119"/>
    </row>
    <row r="405" spans="1:22" ht="12.75">
      <c r="A405" s="96"/>
      <c r="B405" s="158" t="s">
        <v>144</v>
      </c>
      <c r="C405" s="89"/>
      <c r="D405" s="188" t="s">
        <v>144</v>
      </c>
      <c r="E405" s="159" t="s">
        <v>144</v>
      </c>
      <c r="G405" s="119"/>
    </row>
    <row r="406" spans="1:22" ht="12.75">
      <c r="A406" s="94" t="s">
        <v>84</v>
      </c>
      <c r="B406" s="158" t="s">
        <v>144</v>
      </c>
      <c r="C406" s="95"/>
      <c r="D406" s="188" t="s">
        <v>144</v>
      </c>
      <c r="E406" s="159" t="s">
        <v>144</v>
      </c>
      <c r="G406" s="119"/>
    </row>
    <row r="407" spans="1:22" ht="12.75">
      <c r="A407" s="96" t="s">
        <v>265</v>
      </c>
      <c r="B407" s="158">
        <v>2745.5440382156617</v>
      </c>
      <c r="C407" s="95"/>
      <c r="D407" s="188">
        <f>B407*(1+'Published Tariffs 11-12'!$H$42)</f>
        <v>2821.3210536704141</v>
      </c>
      <c r="E407" s="159">
        <f>(D407-B407)/B407</f>
        <v>2.7600000000000076E-2</v>
      </c>
      <c r="G407" s="119"/>
    </row>
    <row r="408" spans="1:22" ht="12.75">
      <c r="A408" s="96" t="s">
        <v>230</v>
      </c>
      <c r="B408" s="158">
        <v>4007.3899996529994</v>
      </c>
      <c r="C408" s="95"/>
      <c r="D408" s="188">
        <f>B408*(1+'Published Tariffs 11-12'!$H$42)</f>
        <v>4117.9939636434228</v>
      </c>
      <c r="E408" s="159">
        <f t="shared" ref="E408:E415" si="4">(D408-B408)/B408</f>
        <v>2.7600000000000149E-2</v>
      </c>
      <c r="G408" s="119"/>
    </row>
    <row r="409" spans="1:22" ht="12.75">
      <c r="A409" s="96" t="s">
        <v>231</v>
      </c>
      <c r="B409" s="158">
        <v>98.743154489999995</v>
      </c>
      <c r="C409" s="95"/>
      <c r="D409" s="188">
        <f>B409*(1+'Published Tariffs 11-12'!$H$42)</f>
        <v>101.46846555392401</v>
      </c>
      <c r="E409" s="159">
        <f t="shared" si="4"/>
        <v>2.7600000000000107E-2</v>
      </c>
      <c r="G409" s="119"/>
    </row>
    <row r="410" spans="1:22" ht="12.75">
      <c r="A410" s="96" t="s">
        <v>205</v>
      </c>
      <c r="B410" s="158">
        <v>14074.991081999999</v>
      </c>
      <c r="C410" s="95"/>
      <c r="D410" s="188">
        <f>B410*(1+'Published Tariffs 11-12'!$H$42)</f>
        <v>14463.460835863199</v>
      </c>
      <c r="E410" s="159">
        <f t="shared" si="4"/>
        <v>2.7600000000000062E-2</v>
      </c>
      <c r="G410" s="119"/>
    </row>
    <row r="411" spans="1:22" ht="12.75">
      <c r="A411" s="96" t="s">
        <v>206</v>
      </c>
      <c r="B411" s="158">
        <v>32.732537399999998</v>
      </c>
      <c r="C411" s="95"/>
      <c r="D411" s="188">
        <f>B411*(1+'Published Tariffs 11-12'!$H$42)</f>
        <v>33.635955432240003</v>
      </c>
      <c r="E411" s="159">
        <f t="shared" si="4"/>
        <v>2.7600000000000145E-2</v>
      </c>
      <c r="G411" s="119"/>
    </row>
    <row r="412" spans="1:22" ht="12.75">
      <c r="A412" s="96" t="s">
        <v>232</v>
      </c>
      <c r="B412" s="158">
        <v>27386.222958000002</v>
      </c>
      <c r="C412" s="95"/>
      <c r="D412" s="188">
        <f>B412*(1+'Published Tariffs 11-12'!$H$42)</f>
        <v>28142.082711640804</v>
      </c>
      <c r="E412" s="159">
        <f t="shared" si="4"/>
        <v>2.7600000000000052E-2</v>
      </c>
      <c r="G412" s="119"/>
    </row>
    <row r="413" spans="1:22" ht="12.75">
      <c r="A413" s="96" t="s">
        <v>486</v>
      </c>
      <c r="B413" s="158">
        <v>24.003860759999998</v>
      </c>
      <c r="C413" s="95"/>
      <c r="D413" s="188">
        <f>B413*(1+'Published Tariffs 11-12'!$H$42)</f>
        <v>24.666367316976</v>
      </c>
      <c r="E413" s="159">
        <f t="shared" si="4"/>
        <v>2.7600000000000076E-2</v>
      </c>
      <c r="G413" s="119"/>
    </row>
    <row r="414" spans="1:22" ht="12.75">
      <c r="A414" s="96" t="s">
        <v>467</v>
      </c>
      <c r="B414" s="158">
        <v>40370.129459999996</v>
      </c>
      <c r="C414" s="95"/>
      <c r="D414" s="188">
        <f>B414*(1+'Published Tariffs 11-12'!$H$42)</f>
        <v>41484.345033095997</v>
      </c>
      <c r="E414" s="159">
        <f t="shared" si="4"/>
        <v>2.760000000000001E-2</v>
      </c>
      <c r="G414" s="119"/>
    </row>
    <row r="415" spans="1:22" ht="12.75">
      <c r="A415" s="96" t="s">
        <v>468</v>
      </c>
      <c r="B415" s="158">
        <v>19.63952244</v>
      </c>
      <c r="C415" s="95"/>
      <c r="D415" s="188">
        <f>B415*(1+'Published Tariffs 11-12'!$H$42)</f>
        <v>20.181573259344002</v>
      </c>
      <c r="E415" s="159">
        <f t="shared" si="4"/>
        <v>2.7600000000000107E-2</v>
      </c>
      <c r="G415" s="119"/>
    </row>
    <row r="416" spans="1:22" ht="12.75">
      <c r="A416" s="96"/>
      <c r="B416" s="158" t="s">
        <v>144</v>
      </c>
      <c r="C416" s="95"/>
      <c r="D416" s="188" t="s">
        <v>144</v>
      </c>
      <c r="E416" s="159" t="s">
        <v>144</v>
      </c>
      <c r="G416" s="119"/>
      <c r="V416" s="1">
        <v>1</v>
      </c>
    </row>
    <row r="417" spans="1:22" ht="12.75">
      <c r="A417" s="94" t="s">
        <v>601</v>
      </c>
      <c r="B417" s="158" t="s">
        <v>144</v>
      </c>
      <c r="C417" s="95"/>
      <c r="D417" s="188" t="s">
        <v>144</v>
      </c>
      <c r="E417" s="159" t="s">
        <v>144</v>
      </c>
      <c r="G417" s="119"/>
      <c r="V417" s="1">
        <v>1</v>
      </c>
    </row>
    <row r="418" spans="1:22" ht="12.75">
      <c r="A418" s="96" t="s">
        <v>265</v>
      </c>
      <c r="B418" s="158">
        <v>4585.6988995188321</v>
      </c>
      <c r="C418" s="95"/>
      <c r="D418" s="188">
        <f>B418*(1+'Published Tariffs 11-12'!$H$42)</f>
        <v>4712.2641891455523</v>
      </c>
      <c r="E418" s="159">
        <f t="shared" ref="E418:E426" si="5">(D418-B418)/B418</f>
        <v>2.760000000000009E-2</v>
      </c>
      <c r="G418" s="119"/>
    </row>
    <row r="419" spans="1:22" ht="12.75">
      <c r="A419" s="96" t="s">
        <v>230</v>
      </c>
      <c r="B419" s="158">
        <v>7802.5094942669994</v>
      </c>
      <c r="C419" s="95"/>
      <c r="D419" s="188">
        <f>B419*(1+'Published Tariffs 11-12'!$H$42)</f>
        <v>8017.8587563087694</v>
      </c>
      <c r="E419" s="159">
        <f t="shared" si="5"/>
        <v>2.7600000000000117E-2</v>
      </c>
      <c r="G419" s="119"/>
    </row>
    <row r="420" spans="1:22" ht="12.75">
      <c r="A420" s="96" t="s">
        <v>231</v>
      </c>
      <c r="B420" s="158">
        <v>166.12853815079998</v>
      </c>
      <c r="C420" s="95"/>
      <c r="D420" s="188">
        <f>B420*(1+'Published Tariffs 11-12'!$H$42)</f>
        <v>170.71368580376208</v>
      </c>
      <c r="E420" s="159">
        <f t="shared" si="5"/>
        <v>2.7600000000000079E-2</v>
      </c>
      <c r="G420" s="119"/>
    </row>
    <row r="421" spans="1:22" ht="12.75">
      <c r="A421" s="96" t="s">
        <v>205</v>
      </c>
      <c r="B421" s="158">
        <v>24003.86076</v>
      </c>
      <c r="C421" s="95"/>
      <c r="D421" s="188">
        <f>B421*(1+'Published Tariffs 11-12'!$H$42)</f>
        <v>24666.367316976</v>
      </c>
      <c r="E421" s="159">
        <f t="shared" si="5"/>
        <v>2.7600000000000038E-2</v>
      </c>
      <c r="G421" s="119"/>
    </row>
    <row r="422" spans="1:22" ht="12.75">
      <c r="A422" s="96" t="s">
        <v>206</v>
      </c>
      <c r="B422" s="158">
        <v>52.372059839999999</v>
      </c>
      <c r="C422" s="95"/>
      <c r="D422" s="188">
        <f>B422*(1+'Published Tariffs 11-12'!$H$42)</f>
        <v>53.817528691584002</v>
      </c>
      <c r="E422" s="159">
        <f t="shared" si="5"/>
        <v>2.7600000000000062E-2</v>
      </c>
      <c r="G422" s="119"/>
    </row>
    <row r="423" spans="1:22" ht="12.75">
      <c r="A423" s="96" t="s">
        <v>232</v>
      </c>
      <c r="B423" s="158">
        <v>45825.552360000001</v>
      </c>
      <c r="C423" s="95"/>
      <c r="D423" s="188">
        <f>B423*(1+'Published Tariffs 11-12'!$H$42)</f>
        <v>47090.337605136003</v>
      </c>
      <c r="E423" s="159">
        <f t="shared" si="5"/>
        <v>2.7600000000000027E-2</v>
      </c>
      <c r="G423" s="119"/>
      <c r="V423" s="1">
        <v>1</v>
      </c>
    </row>
    <row r="424" spans="1:22" ht="12.75">
      <c r="A424" s="96" t="s">
        <v>486</v>
      </c>
      <c r="B424" s="158">
        <v>14.18409954</v>
      </c>
      <c r="C424" s="95"/>
      <c r="D424" s="188">
        <f>B424*(1+'Published Tariffs 11-12'!$H$42)</f>
        <v>14.575580687304001</v>
      </c>
      <c r="E424" s="159">
        <f t="shared" si="5"/>
        <v>2.7600000000000052E-2</v>
      </c>
      <c r="G424" s="119"/>
    </row>
    <row r="425" spans="1:22" ht="12.75">
      <c r="A425" s="96" t="s">
        <v>467</v>
      </c>
      <c r="B425" s="158">
        <v>56736.398159999997</v>
      </c>
      <c r="C425" s="95"/>
      <c r="D425" s="188">
        <f>B425*(1+'Published Tariffs 11-12'!$H$42)</f>
        <v>58302.322749216</v>
      </c>
      <c r="E425" s="159">
        <f t="shared" si="5"/>
        <v>2.7600000000000062E-2</v>
      </c>
      <c r="G425" s="119"/>
      <c r="V425" s="1">
        <v>1</v>
      </c>
    </row>
    <row r="426" spans="1:22" ht="12.75">
      <c r="A426" s="96" t="s">
        <v>468</v>
      </c>
      <c r="B426" s="158">
        <v>24.003860759999998</v>
      </c>
      <c r="C426" s="95"/>
      <c r="D426" s="188">
        <f>B426*(1+'Published Tariffs 11-12'!$H$42)</f>
        <v>24.666367316976</v>
      </c>
      <c r="E426" s="159">
        <f t="shared" si="5"/>
        <v>2.7600000000000076E-2</v>
      </c>
      <c r="G426" s="119"/>
      <c r="V426" s="1">
        <v>1</v>
      </c>
    </row>
    <row r="427" spans="1:22" ht="12.75">
      <c r="A427" s="96"/>
      <c r="B427" s="158" t="s">
        <v>144</v>
      </c>
      <c r="C427" s="95"/>
      <c r="D427" s="188" t="s">
        <v>144</v>
      </c>
      <c r="E427" s="159" t="s">
        <v>144</v>
      </c>
      <c r="G427" s="119"/>
      <c r="V427" s="1">
        <v>1</v>
      </c>
    </row>
    <row r="428" spans="1:22" ht="12.75">
      <c r="A428" s="94" t="s">
        <v>603</v>
      </c>
      <c r="B428" s="158" t="s">
        <v>144</v>
      </c>
      <c r="C428" s="95"/>
      <c r="D428" s="188" t="s">
        <v>144</v>
      </c>
      <c r="E428" s="159" t="s">
        <v>144</v>
      </c>
      <c r="G428" s="119"/>
      <c r="V428" s="1">
        <v>1</v>
      </c>
    </row>
    <row r="429" spans="1:22" ht="12.75">
      <c r="A429" s="96"/>
      <c r="B429" s="158" t="s">
        <v>144</v>
      </c>
      <c r="C429" s="95"/>
      <c r="D429" s="188" t="s">
        <v>144</v>
      </c>
      <c r="E429" s="159" t="s">
        <v>144</v>
      </c>
      <c r="G429" s="119"/>
      <c r="V429" s="1">
        <v>1</v>
      </c>
    </row>
    <row r="430" spans="1:22" ht="12.75">
      <c r="A430" s="154" t="s">
        <v>1169</v>
      </c>
      <c r="B430" s="158" t="s">
        <v>144</v>
      </c>
      <c r="C430" s="95"/>
      <c r="D430" s="188" t="s">
        <v>144</v>
      </c>
      <c r="E430" s="159" t="s">
        <v>144</v>
      </c>
      <c r="G430" s="119"/>
      <c r="V430" s="1">
        <v>1</v>
      </c>
    </row>
    <row r="431" spans="1:22" ht="12.75">
      <c r="A431" s="96" t="s">
        <v>605</v>
      </c>
      <c r="B431" s="158" t="s">
        <v>144</v>
      </c>
      <c r="C431" s="95"/>
      <c r="D431" s="188" t="s">
        <v>144</v>
      </c>
      <c r="E431" s="159" t="s">
        <v>144</v>
      </c>
      <c r="G431" s="119"/>
      <c r="V431" s="1">
        <v>1</v>
      </c>
    </row>
    <row r="432" spans="1:22" ht="12.75">
      <c r="A432" s="96" t="s">
        <v>606</v>
      </c>
      <c r="B432" s="158" t="s">
        <v>144</v>
      </c>
      <c r="C432" s="95"/>
      <c r="D432" s="188" t="s">
        <v>144</v>
      </c>
      <c r="E432" s="159" t="s">
        <v>144</v>
      </c>
      <c r="G432" s="119"/>
      <c r="V432" s="1">
        <v>1</v>
      </c>
    </row>
    <row r="433" spans="1:22" ht="12.75">
      <c r="A433" s="96"/>
      <c r="B433" s="158" t="s">
        <v>144</v>
      </c>
      <c r="C433" s="95"/>
      <c r="D433" s="188" t="s">
        <v>144</v>
      </c>
      <c r="E433" s="159" t="s">
        <v>144</v>
      </c>
      <c r="G433" s="119"/>
      <c r="V433" s="1">
        <v>1</v>
      </c>
    </row>
    <row r="434" spans="1:22" ht="12.75">
      <c r="A434" s="154" t="s">
        <v>1170</v>
      </c>
      <c r="B434" s="158" t="s">
        <v>144</v>
      </c>
      <c r="C434" s="95"/>
      <c r="D434" s="188" t="s">
        <v>144</v>
      </c>
      <c r="E434" s="159" t="s">
        <v>144</v>
      </c>
      <c r="G434" s="119"/>
      <c r="V434" s="1">
        <v>1</v>
      </c>
    </row>
    <row r="435" spans="1:22" ht="12.75">
      <c r="A435" s="96" t="s">
        <v>608</v>
      </c>
      <c r="B435" s="158" t="s">
        <v>144</v>
      </c>
      <c r="C435" s="95"/>
      <c r="D435" s="188" t="s">
        <v>144</v>
      </c>
      <c r="E435" s="159" t="s">
        <v>144</v>
      </c>
      <c r="G435" s="119"/>
      <c r="V435" s="1">
        <v>1</v>
      </c>
    </row>
    <row r="436" spans="1:22" ht="12.75">
      <c r="A436" s="96" t="s">
        <v>156</v>
      </c>
      <c r="B436" s="158" t="s">
        <v>144</v>
      </c>
      <c r="C436" s="95"/>
      <c r="D436" s="188" t="s">
        <v>144</v>
      </c>
      <c r="E436" s="159" t="s">
        <v>144</v>
      </c>
      <c r="G436" s="119"/>
      <c r="V436" s="1">
        <v>1</v>
      </c>
    </row>
    <row r="437" spans="1:22" ht="12.75">
      <c r="A437" s="96"/>
      <c r="B437" s="158" t="s">
        <v>144</v>
      </c>
      <c r="C437" s="95"/>
      <c r="D437" s="188" t="s">
        <v>144</v>
      </c>
      <c r="E437" s="159" t="s">
        <v>144</v>
      </c>
      <c r="G437" s="119"/>
    </row>
    <row r="438" spans="1:22" ht="12.75">
      <c r="A438" s="96"/>
      <c r="B438" s="158"/>
      <c r="C438" s="95"/>
      <c r="D438" s="188"/>
      <c r="E438" s="159"/>
      <c r="G438" s="119"/>
      <c r="V438" s="1">
        <v>1</v>
      </c>
    </row>
    <row r="439" spans="1:22" ht="12.75">
      <c r="A439" s="154" t="s">
        <v>1171</v>
      </c>
      <c r="B439" s="158" t="s">
        <v>144</v>
      </c>
      <c r="C439" s="95"/>
      <c r="D439" s="188" t="s">
        <v>144</v>
      </c>
      <c r="E439" s="159" t="s">
        <v>144</v>
      </c>
      <c r="G439" s="119"/>
      <c r="V439" s="1">
        <v>1</v>
      </c>
    </row>
    <row r="440" spans="1:22" ht="12.75">
      <c r="A440" s="96" t="s">
        <v>157</v>
      </c>
      <c r="B440" s="158" t="s">
        <v>144</v>
      </c>
      <c r="C440" s="95"/>
      <c r="D440" s="188" t="s">
        <v>144</v>
      </c>
      <c r="E440" s="159" t="s">
        <v>144</v>
      </c>
      <c r="G440" s="119"/>
      <c r="V440" s="1">
        <v>1</v>
      </c>
    </row>
    <row r="441" spans="1:22" ht="12.75">
      <c r="A441" s="96" t="s">
        <v>609</v>
      </c>
      <c r="B441" s="158" t="s">
        <v>144</v>
      </c>
      <c r="C441" s="95"/>
      <c r="D441" s="188" t="s">
        <v>144</v>
      </c>
      <c r="E441" s="159" t="s">
        <v>144</v>
      </c>
      <c r="G441" s="119"/>
      <c r="V441" s="1">
        <v>1</v>
      </c>
    </row>
    <row r="442" spans="1:22" ht="12.75">
      <c r="A442" s="96" t="s">
        <v>610</v>
      </c>
      <c r="B442" s="158" t="s">
        <v>144</v>
      </c>
      <c r="C442" s="95"/>
      <c r="D442" s="188" t="s">
        <v>144</v>
      </c>
      <c r="E442" s="159" t="s">
        <v>144</v>
      </c>
      <c r="G442" s="119"/>
      <c r="V442" s="1">
        <v>1</v>
      </c>
    </row>
    <row r="443" spans="1:22" ht="12.75">
      <c r="A443" s="96"/>
      <c r="B443" s="158" t="s">
        <v>144</v>
      </c>
      <c r="C443" s="95"/>
      <c r="D443" s="188" t="s">
        <v>144</v>
      </c>
      <c r="E443" s="159" t="s">
        <v>144</v>
      </c>
      <c r="G443" s="119"/>
    </row>
    <row r="444" spans="1:22" ht="12.75">
      <c r="A444" s="96"/>
      <c r="B444" s="158"/>
      <c r="C444" s="95"/>
      <c r="D444" s="188"/>
      <c r="E444" s="159"/>
      <c r="G444" s="119"/>
      <c r="V444" s="1">
        <v>1</v>
      </c>
    </row>
    <row r="445" spans="1:22" ht="12.75">
      <c r="A445" s="154" t="s">
        <v>1174</v>
      </c>
      <c r="B445" s="158" t="s">
        <v>144</v>
      </c>
      <c r="C445" s="95"/>
      <c r="D445" s="188" t="s">
        <v>144</v>
      </c>
      <c r="E445" s="159" t="s">
        <v>144</v>
      </c>
      <c r="G445" s="119"/>
      <c r="V445" s="1">
        <v>1</v>
      </c>
    </row>
    <row r="446" spans="1:22" ht="12.75">
      <c r="A446" s="96" t="s">
        <v>612</v>
      </c>
      <c r="B446" s="158" t="s">
        <v>144</v>
      </c>
      <c r="C446" s="95"/>
      <c r="D446" s="188" t="s">
        <v>144</v>
      </c>
      <c r="E446" s="159" t="s">
        <v>144</v>
      </c>
      <c r="G446" s="119"/>
      <c r="V446" s="1">
        <v>1</v>
      </c>
    </row>
    <row r="447" spans="1:22" ht="12.75">
      <c r="A447" s="96" t="s">
        <v>1327</v>
      </c>
      <c r="B447" s="158" t="s">
        <v>144</v>
      </c>
      <c r="C447" s="95"/>
      <c r="D447" s="188" t="s">
        <v>144</v>
      </c>
      <c r="E447" s="159" t="s">
        <v>144</v>
      </c>
      <c r="G447" s="119"/>
      <c r="V447" s="1">
        <v>1</v>
      </c>
    </row>
    <row r="448" spans="1:22" ht="12.75">
      <c r="A448" s="96" t="s">
        <v>1172</v>
      </c>
      <c r="B448" s="158" t="s">
        <v>144</v>
      </c>
      <c r="C448" s="95"/>
      <c r="D448" s="188" t="s">
        <v>144</v>
      </c>
      <c r="E448" s="159" t="s">
        <v>144</v>
      </c>
      <c r="G448" s="119"/>
      <c r="V448" s="1">
        <v>1</v>
      </c>
    </row>
    <row r="449" spans="1:22" ht="12.75">
      <c r="A449" s="96"/>
      <c r="B449" s="158" t="s">
        <v>144</v>
      </c>
      <c r="C449" s="95"/>
      <c r="D449" s="188" t="s">
        <v>144</v>
      </c>
      <c r="E449" s="159" t="s">
        <v>144</v>
      </c>
      <c r="G449" s="119"/>
      <c r="V449" s="1">
        <v>1</v>
      </c>
    </row>
    <row r="450" spans="1:22" ht="12.75">
      <c r="A450" s="154" t="s">
        <v>1328</v>
      </c>
      <c r="B450" s="158" t="s">
        <v>144</v>
      </c>
      <c r="C450" s="95"/>
      <c r="D450" s="188" t="s">
        <v>144</v>
      </c>
      <c r="E450" s="159" t="s">
        <v>144</v>
      </c>
      <c r="G450" s="119"/>
      <c r="V450" s="1">
        <v>1</v>
      </c>
    </row>
    <row r="451" spans="1:22" ht="12.75">
      <c r="A451" s="96" t="s">
        <v>1173</v>
      </c>
      <c r="B451" s="158" t="s">
        <v>144</v>
      </c>
      <c r="C451" s="95"/>
      <c r="D451" s="188" t="s">
        <v>144</v>
      </c>
      <c r="E451" s="159" t="s">
        <v>144</v>
      </c>
      <c r="G451" s="119"/>
      <c r="V451" s="1">
        <v>1</v>
      </c>
    </row>
    <row r="452" spans="1:22" ht="12.75">
      <c r="A452" s="96" t="s">
        <v>1312</v>
      </c>
      <c r="B452" s="158">
        <v>4084.5976919999998</v>
      </c>
      <c r="C452" s="95"/>
      <c r="D452" s="188">
        <f>B452*(1+'Published Tariffs 11-12'!$H$42)</f>
        <v>4197.3325882992003</v>
      </c>
      <c r="E452" s="159">
        <f>(D452-B452)/B452</f>
        <v>2.7600000000000124E-2</v>
      </c>
      <c r="G452" s="119"/>
      <c r="V452" s="1">
        <v>1</v>
      </c>
    </row>
    <row r="453" spans="1:22" ht="12.75">
      <c r="A453" s="96" t="s">
        <v>633</v>
      </c>
      <c r="B453" s="158">
        <v>5150.7718559999994</v>
      </c>
      <c r="C453" s="95"/>
      <c r="D453" s="188">
        <f>B453*(1+'Published Tariffs 11-12'!$H$42)</f>
        <v>5292.9331592255994</v>
      </c>
      <c r="E453" s="159">
        <f>(D453-B453)/B453</f>
        <v>2.7600000000000006E-2</v>
      </c>
      <c r="G453" s="119"/>
      <c r="V453" s="1">
        <v>1</v>
      </c>
    </row>
    <row r="454" spans="1:22" ht="12.75">
      <c r="A454" s="96" t="s">
        <v>1175</v>
      </c>
      <c r="B454" s="158"/>
      <c r="C454" s="95"/>
      <c r="D454" s="188"/>
      <c r="E454" s="159"/>
      <c r="G454" s="119"/>
    </row>
    <row r="455" spans="1:22" ht="12.75">
      <c r="A455" s="96" t="s">
        <v>1176</v>
      </c>
      <c r="B455" s="158"/>
      <c r="C455" s="95"/>
      <c r="D455" s="188"/>
      <c r="E455" s="159"/>
      <c r="G455" s="119"/>
    </row>
    <row r="456" spans="1:22" ht="12.75">
      <c r="A456" s="96"/>
      <c r="B456" s="158"/>
      <c r="C456" s="95"/>
      <c r="D456" s="188"/>
      <c r="E456" s="159"/>
      <c r="G456" s="119"/>
      <c r="V456" s="1">
        <v>1</v>
      </c>
    </row>
    <row r="457" spans="1:22" ht="12.75">
      <c r="A457" s="94" t="s">
        <v>619</v>
      </c>
      <c r="B457" s="158" t="s">
        <v>144</v>
      </c>
      <c r="C457" s="95"/>
      <c r="D457" s="188" t="s">
        <v>144</v>
      </c>
      <c r="E457" s="159" t="s">
        <v>144</v>
      </c>
      <c r="G457" s="119"/>
      <c r="V457" s="1">
        <v>1</v>
      </c>
    </row>
    <row r="458" spans="1:22" ht="12.75">
      <c r="A458" s="96"/>
      <c r="B458" s="158" t="s">
        <v>144</v>
      </c>
      <c r="C458" s="95"/>
      <c r="D458" s="188" t="s">
        <v>144</v>
      </c>
      <c r="E458" s="159" t="s">
        <v>144</v>
      </c>
      <c r="G458" s="119"/>
      <c r="V458" s="1">
        <v>1</v>
      </c>
    </row>
    <row r="459" spans="1:22" ht="12.75">
      <c r="A459" s="94" t="s">
        <v>620</v>
      </c>
      <c r="B459" s="158" t="s">
        <v>144</v>
      </c>
      <c r="C459" s="95"/>
      <c r="D459" s="188" t="s">
        <v>144</v>
      </c>
      <c r="E459" s="159" t="s">
        <v>144</v>
      </c>
      <c r="G459" s="119"/>
      <c r="V459" s="1">
        <v>1</v>
      </c>
    </row>
    <row r="460" spans="1:22" ht="12.75">
      <c r="A460" s="94"/>
      <c r="B460" s="158" t="s">
        <v>144</v>
      </c>
      <c r="C460" s="95"/>
      <c r="D460" s="188" t="s">
        <v>144</v>
      </c>
      <c r="E460" s="159" t="s">
        <v>144</v>
      </c>
      <c r="G460" s="119"/>
      <c r="V460" s="1">
        <v>1</v>
      </c>
    </row>
    <row r="461" spans="1:22" ht="12.75">
      <c r="A461" s="96" t="s">
        <v>621</v>
      </c>
      <c r="B461" s="158" t="s">
        <v>144</v>
      </c>
      <c r="C461" s="95"/>
      <c r="D461" s="188" t="s">
        <v>144</v>
      </c>
      <c r="E461" s="159" t="s">
        <v>144</v>
      </c>
      <c r="G461" s="119"/>
      <c r="V461" s="1">
        <v>1</v>
      </c>
    </row>
    <row r="462" spans="1:22" ht="12.75">
      <c r="A462" s="96" t="s">
        <v>233</v>
      </c>
      <c r="B462" s="158" t="s">
        <v>144</v>
      </c>
      <c r="C462" s="95"/>
      <c r="D462" s="188" t="s">
        <v>144</v>
      </c>
      <c r="E462" s="159" t="s">
        <v>144</v>
      </c>
      <c r="G462" s="119"/>
      <c r="V462" s="1">
        <v>1</v>
      </c>
    </row>
    <row r="463" spans="1:22" ht="12.75">
      <c r="A463" s="96" t="s">
        <v>158</v>
      </c>
      <c r="B463" s="158" t="s">
        <v>144</v>
      </c>
      <c r="C463" s="95"/>
      <c r="D463" s="188" t="s">
        <v>144</v>
      </c>
      <c r="E463" s="159" t="s">
        <v>144</v>
      </c>
      <c r="G463" s="119"/>
      <c r="V463" s="1">
        <v>1</v>
      </c>
    </row>
    <row r="464" spans="1:22" ht="12.75">
      <c r="A464" s="96" t="s">
        <v>622</v>
      </c>
      <c r="B464" s="158" t="s">
        <v>144</v>
      </c>
      <c r="C464" s="95"/>
      <c r="D464" s="188" t="s">
        <v>144</v>
      </c>
      <c r="E464" s="159" t="s">
        <v>144</v>
      </c>
      <c r="G464" s="119"/>
      <c r="V464" s="1">
        <v>1</v>
      </c>
    </row>
    <row r="465" spans="1:22" ht="12.75">
      <c r="A465" s="94"/>
      <c r="B465" s="158" t="s">
        <v>144</v>
      </c>
      <c r="C465" s="95"/>
      <c r="D465" s="188" t="s">
        <v>144</v>
      </c>
      <c r="E465" s="159" t="s">
        <v>144</v>
      </c>
      <c r="G465" s="119"/>
      <c r="V465" s="1">
        <v>1</v>
      </c>
    </row>
    <row r="466" spans="1:22" ht="12.75">
      <c r="A466" s="96" t="s">
        <v>1177</v>
      </c>
      <c r="B466" s="158" t="s">
        <v>144</v>
      </c>
      <c r="C466" s="95"/>
      <c r="D466" s="188" t="s">
        <v>144</v>
      </c>
      <c r="E466" s="159" t="s">
        <v>144</v>
      </c>
      <c r="G466" s="119"/>
      <c r="V466" s="1">
        <v>1</v>
      </c>
    </row>
    <row r="467" spans="1:22" ht="12.75">
      <c r="A467" s="96" t="s">
        <v>1178</v>
      </c>
      <c r="B467" s="158" t="s">
        <v>271</v>
      </c>
      <c r="C467" s="153"/>
      <c r="D467" s="189" t="s">
        <v>271</v>
      </c>
      <c r="E467" s="159"/>
      <c r="G467" s="119"/>
      <c r="V467" s="1">
        <v>1</v>
      </c>
    </row>
    <row r="468" spans="1:22" ht="12.75">
      <c r="A468" s="94"/>
      <c r="B468" s="158" t="s">
        <v>144</v>
      </c>
      <c r="C468" s="95"/>
      <c r="D468" s="188" t="s">
        <v>144</v>
      </c>
      <c r="E468" s="159" t="s">
        <v>144</v>
      </c>
      <c r="G468" s="119"/>
      <c r="V468" s="1">
        <v>1</v>
      </c>
    </row>
    <row r="469" spans="1:22" ht="12.75">
      <c r="A469" s="94" t="s">
        <v>626</v>
      </c>
      <c r="B469" s="158" t="s">
        <v>144</v>
      </c>
      <c r="C469" s="97"/>
      <c r="D469" s="188" t="s">
        <v>144</v>
      </c>
      <c r="E469" s="159" t="s">
        <v>144</v>
      </c>
      <c r="G469" s="119"/>
      <c r="V469" s="1">
        <v>1</v>
      </c>
    </row>
    <row r="470" spans="1:22" ht="12.75">
      <c r="A470" s="96"/>
      <c r="B470" s="158" t="s">
        <v>144</v>
      </c>
      <c r="C470" s="95"/>
      <c r="D470" s="188" t="s">
        <v>144</v>
      </c>
      <c r="E470" s="159" t="s">
        <v>144</v>
      </c>
      <c r="G470" s="119"/>
      <c r="V470" s="1">
        <v>1</v>
      </c>
    </row>
    <row r="471" spans="1:22" ht="12.75">
      <c r="A471" s="96" t="s">
        <v>1348</v>
      </c>
      <c r="B471" s="158">
        <v>8167.5653400000001</v>
      </c>
      <c r="C471" s="95"/>
      <c r="D471" s="188">
        <f>B471*(1+'Published Tariffs 11-12'!$H$42)</f>
        <v>8392.9901433840005</v>
      </c>
      <c r="E471" s="159">
        <f>(D471-B471)/B471</f>
        <v>2.7600000000000045E-2</v>
      </c>
      <c r="G471" s="119"/>
      <c r="V471" s="1">
        <v>1</v>
      </c>
    </row>
    <row r="472" spans="1:22" ht="12.75">
      <c r="A472" s="96" t="s">
        <v>1351</v>
      </c>
      <c r="B472" s="158">
        <v>65340.564515999991</v>
      </c>
      <c r="C472" s="95"/>
      <c r="D472" s="188">
        <f>B472*(1+'Published Tariffs 11-12'!$H$42)</f>
        <v>67143.96409664159</v>
      </c>
      <c r="E472" s="159">
        <f>(D472-B472)/B472</f>
        <v>2.7599999999999986E-2</v>
      </c>
      <c r="G472" s="119"/>
      <c r="V472" s="1">
        <v>1</v>
      </c>
    </row>
    <row r="473" spans="1:22" ht="12.75">
      <c r="A473" s="96"/>
      <c r="B473" s="158" t="s">
        <v>144</v>
      </c>
      <c r="C473" s="95"/>
      <c r="D473" s="188" t="s">
        <v>144</v>
      </c>
      <c r="E473" s="159" t="s">
        <v>144</v>
      </c>
      <c r="G473" s="119"/>
      <c r="V473" s="1">
        <v>1</v>
      </c>
    </row>
    <row r="474" spans="1:22" ht="12.75">
      <c r="A474" s="96" t="s">
        <v>629</v>
      </c>
      <c r="B474" s="158" t="s">
        <v>144</v>
      </c>
      <c r="C474" s="95"/>
      <c r="D474" s="188" t="s">
        <v>144</v>
      </c>
      <c r="E474" s="159" t="s">
        <v>144</v>
      </c>
      <c r="G474" s="119"/>
      <c r="V474" s="1">
        <v>1</v>
      </c>
    </row>
    <row r="475" spans="1:22" ht="12.75">
      <c r="A475" s="96" t="s">
        <v>1349</v>
      </c>
      <c r="B475" s="158">
        <v>5446.6352909999996</v>
      </c>
      <c r="C475" s="95"/>
      <c r="D475" s="188">
        <f>B475*(1+'Published Tariffs 11-12'!$H$42)</f>
        <v>5596.9624250316001</v>
      </c>
      <c r="E475" s="159">
        <f>(D475-B475)/B475</f>
        <v>2.7600000000000097E-2</v>
      </c>
      <c r="G475" s="119"/>
      <c r="V475" s="1">
        <v>1</v>
      </c>
    </row>
    <row r="476" spans="1:22" ht="12.75">
      <c r="A476" s="96" t="s">
        <v>1353</v>
      </c>
      <c r="B476" s="158">
        <v>114379.75907099999</v>
      </c>
      <c r="C476" s="95"/>
      <c r="D476" s="188">
        <f>B476*(1+'Published Tariffs 11-12'!$H$42)</f>
        <v>117536.6404213596</v>
      </c>
      <c r="E476" s="159">
        <f>(D476-B476)/B476</f>
        <v>2.7600000000000027E-2</v>
      </c>
      <c r="G476" s="119"/>
      <c r="V476" s="1">
        <v>1</v>
      </c>
    </row>
    <row r="477" spans="1:22" ht="12.75">
      <c r="A477" s="96" t="s">
        <v>1354</v>
      </c>
      <c r="B477" s="158">
        <v>4084.5976919999998</v>
      </c>
      <c r="C477" s="95"/>
      <c r="D477" s="188">
        <f>B477*(1+'Published Tariffs 11-12'!$H$42)</f>
        <v>4197.3325882992003</v>
      </c>
      <c r="E477" s="159">
        <f>(D477-B477)/B477</f>
        <v>2.7600000000000124E-2</v>
      </c>
      <c r="G477" s="119"/>
      <c r="V477" s="1">
        <v>1</v>
      </c>
    </row>
    <row r="478" spans="1:22" ht="12.75">
      <c r="A478" s="96"/>
      <c r="B478" s="158" t="s">
        <v>144</v>
      </c>
      <c r="C478" s="95"/>
      <c r="D478" s="188"/>
      <c r="E478" s="159" t="s">
        <v>144</v>
      </c>
      <c r="G478" s="119"/>
      <c r="V478" s="1">
        <v>1</v>
      </c>
    </row>
    <row r="479" spans="1:22" ht="12.75">
      <c r="A479" s="94" t="s">
        <v>633</v>
      </c>
      <c r="B479" s="158" t="s">
        <v>144</v>
      </c>
      <c r="C479" s="95"/>
      <c r="D479" s="188" t="s">
        <v>144</v>
      </c>
      <c r="E479" s="159" t="s">
        <v>144</v>
      </c>
      <c r="G479" s="119"/>
      <c r="V479" s="1">
        <v>1</v>
      </c>
    </row>
    <row r="480" spans="1:22" ht="12.75">
      <c r="A480" s="96" t="s">
        <v>1348</v>
      </c>
      <c r="B480" s="158">
        <v>10301.522814</v>
      </c>
      <c r="C480" s="95"/>
      <c r="D480" s="188">
        <f>B480*(1+'Published Tariffs 11-12'!$H$42)</f>
        <v>10585.8448436664</v>
      </c>
      <c r="E480" s="159">
        <f>(D480-B480)/B480</f>
        <v>2.7600000000000034E-2</v>
      </c>
      <c r="G480" s="119"/>
      <c r="V480" s="1">
        <v>1</v>
      </c>
    </row>
    <row r="481" spans="1:22" ht="12.75">
      <c r="A481" s="96" t="s">
        <v>1351</v>
      </c>
      <c r="B481" s="158">
        <v>82417.041296999989</v>
      </c>
      <c r="C481" s="95"/>
      <c r="D481" s="188">
        <f>B481*(1+'Published Tariffs 11-12'!$H$42)</f>
        <v>84691.751636797198</v>
      </c>
      <c r="E481" s="159">
        <f>(D481-B481)/B481</f>
        <v>2.7600000000000121E-2</v>
      </c>
      <c r="G481" s="119"/>
      <c r="V481" s="1">
        <v>1</v>
      </c>
    </row>
    <row r="482" spans="1:22" ht="12.75">
      <c r="A482" s="96"/>
      <c r="B482" s="158" t="s">
        <v>144</v>
      </c>
      <c r="C482" s="95"/>
      <c r="D482" s="188" t="s">
        <v>144</v>
      </c>
      <c r="E482" s="159" t="s">
        <v>144</v>
      </c>
      <c r="G482" s="119"/>
      <c r="V482" s="1">
        <v>1</v>
      </c>
    </row>
    <row r="483" spans="1:22" ht="12.75">
      <c r="A483" s="96" t="s">
        <v>629</v>
      </c>
      <c r="B483" s="158" t="s">
        <v>144</v>
      </c>
      <c r="C483" s="95"/>
      <c r="D483" s="188" t="s">
        <v>144</v>
      </c>
      <c r="E483" s="159" t="s">
        <v>144</v>
      </c>
      <c r="G483" s="119"/>
      <c r="V483" s="1">
        <v>1</v>
      </c>
    </row>
    <row r="484" spans="1:22" ht="12.75">
      <c r="A484" s="96" t="s">
        <v>1349</v>
      </c>
      <c r="B484" s="158">
        <v>6868.2321899999997</v>
      </c>
      <c r="C484" s="95"/>
      <c r="D484" s="188">
        <f>B484*(1+'Published Tariffs 11-12'!$H$42)</f>
        <v>7057.7953984440001</v>
      </c>
      <c r="E484" s="159">
        <f>(D484-B484)/B484</f>
        <v>2.7600000000000052E-2</v>
      </c>
      <c r="G484" s="119"/>
      <c r="V484" s="1">
        <v>1</v>
      </c>
    </row>
    <row r="485" spans="1:22" ht="12.75">
      <c r="A485" s="96" t="s">
        <v>1353</v>
      </c>
      <c r="B485" s="158">
        <v>144245.50883099998</v>
      </c>
      <c r="C485" s="95"/>
      <c r="D485" s="188">
        <f>B485*(1+'Published Tariffs 11-12'!$H$42)</f>
        <v>148226.6848747356</v>
      </c>
      <c r="E485" s="159">
        <f>(D485-B485)/B485</f>
        <v>2.7600000000000097E-2</v>
      </c>
      <c r="G485" s="119"/>
      <c r="V485" s="1">
        <v>1</v>
      </c>
    </row>
    <row r="486" spans="1:22" ht="12.75">
      <c r="A486" s="96"/>
      <c r="B486" s="158" t="s">
        <v>144</v>
      </c>
      <c r="C486" s="95"/>
      <c r="D486" s="188" t="s">
        <v>144</v>
      </c>
      <c r="E486" s="159"/>
      <c r="G486" s="119"/>
      <c r="V486" s="1">
        <v>1</v>
      </c>
    </row>
    <row r="487" spans="1:22" ht="12.75">
      <c r="A487" s="96" t="s">
        <v>1352</v>
      </c>
      <c r="B487" s="158">
        <v>5150.7718559999994</v>
      </c>
      <c r="C487" s="95"/>
      <c r="D487" s="188">
        <f>B487*(1+'Published Tariffs 11-12'!$H$42)</f>
        <v>5292.9331592255994</v>
      </c>
      <c r="E487" s="159">
        <f>(D487-B487)/B487</f>
        <v>2.7600000000000006E-2</v>
      </c>
      <c r="G487" s="119"/>
      <c r="V487" s="1">
        <v>1</v>
      </c>
    </row>
    <row r="488" spans="1:22" ht="12.75">
      <c r="A488" s="96"/>
      <c r="B488" s="158" t="s">
        <v>144</v>
      </c>
      <c r="C488" s="95"/>
      <c r="D488" s="188" t="s">
        <v>144</v>
      </c>
      <c r="E488" s="159" t="s">
        <v>144</v>
      </c>
      <c r="G488" s="119"/>
      <c r="V488" s="1">
        <v>1</v>
      </c>
    </row>
    <row r="489" spans="1:22" ht="12.75">
      <c r="A489" s="94" t="s">
        <v>635</v>
      </c>
      <c r="B489" s="158" t="s">
        <v>144</v>
      </c>
      <c r="C489" s="95"/>
      <c r="D489" s="188" t="s">
        <v>144</v>
      </c>
      <c r="E489" s="159" t="s">
        <v>144</v>
      </c>
      <c r="G489" s="119"/>
      <c r="V489" s="1">
        <v>1</v>
      </c>
    </row>
    <row r="490" spans="1:22" ht="12.75">
      <c r="A490" s="94" t="s">
        <v>636</v>
      </c>
      <c r="B490" s="158" t="s">
        <v>144</v>
      </c>
      <c r="C490" s="95"/>
      <c r="D490" s="188" t="s">
        <v>144</v>
      </c>
      <c r="E490" s="159" t="s">
        <v>144</v>
      </c>
      <c r="G490" s="119"/>
      <c r="V490" s="1">
        <v>1</v>
      </c>
    </row>
    <row r="491" spans="1:22" ht="12.75">
      <c r="A491" s="96"/>
      <c r="B491" s="158" t="s">
        <v>144</v>
      </c>
      <c r="C491" s="95"/>
      <c r="D491" s="188" t="s">
        <v>144</v>
      </c>
      <c r="E491" s="159" t="s">
        <v>144</v>
      </c>
      <c r="G491" s="119"/>
      <c r="V491" s="1">
        <v>1</v>
      </c>
    </row>
    <row r="492" spans="1:22" ht="12.75">
      <c r="A492" s="96" t="s">
        <v>637</v>
      </c>
      <c r="B492" s="158">
        <v>22513.478094000002</v>
      </c>
      <c r="C492" s="95"/>
      <c r="D492" s="188">
        <f>B492*(1+'Published Tariffs 11-12'!$H$42)</f>
        <v>23134.850089394404</v>
      </c>
      <c r="E492" s="159">
        <f>(D492-B492)/B492</f>
        <v>2.7600000000000083E-2</v>
      </c>
      <c r="G492" s="119"/>
      <c r="V492" s="1">
        <v>1</v>
      </c>
    </row>
    <row r="493" spans="1:22" ht="12.75">
      <c r="A493" s="96" t="s">
        <v>94</v>
      </c>
      <c r="B493" s="158">
        <v>9648.6379469999993</v>
      </c>
      <c r="C493" s="95"/>
      <c r="D493" s="188">
        <f>B493*(1+'Published Tariffs 11-12'!$H$42)</f>
        <v>9914.9403543371991</v>
      </c>
      <c r="E493" s="159">
        <f>(D493-B493)/B493</f>
        <v>2.7599999999999986E-2</v>
      </c>
      <c r="G493" s="119"/>
      <c r="V493" s="1">
        <v>1</v>
      </c>
    </row>
    <row r="494" spans="1:22" ht="12.75">
      <c r="A494" s="96"/>
      <c r="B494" s="158" t="s">
        <v>144</v>
      </c>
      <c r="C494" s="95"/>
      <c r="D494" s="188" t="s">
        <v>144</v>
      </c>
      <c r="E494" s="159" t="s">
        <v>144</v>
      </c>
      <c r="G494" s="119"/>
      <c r="V494" s="1">
        <v>1</v>
      </c>
    </row>
    <row r="495" spans="1:22" ht="12.75">
      <c r="A495" s="96" t="s">
        <v>638</v>
      </c>
      <c r="B495" s="158" t="s">
        <v>144</v>
      </c>
      <c r="C495" s="95"/>
      <c r="D495" s="188" t="s">
        <v>144</v>
      </c>
      <c r="E495" s="159" t="s">
        <v>144</v>
      </c>
      <c r="G495" s="119"/>
    </row>
    <row r="496" spans="1:22" ht="12.75">
      <c r="A496" s="96" t="s">
        <v>639</v>
      </c>
      <c r="B496" s="158" t="s">
        <v>144</v>
      </c>
      <c r="C496" s="95"/>
      <c r="D496" s="188" t="s">
        <v>144</v>
      </c>
      <c r="E496" s="159" t="s">
        <v>144</v>
      </c>
      <c r="G496" s="119"/>
    </row>
    <row r="497" spans="1:7" ht="12.75">
      <c r="A497" s="96" t="s">
        <v>640</v>
      </c>
      <c r="B497" s="158" t="s">
        <v>144</v>
      </c>
      <c r="C497" s="95"/>
      <c r="D497" s="188" t="s">
        <v>144</v>
      </c>
      <c r="E497" s="159" t="s">
        <v>144</v>
      </c>
      <c r="G497" s="119"/>
    </row>
    <row r="498" spans="1:7" ht="12.75">
      <c r="A498" s="96"/>
      <c r="B498" s="158" t="s">
        <v>144</v>
      </c>
      <c r="C498" s="95"/>
      <c r="D498" s="188" t="s">
        <v>144</v>
      </c>
      <c r="E498" s="159" t="s">
        <v>144</v>
      </c>
      <c r="G498" s="119"/>
    </row>
    <row r="499" spans="1:7" ht="12.75">
      <c r="A499" s="94" t="s">
        <v>93</v>
      </c>
      <c r="B499" s="158" t="s">
        <v>144</v>
      </c>
      <c r="C499" s="95"/>
      <c r="D499" s="188" t="s">
        <v>144</v>
      </c>
      <c r="E499" s="159" t="s">
        <v>144</v>
      </c>
      <c r="G499" s="119"/>
    </row>
    <row r="500" spans="1:7" ht="12.75">
      <c r="A500" s="96"/>
      <c r="B500" s="158" t="s">
        <v>144</v>
      </c>
      <c r="C500" s="95"/>
      <c r="D500" s="188" t="s">
        <v>144</v>
      </c>
      <c r="E500" s="159" t="s">
        <v>144</v>
      </c>
      <c r="G500" s="119"/>
    </row>
    <row r="501" spans="1:7" ht="12.75">
      <c r="A501" s="96" t="s">
        <v>641</v>
      </c>
      <c r="B501" s="158" t="s">
        <v>144</v>
      </c>
      <c r="C501" s="95"/>
      <c r="D501" s="188" t="s">
        <v>144</v>
      </c>
      <c r="E501" s="159" t="s">
        <v>144</v>
      </c>
      <c r="G501" s="119"/>
    </row>
    <row r="502" spans="1:7" ht="12.75">
      <c r="A502" s="96" t="s">
        <v>1350</v>
      </c>
      <c r="B502" s="158">
        <v>9648.6379469999993</v>
      </c>
      <c r="C502" s="95"/>
      <c r="D502" s="188">
        <f>B502*(1+'Published Tariffs 11-12'!$H$42)</f>
        <v>9914.9403543371991</v>
      </c>
      <c r="E502" s="159">
        <f>(D502-B502)/B502</f>
        <v>2.7599999999999986E-2</v>
      </c>
      <c r="G502" s="119"/>
    </row>
    <row r="503" spans="1:7" ht="12.75">
      <c r="A503" s="96" t="s">
        <v>1343</v>
      </c>
      <c r="B503" s="158">
        <v>19297.275893999999</v>
      </c>
      <c r="C503" s="95"/>
      <c r="D503" s="188">
        <f>B503*(1+'Published Tariffs 11-12'!$H$42)</f>
        <v>19829.880708674398</v>
      </c>
      <c r="E503" s="159">
        <f>(D503-B503)/B503</f>
        <v>2.7599999999999986E-2</v>
      </c>
      <c r="G503" s="119"/>
    </row>
    <row r="504" spans="1:7" ht="12.75">
      <c r="A504" s="96"/>
      <c r="B504" s="158" t="s">
        <v>144</v>
      </c>
      <c r="C504" s="95"/>
      <c r="D504" s="188" t="s">
        <v>144</v>
      </c>
      <c r="E504" s="159" t="s">
        <v>144</v>
      </c>
      <c r="G504" s="119"/>
    </row>
    <row r="505" spans="1:7" ht="12.75">
      <c r="A505" s="98" t="s">
        <v>644</v>
      </c>
      <c r="B505" s="158" t="s">
        <v>144</v>
      </c>
      <c r="C505" s="95"/>
      <c r="D505" s="188" t="s">
        <v>144</v>
      </c>
      <c r="E505" s="159" t="s">
        <v>144</v>
      </c>
      <c r="G505" s="119"/>
    </row>
    <row r="506" spans="1:7" ht="12.75">
      <c r="A506" s="98" t="s">
        <v>645</v>
      </c>
      <c r="B506" s="158" t="s">
        <v>144</v>
      </c>
      <c r="C506" s="95"/>
      <c r="D506" s="188" t="s">
        <v>144</v>
      </c>
      <c r="E506" s="159" t="s">
        <v>144</v>
      </c>
      <c r="G506" s="119"/>
    </row>
    <row r="507" spans="1:7" ht="12.75">
      <c r="A507" s="98" t="s">
        <v>646</v>
      </c>
      <c r="B507" s="158" t="s">
        <v>144</v>
      </c>
      <c r="C507" s="95"/>
      <c r="D507" s="188" t="s">
        <v>144</v>
      </c>
      <c r="E507" s="159" t="s">
        <v>144</v>
      </c>
      <c r="G507" s="119"/>
    </row>
    <row r="508" spans="1:7" ht="12.75">
      <c r="A508" s="98" t="s">
        <v>647</v>
      </c>
      <c r="B508" s="158" t="s">
        <v>144</v>
      </c>
      <c r="C508" s="95"/>
      <c r="D508" s="188" t="s">
        <v>144</v>
      </c>
      <c r="E508" s="159" t="s">
        <v>144</v>
      </c>
      <c r="G508" s="119"/>
    </row>
    <row r="509" spans="1:7" ht="12.75">
      <c r="A509" s="98" t="s">
        <v>648</v>
      </c>
      <c r="B509" s="158" t="s">
        <v>144</v>
      </c>
      <c r="C509" s="95"/>
      <c r="D509" s="188" t="s">
        <v>144</v>
      </c>
      <c r="E509" s="159" t="s">
        <v>144</v>
      </c>
      <c r="G509" s="119"/>
    </row>
    <row r="510" spans="1:7" ht="12.75">
      <c r="A510" s="96"/>
      <c r="B510" s="158" t="s">
        <v>144</v>
      </c>
      <c r="C510" s="95"/>
      <c r="D510" s="188" t="s">
        <v>144</v>
      </c>
      <c r="E510" s="159" t="s">
        <v>144</v>
      </c>
      <c r="G510" s="119"/>
    </row>
    <row r="511" spans="1:7" ht="12.75">
      <c r="A511" s="94" t="s">
        <v>649</v>
      </c>
      <c r="B511" s="158" t="s">
        <v>144</v>
      </c>
      <c r="C511" s="95"/>
      <c r="D511" s="188" t="s">
        <v>144</v>
      </c>
      <c r="E511" s="159" t="s">
        <v>144</v>
      </c>
      <c r="G511" s="119"/>
    </row>
    <row r="512" spans="1:7" ht="12.75">
      <c r="A512" s="96"/>
      <c r="B512" s="158" t="s">
        <v>144</v>
      </c>
      <c r="C512" s="95"/>
      <c r="D512" s="188" t="s">
        <v>144</v>
      </c>
      <c r="E512" s="159" t="s">
        <v>144</v>
      </c>
      <c r="G512" s="119"/>
    </row>
    <row r="513" spans="1:7" ht="12.75">
      <c r="A513" s="96" t="s">
        <v>1182</v>
      </c>
      <c r="B513" s="158"/>
      <c r="C513" s="153"/>
      <c r="D513" s="188"/>
      <c r="E513" s="159"/>
      <c r="G513" s="119"/>
    </row>
    <row r="514" spans="1:7" ht="12.75">
      <c r="A514" s="96" t="s">
        <v>1180</v>
      </c>
      <c r="B514" s="158">
        <v>8165.945745</v>
      </c>
      <c r="C514" s="153"/>
      <c r="D514" s="188">
        <f>B514*(1+'Published Tariffs 11-12'!$H$42)</f>
        <v>8391.3258475620005</v>
      </c>
      <c r="E514" s="159">
        <f>(D514-B514)/B514</f>
        <v>2.7600000000000062E-2</v>
      </c>
      <c r="G514" s="119"/>
    </row>
    <row r="515" spans="1:7" ht="12.75">
      <c r="A515" s="96" t="s">
        <v>1179</v>
      </c>
      <c r="B515" s="158">
        <v>11187.347238</v>
      </c>
      <c r="C515" s="153"/>
      <c r="D515" s="188">
        <f>B515*(1+'Published Tariffs 11-12'!$H$42)</f>
        <v>11496.118021768802</v>
      </c>
      <c r="E515" s="159">
        <f>(D515-B515)/B515</f>
        <v>2.7600000000000114E-2</v>
      </c>
      <c r="G515" s="119"/>
    </row>
    <row r="516" spans="1:7" ht="12.75">
      <c r="A516" s="96" t="s">
        <v>1192</v>
      </c>
      <c r="B516" s="158">
        <v>10299.924116999999</v>
      </c>
      <c r="C516" s="153"/>
      <c r="D516" s="188">
        <f>B516*(1+'Published Tariffs 11-12'!$H$42)</f>
        <v>10584.202022629199</v>
      </c>
      <c r="E516" s="159">
        <f>(D516-B516)/B516</f>
        <v>2.760000000000002E-2</v>
      </c>
      <c r="G516" s="119"/>
    </row>
    <row r="517" spans="1:7" ht="12.75">
      <c r="A517" s="96"/>
      <c r="B517" s="158"/>
      <c r="C517" s="89"/>
      <c r="D517" s="188"/>
      <c r="E517" s="159"/>
      <c r="G517" s="119"/>
    </row>
    <row r="518" spans="1:7" ht="12.75">
      <c r="A518" s="96" t="s">
        <v>1181</v>
      </c>
      <c r="B518" s="158"/>
      <c r="C518" s="89"/>
      <c r="D518" s="188"/>
      <c r="E518" s="159"/>
      <c r="G518" s="119"/>
    </row>
    <row r="519" spans="1:7" ht="12.75">
      <c r="A519" s="96" t="s">
        <v>1183</v>
      </c>
      <c r="B519" s="158">
        <v>3021.57</v>
      </c>
      <c r="C519" s="144"/>
      <c r="D519" s="188">
        <f>B519*(1+'Published Tariffs 11-12'!$H$42)</f>
        <v>3104.9653320000002</v>
      </c>
      <c r="E519" s="159">
        <f>(D519-B519)/B519</f>
        <v>2.7600000000000017E-2</v>
      </c>
      <c r="G519" s="119"/>
    </row>
    <row r="520" spans="1:7" ht="12.75">
      <c r="A520" s="96" t="s">
        <v>1184</v>
      </c>
      <c r="B520" s="158">
        <v>4998</v>
      </c>
      <c r="C520" s="144"/>
      <c r="D520" s="188">
        <f>B520*(1+'Published Tariffs 11-12'!$H$42)</f>
        <v>5135.9448000000002</v>
      </c>
      <c r="E520" s="159">
        <f>(D520-B520)/B520</f>
        <v>2.7600000000000041E-2</v>
      </c>
      <c r="G520" s="119"/>
    </row>
    <row r="521" spans="1:7" ht="12.75">
      <c r="A521" s="96" t="s">
        <v>1179</v>
      </c>
      <c r="B521" s="158">
        <v>4139.55</v>
      </c>
      <c r="C521" s="144"/>
      <c r="D521" s="188">
        <f>B521*(1+'Published Tariffs 11-12'!$H$42)</f>
        <v>4253.8015800000003</v>
      </c>
      <c r="E521" s="159">
        <f>(D521-B521)/B521</f>
        <v>2.7600000000000024E-2</v>
      </c>
      <c r="G521" s="119"/>
    </row>
    <row r="522" spans="1:7" ht="12.75">
      <c r="A522" s="96"/>
      <c r="B522" s="158"/>
      <c r="C522" s="144"/>
      <c r="D522" s="188"/>
      <c r="E522" s="159"/>
      <c r="G522" s="119"/>
    </row>
    <row r="523" spans="1:7" ht="12.75">
      <c r="A523" s="96" t="s">
        <v>1185</v>
      </c>
      <c r="B523" s="158"/>
      <c r="C523" s="144"/>
      <c r="D523" s="188"/>
      <c r="E523" s="159"/>
      <c r="G523" s="119"/>
    </row>
    <row r="524" spans="1:7" ht="12.75">
      <c r="A524" s="96" t="s">
        <v>1186</v>
      </c>
      <c r="B524" s="158">
        <v>1202.8599999999999</v>
      </c>
      <c r="C524" s="144"/>
      <c r="D524" s="188">
        <f>B524*(1+'Published Tariffs 11-12'!$H$42)</f>
        <v>1236.0589359999999</v>
      </c>
      <c r="E524" s="159">
        <f>(D524-B524)/B524</f>
        <v>2.7600000000000006E-2</v>
      </c>
      <c r="F524" s="155"/>
      <c r="G524" s="119"/>
    </row>
    <row r="525" spans="1:7" ht="12.75">
      <c r="A525" s="96" t="s">
        <v>1187</v>
      </c>
      <c r="B525" s="158">
        <v>841.99</v>
      </c>
      <c r="C525" s="144"/>
      <c r="D525" s="188">
        <f>B525*(1+'Published Tariffs 11-12'!$H$42)</f>
        <v>865.22892400000012</v>
      </c>
      <c r="E525" s="159">
        <f>(D525-B525)/B525</f>
        <v>2.7600000000000131E-2</v>
      </c>
      <c r="G525" s="119"/>
    </row>
    <row r="526" spans="1:7" ht="12.75">
      <c r="A526" s="96" t="s">
        <v>1188</v>
      </c>
      <c r="B526" s="158">
        <v>1647.9</v>
      </c>
      <c r="C526" s="144"/>
      <c r="D526" s="188">
        <f>B526*(1+'Published Tariffs 11-12'!$H$42)</f>
        <v>1693.3820400000002</v>
      </c>
      <c r="E526" s="159">
        <f>(D526-B526)/B526</f>
        <v>2.7600000000000059E-2</v>
      </c>
      <c r="G526" s="119"/>
    </row>
    <row r="527" spans="1:7" ht="12.75">
      <c r="A527" s="96" t="s">
        <v>1189</v>
      </c>
      <c r="B527" s="158">
        <v>1153.53</v>
      </c>
      <c r="C527" s="144"/>
      <c r="D527" s="188">
        <f>B527*(1+'Published Tariffs 11-12'!$H$42)</f>
        <v>1185.367428</v>
      </c>
      <c r="E527" s="159">
        <f>(D527-B527)/B527</f>
        <v>2.7600000000000041E-2</v>
      </c>
      <c r="G527" s="119"/>
    </row>
    <row r="528" spans="1:7" ht="12.75">
      <c r="A528" s="96"/>
      <c r="B528" s="158"/>
      <c r="C528" s="144"/>
      <c r="D528" s="188"/>
      <c r="E528" s="159"/>
      <c r="G528" s="119"/>
    </row>
    <row r="529" spans="1:7" ht="12.75">
      <c r="A529" s="94" t="s">
        <v>339</v>
      </c>
      <c r="B529" s="158"/>
      <c r="C529" s="144"/>
      <c r="D529" s="188"/>
      <c r="E529" s="159"/>
      <c r="G529" s="119"/>
    </row>
    <row r="530" spans="1:7" ht="12.75">
      <c r="A530" s="96" t="s">
        <v>341</v>
      </c>
      <c r="B530" s="158"/>
      <c r="C530" s="144"/>
      <c r="D530" s="188"/>
      <c r="E530" s="159"/>
      <c r="G530" s="119"/>
    </row>
    <row r="531" spans="1:7" ht="12.75">
      <c r="A531" s="96" t="s">
        <v>1190</v>
      </c>
      <c r="B531" s="158"/>
      <c r="C531" s="144"/>
      <c r="D531" s="188"/>
      <c r="E531" s="159"/>
      <c r="G531" s="119"/>
    </row>
    <row r="532" spans="1:7" ht="12.75">
      <c r="A532" s="96" t="s">
        <v>1191</v>
      </c>
      <c r="B532" s="158"/>
      <c r="C532" s="144"/>
      <c r="D532" s="188"/>
      <c r="E532" s="159"/>
      <c r="G532" s="119"/>
    </row>
    <row r="533" spans="1:7" ht="12.75">
      <c r="A533" s="96"/>
      <c r="B533" s="158"/>
      <c r="C533" s="95"/>
      <c r="D533" s="188"/>
      <c r="E533" s="159"/>
      <c r="G533" s="119"/>
    </row>
    <row r="534" spans="1:7" ht="12.75">
      <c r="A534" s="94" t="s">
        <v>654</v>
      </c>
      <c r="B534" s="158" t="s">
        <v>144</v>
      </c>
      <c r="C534" s="95"/>
      <c r="D534" s="188" t="s">
        <v>144</v>
      </c>
      <c r="E534" s="159" t="s">
        <v>144</v>
      </c>
      <c r="G534" s="119"/>
    </row>
    <row r="535" spans="1:7" ht="12.75">
      <c r="A535" s="96"/>
      <c r="B535" s="158" t="s">
        <v>144</v>
      </c>
      <c r="C535" s="95"/>
      <c r="D535" s="188" t="s">
        <v>144</v>
      </c>
      <c r="E535" s="159" t="s">
        <v>144</v>
      </c>
      <c r="G535" s="119"/>
    </row>
    <row r="536" spans="1:7" ht="12.75">
      <c r="A536" s="96" t="s">
        <v>340</v>
      </c>
      <c r="B536" s="158" t="s">
        <v>144</v>
      </c>
      <c r="C536" s="95"/>
      <c r="D536" s="188" t="s">
        <v>144</v>
      </c>
      <c r="E536" s="159" t="s">
        <v>144</v>
      </c>
      <c r="G536" s="119"/>
    </row>
    <row r="537" spans="1:7" ht="12.75">
      <c r="A537" s="96" t="s">
        <v>656</v>
      </c>
      <c r="B537" s="158" t="s">
        <v>144</v>
      </c>
      <c r="C537" s="95"/>
      <c r="D537" s="188" t="s">
        <v>144</v>
      </c>
      <c r="E537" s="159" t="s">
        <v>144</v>
      </c>
      <c r="G537" s="119"/>
    </row>
    <row r="538" spans="1:7" ht="12.75">
      <c r="A538" s="96" t="s">
        <v>791</v>
      </c>
      <c r="B538" s="158" t="s">
        <v>144</v>
      </c>
      <c r="C538" s="95"/>
      <c r="D538" s="188" t="s">
        <v>144</v>
      </c>
      <c r="E538" s="159" t="s">
        <v>144</v>
      </c>
      <c r="G538" s="119"/>
    </row>
    <row r="539" spans="1:7" ht="12.75">
      <c r="A539" s="96" t="s">
        <v>159</v>
      </c>
      <c r="B539" s="158" t="s">
        <v>144</v>
      </c>
      <c r="C539" s="95"/>
      <c r="D539" s="188" t="s">
        <v>144</v>
      </c>
      <c r="E539" s="159" t="s">
        <v>144</v>
      </c>
      <c r="G539" s="119"/>
    </row>
    <row r="540" spans="1:7" ht="12.75">
      <c r="A540" s="96" t="s">
        <v>792</v>
      </c>
      <c r="B540" s="158" t="s">
        <v>144</v>
      </c>
      <c r="C540" s="95"/>
      <c r="D540" s="188" t="s">
        <v>144</v>
      </c>
      <c r="E540" s="159" t="s">
        <v>144</v>
      </c>
      <c r="G540" s="119"/>
    </row>
    <row r="541" spans="1:7" ht="12.75">
      <c r="A541" s="96" t="s">
        <v>793</v>
      </c>
      <c r="B541" s="158" t="s">
        <v>144</v>
      </c>
      <c r="C541" s="95"/>
      <c r="D541" s="188" t="s">
        <v>144</v>
      </c>
      <c r="E541" s="159" t="s">
        <v>144</v>
      </c>
      <c r="G541" s="119"/>
    </row>
    <row r="542" spans="1:7" ht="12.75">
      <c r="A542" s="96" t="s">
        <v>794</v>
      </c>
      <c r="B542" s="158" t="s">
        <v>144</v>
      </c>
      <c r="C542" s="95"/>
      <c r="D542" s="188" t="s">
        <v>144</v>
      </c>
      <c r="E542" s="159" t="s">
        <v>144</v>
      </c>
      <c r="G542" s="119"/>
    </row>
    <row r="543" spans="1:7" ht="12.75">
      <c r="A543" s="96" t="s">
        <v>795</v>
      </c>
      <c r="B543" s="158" t="s">
        <v>144</v>
      </c>
      <c r="C543" s="95"/>
      <c r="D543" s="188" t="s">
        <v>144</v>
      </c>
      <c r="E543" s="159" t="s">
        <v>144</v>
      </c>
      <c r="G543" s="119"/>
    </row>
    <row r="544" spans="1:7" ht="12.75">
      <c r="A544" s="96" t="s">
        <v>796</v>
      </c>
      <c r="B544" s="158" t="s">
        <v>144</v>
      </c>
      <c r="C544" s="95"/>
      <c r="D544" s="188" t="s">
        <v>144</v>
      </c>
      <c r="E544" s="159" t="s">
        <v>144</v>
      </c>
      <c r="G544" s="119"/>
    </row>
    <row r="545" spans="1:22" ht="12.75">
      <c r="A545" s="96" t="s">
        <v>1329</v>
      </c>
      <c r="B545" s="158" t="s">
        <v>144</v>
      </c>
      <c r="C545" s="95"/>
      <c r="D545" s="188" t="s">
        <v>144</v>
      </c>
      <c r="E545" s="159" t="s">
        <v>144</v>
      </c>
      <c r="G545" s="119"/>
    </row>
    <row r="546" spans="1:22" ht="12.75">
      <c r="A546" s="96" t="s">
        <v>1193</v>
      </c>
      <c r="B546" s="158"/>
      <c r="C546" s="95"/>
      <c r="D546" s="188"/>
      <c r="E546" s="159"/>
      <c r="G546" s="119"/>
    </row>
    <row r="547" spans="1:22" ht="12.75">
      <c r="A547" s="96"/>
      <c r="B547" s="158" t="s">
        <v>144</v>
      </c>
      <c r="C547" s="95"/>
      <c r="D547" s="188" t="s">
        <v>144</v>
      </c>
      <c r="E547" s="159" t="s">
        <v>144</v>
      </c>
      <c r="G547" s="119"/>
    </row>
    <row r="548" spans="1:22" ht="12.75">
      <c r="A548" s="94" t="s">
        <v>798</v>
      </c>
      <c r="B548" s="158" t="s">
        <v>144</v>
      </c>
      <c r="C548" s="95"/>
      <c r="D548" s="188" t="s">
        <v>144</v>
      </c>
      <c r="E548" s="159" t="s">
        <v>144</v>
      </c>
      <c r="G548" s="119"/>
      <c r="V548" s="1">
        <v>1</v>
      </c>
    </row>
    <row r="549" spans="1:22" ht="12.75">
      <c r="A549" s="96" t="s">
        <v>531</v>
      </c>
      <c r="B549" s="158">
        <v>1611.3089429999998</v>
      </c>
      <c r="C549" s="95"/>
      <c r="D549" s="188">
        <f>B549*(1+'Published Tariffs 11-12'!$H$42)</f>
        <v>1655.7810698267999</v>
      </c>
      <c r="E549" s="159">
        <f>(D549-B549)/B549</f>
        <v>2.7600000000000097E-2</v>
      </c>
      <c r="G549" s="119"/>
    </row>
    <row r="550" spans="1:22" ht="12.75">
      <c r="A550" s="96" t="s">
        <v>479</v>
      </c>
      <c r="B550" s="158" t="s">
        <v>144</v>
      </c>
      <c r="C550" s="95"/>
      <c r="D550" s="188" t="s">
        <v>144</v>
      </c>
      <c r="E550" s="159" t="s">
        <v>144</v>
      </c>
      <c r="G550" s="119"/>
    </row>
    <row r="551" spans="1:22" ht="12.75">
      <c r="A551" s="96" t="s">
        <v>535</v>
      </c>
      <c r="B551" s="158">
        <v>6.8336459999999999</v>
      </c>
      <c r="C551" s="95"/>
      <c r="D551" s="188">
        <f>B551*(1+'Published Tariffs 11-12'!$H$42)</f>
        <v>7.0222546296000008</v>
      </c>
      <c r="E551" s="159">
        <f>(D551-B551)/B551</f>
        <v>2.7600000000000135E-2</v>
      </c>
      <c r="G551" s="119"/>
    </row>
    <row r="552" spans="1:22" ht="12.75">
      <c r="A552" s="96"/>
      <c r="B552" s="158" t="s">
        <v>144</v>
      </c>
      <c r="C552" s="95"/>
      <c r="D552" s="188" t="s">
        <v>144</v>
      </c>
      <c r="E552" s="159" t="s">
        <v>144</v>
      </c>
      <c r="G552" s="119"/>
    </row>
    <row r="553" spans="1:22" ht="12.75">
      <c r="A553" s="94" t="s">
        <v>801</v>
      </c>
      <c r="B553" s="158" t="s">
        <v>144</v>
      </c>
      <c r="C553" s="95"/>
      <c r="D553" s="188" t="s">
        <v>144</v>
      </c>
      <c r="E553" s="159" t="s">
        <v>144</v>
      </c>
      <c r="G553" s="119"/>
    </row>
    <row r="554" spans="1:22" ht="12.75">
      <c r="A554" s="96" t="s">
        <v>531</v>
      </c>
      <c r="B554" s="158">
        <v>1947.5473139999997</v>
      </c>
      <c r="C554" s="95"/>
      <c r="D554" s="188">
        <f>B554*(1+'Published Tariffs 11-12'!$H$42)</f>
        <v>2001.2996198663998</v>
      </c>
      <c r="E554" s="159">
        <f>(D554-B554)/B554</f>
        <v>2.7600000000000052E-2</v>
      </c>
      <c r="G554" s="119"/>
    </row>
    <row r="555" spans="1:22" ht="12.75">
      <c r="A555" s="96" t="s">
        <v>479</v>
      </c>
      <c r="B555" s="158" t="s">
        <v>144</v>
      </c>
      <c r="C555" s="95"/>
      <c r="D555" s="188" t="s">
        <v>144</v>
      </c>
      <c r="E555" s="159" t="s">
        <v>144</v>
      </c>
      <c r="G555" s="119"/>
    </row>
    <row r="556" spans="1:22" ht="12.75">
      <c r="A556" s="96" t="s">
        <v>535</v>
      </c>
      <c r="B556" s="158">
        <v>9.4981409999999986</v>
      </c>
      <c r="C556" s="95"/>
      <c r="D556" s="188">
        <f>B556*(1+'Published Tariffs 11-12'!$H$42)</f>
        <v>9.7602896915999988</v>
      </c>
      <c r="E556" s="159">
        <f>(D556-B556)/B556</f>
        <v>2.7600000000000027E-2</v>
      </c>
      <c r="G556" s="119"/>
    </row>
    <row r="557" spans="1:22" ht="12.75">
      <c r="A557" s="96"/>
      <c r="B557" s="158" t="s">
        <v>144</v>
      </c>
      <c r="C557" s="95"/>
      <c r="D557" s="188" t="s">
        <v>144</v>
      </c>
      <c r="E557" s="159" t="s">
        <v>144</v>
      </c>
      <c r="G557" s="119"/>
    </row>
    <row r="558" spans="1:22" ht="12.75">
      <c r="A558" s="94" t="s">
        <v>803</v>
      </c>
      <c r="B558" s="158" t="s">
        <v>144</v>
      </c>
      <c r="C558" s="97"/>
      <c r="D558" s="188" t="s">
        <v>144</v>
      </c>
      <c r="E558" s="159" t="s">
        <v>144</v>
      </c>
      <c r="G558" s="119"/>
    </row>
    <row r="559" spans="1:22" ht="12.75">
      <c r="A559" s="96" t="s">
        <v>531</v>
      </c>
      <c r="B559" s="158">
        <v>1548.6149429999998</v>
      </c>
      <c r="C559" s="95"/>
      <c r="D559" s="188">
        <f>B559*(1+'Published Tariffs 11-12'!$H$42)</f>
        <v>1591.3567154267998</v>
      </c>
      <c r="E559" s="159">
        <f>(D559-B559)/B559</f>
        <v>2.760000000000002E-2</v>
      </c>
      <c r="G559" s="119"/>
    </row>
    <row r="560" spans="1:22" ht="12.75">
      <c r="A560" s="96" t="s">
        <v>479</v>
      </c>
      <c r="B560" s="158" t="s">
        <v>144</v>
      </c>
      <c r="C560" s="95"/>
      <c r="D560" s="188" t="s">
        <v>144</v>
      </c>
      <c r="E560" s="159" t="s">
        <v>144</v>
      </c>
      <c r="G560" s="119"/>
    </row>
    <row r="561" spans="1:7" ht="12.75">
      <c r="A561" s="96" t="s">
        <v>535</v>
      </c>
      <c r="B561" s="158">
        <v>7.5755249999999998</v>
      </c>
      <c r="C561" s="95"/>
      <c r="D561" s="188">
        <f>B561*(1+'Published Tariffs 11-12'!$H$42)</f>
        <v>7.7846094900000002</v>
      </c>
      <c r="E561" s="159">
        <f>(D561-B561)/B561</f>
        <v>2.7600000000000055E-2</v>
      </c>
      <c r="G561" s="119"/>
    </row>
    <row r="562" spans="1:7" ht="12.75">
      <c r="A562" s="96"/>
      <c r="B562" s="158" t="s">
        <v>144</v>
      </c>
      <c r="C562" s="95"/>
      <c r="D562" s="188" t="s">
        <v>144</v>
      </c>
      <c r="E562" s="159" t="s">
        <v>144</v>
      </c>
      <c r="G562" s="119"/>
    </row>
    <row r="563" spans="1:7" ht="12.75">
      <c r="A563" s="94" t="s">
        <v>633</v>
      </c>
      <c r="B563" s="158" t="s">
        <v>144</v>
      </c>
      <c r="C563" s="95"/>
      <c r="D563" s="188" t="s">
        <v>144</v>
      </c>
      <c r="E563" s="159" t="s">
        <v>144</v>
      </c>
      <c r="G563" s="119"/>
    </row>
    <row r="564" spans="1:7" ht="12.75">
      <c r="A564" s="96" t="s">
        <v>531</v>
      </c>
      <c r="B564" s="158">
        <v>2032.6439699999999</v>
      </c>
      <c r="C564" s="95"/>
      <c r="D564" s="188">
        <f>B564*(1+'Published Tariffs 11-12'!$H$42)</f>
        <v>2088.744943572</v>
      </c>
      <c r="E564" s="159">
        <f>(D564-B564)/B564</f>
        <v>2.7600000000000079E-2</v>
      </c>
      <c r="G564" s="119"/>
    </row>
    <row r="565" spans="1:7" ht="12.75">
      <c r="A565" s="96" t="s">
        <v>479</v>
      </c>
      <c r="B565" s="158" t="s">
        <v>144</v>
      </c>
      <c r="C565" s="95"/>
      <c r="D565" s="188" t="s">
        <v>144</v>
      </c>
      <c r="E565" s="159" t="s">
        <v>144</v>
      </c>
      <c r="G565" s="119"/>
    </row>
    <row r="566" spans="1:7" ht="12.75">
      <c r="A566" s="96" t="s">
        <v>535</v>
      </c>
      <c r="B566" s="158">
        <v>8.6099759999999996</v>
      </c>
      <c r="C566" s="95"/>
      <c r="D566" s="188">
        <f>B566*(1+'Published Tariffs 11-12'!$H$42)</f>
        <v>8.8476113376000001</v>
      </c>
      <c r="E566" s="159">
        <f>(D566-B566)/B566</f>
        <v>2.7600000000000052E-2</v>
      </c>
      <c r="G566" s="119"/>
    </row>
    <row r="567" spans="1:7" ht="12.75">
      <c r="A567" s="96"/>
      <c r="B567" s="158" t="s">
        <v>144</v>
      </c>
      <c r="C567" s="95"/>
      <c r="D567" s="188" t="s">
        <v>144</v>
      </c>
      <c r="E567" s="159" t="s">
        <v>144</v>
      </c>
      <c r="G567" s="119"/>
    </row>
    <row r="568" spans="1:7" ht="12.75">
      <c r="A568" s="94" t="s">
        <v>804</v>
      </c>
      <c r="B568" s="158" t="s">
        <v>144</v>
      </c>
      <c r="C568" s="95"/>
      <c r="D568" s="188" t="s">
        <v>144</v>
      </c>
      <c r="E568" s="159" t="s">
        <v>144</v>
      </c>
      <c r="G568" s="119"/>
    </row>
    <row r="569" spans="1:7" ht="12.75">
      <c r="A569" s="96" t="s">
        <v>531</v>
      </c>
      <c r="B569" s="158">
        <v>1421.565552</v>
      </c>
      <c r="C569" s="95"/>
      <c r="D569" s="188">
        <f>B569*(1+'Published Tariffs 11-12'!$H$42)</f>
        <v>1460.8007612352001</v>
      </c>
      <c r="E569" s="159">
        <f>(D569-B569)/B569</f>
        <v>2.7600000000000031E-2</v>
      </c>
      <c r="G569" s="119"/>
    </row>
    <row r="570" spans="1:7" ht="12.75">
      <c r="A570" s="96" t="s">
        <v>479</v>
      </c>
      <c r="B570" s="158" t="s">
        <v>144</v>
      </c>
      <c r="C570" s="95"/>
      <c r="D570" s="188" t="s">
        <v>144</v>
      </c>
      <c r="E570" s="159" t="s">
        <v>144</v>
      </c>
      <c r="G570" s="119"/>
    </row>
    <row r="571" spans="1:7" ht="12.75">
      <c r="A571" s="96" t="s">
        <v>535</v>
      </c>
      <c r="B571" s="158">
        <v>6.9381359999999992</v>
      </c>
      <c r="C571" s="95"/>
      <c r="D571" s="188">
        <f>B571*(1+'Published Tariffs 11-12'!$H$42)</f>
        <v>7.1296285535999999</v>
      </c>
      <c r="E571" s="159">
        <f>(D571-B571)/B571</f>
        <v>2.7600000000000107E-2</v>
      </c>
      <c r="G571" s="119"/>
    </row>
    <row r="572" spans="1:7" ht="12.75">
      <c r="A572" s="96"/>
      <c r="B572" s="158" t="s">
        <v>144</v>
      </c>
      <c r="C572" s="95"/>
      <c r="D572" s="188" t="s">
        <v>144</v>
      </c>
      <c r="E572" s="159" t="s">
        <v>144</v>
      </c>
      <c r="G572" s="119"/>
    </row>
    <row r="573" spans="1:7" ht="12.75">
      <c r="A573" s="98" t="s">
        <v>160</v>
      </c>
      <c r="B573" s="158" t="s">
        <v>144</v>
      </c>
      <c r="C573" s="151"/>
      <c r="D573" s="188" t="s">
        <v>144</v>
      </c>
      <c r="E573" s="159" t="s">
        <v>144</v>
      </c>
      <c r="G573" s="119"/>
    </row>
    <row r="574" spans="1:7" ht="12.75">
      <c r="A574" s="98"/>
      <c r="B574" s="158"/>
      <c r="C574" s="151"/>
      <c r="D574" s="188"/>
      <c r="E574" s="159"/>
      <c r="G574" s="119"/>
    </row>
    <row r="575" spans="1:7" ht="12.75">
      <c r="A575" s="171" t="s">
        <v>1194</v>
      </c>
      <c r="B575" s="158" t="s">
        <v>144</v>
      </c>
      <c r="C575" s="151"/>
      <c r="D575" s="188" t="s">
        <v>144</v>
      </c>
      <c r="E575" s="159" t="s">
        <v>144</v>
      </c>
      <c r="G575" s="119"/>
    </row>
    <row r="576" spans="1:7" ht="12.75">
      <c r="A576" s="98" t="s">
        <v>809</v>
      </c>
      <c r="B576" s="158" t="s">
        <v>144</v>
      </c>
      <c r="C576" s="151"/>
      <c r="D576" s="188" t="s">
        <v>144</v>
      </c>
      <c r="E576" s="159" t="s">
        <v>144</v>
      </c>
      <c r="G576" s="119"/>
    </row>
    <row r="577" spans="1:7" ht="12.75">
      <c r="A577" s="96"/>
      <c r="B577" s="158" t="s">
        <v>144</v>
      </c>
      <c r="C577" s="151"/>
      <c r="D577" s="188" t="s">
        <v>144</v>
      </c>
      <c r="E577" s="159" t="s">
        <v>144</v>
      </c>
      <c r="G577" s="119"/>
    </row>
    <row r="578" spans="1:7" ht="12.75">
      <c r="A578" s="171" t="s">
        <v>1195</v>
      </c>
      <c r="B578" s="158" t="s">
        <v>144</v>
      </c>
      <c r="C578" s="151"/>
      <c r="D578" s="188" t="s">
        <v>144</v>
      </c>
      <c r="E578" s="159" t="s">
        <v>144</v>
      </c>
      <c r="G578" s="119"/>
    </row>
    <row r="579" spans="1:7" ht="12.75">
      <c r="A579" s="98" t="s">
        <v>612</v>
      </c>
      <c r="B579" s="158" t="s">
        <v>144</v>
      </c>
      <c r="C579" s="151"/>
      <c r="D579" s="188" t="s">
        <v>144</v>
      </c>
      <c r="E579" s="159" t="s">
        <v>144</v>
      </c>
      <c r="G579" s="119"/>
    </row>
    <row r="580" spans="1:7" ht="12.75">
      <c r="A580" s="98" t="s">
        <v>811</v>
      </c>
      <c r="B580" s="158" t="s">
        <v>144</v>
      </c>
      <c r="C580" s="151"/>
      <c r="D580" s="188" t="s">
        <v>144</v>
      </c>
      <c r="E580" s="159" t="s">
        <v>144</v>
      </c>
      <c r="G580" s="119"/>
    </row>
    <row r="581" spans="1:7" ht="12.75">
      <c r="A581" s="96"/>
      <c r="B581" s="158" t="s">
        <v>144</v>
      </c>
      <c r="C581" s="151"/>
      <c r="D581" s="188" t="s">
        <v>144</v>
      </c>
      <c r="E581" s="159" t="s">
        <v>144</v>
      </c>
      <c r="G581" s="119"/>
    </row>
    <row r="582" spans="1:7" ht="12.75">
      <c r="A582" s="171" t="s">
        <v>1196</v>
      </c>
      <c r="B582" s="158" t="s">
        <v>144</v>
      </c>
      <c r="C582" s="151"/>
      <c r="D582" s="188" t="s">
        <v>144</v>
      </c>
      <c r="E582" s="159" t="s">
        <v>144</v>
      </c>
      <c r="G582" s="119"/>
    </row>
    <row r="583" spans="1:7" ht="12.75">
      <c r="A583" s="98" t="s">
        <v>813</v>
      </c>
      <c r="B583" s="158" t="s">
        <v>144</v>
      </c>
      <c r="C583" s="151"/>
      <c r="D583" s="188" t="s">
        <v>144</v>
      </c>
      <c r="E583" s="159" t="s">
        <v>144</v>
      </c>
      <c r="G583" s="119"/>
    </row>
    <row r="584" spans="1:7" ht="12.75">
      <c r="A584" s="96"/>
      <c r="B584" s="158" t="s">
        <v>144</v>
      </c>
      <c r="C584" s="151"/>
      <c r="D584" s="188" t="s">
        <v>144</v>
      </c>
      <c r="E584" s="159" t="s">
        <v>144</v>
      </c>
      <c r="G584" s="119"/>
    </row>
    <row r="585" spans="1:7" ht="12.75">
      <c r="A585" s="98" t="s">
        <v>814</v>
      </c>
      <c r="B585" s="158" t="s">
        <v>144</v>
      </c>
      <c r="C585" s="151"/>
      <c r="D585" s="188" t="s">
        <v>144</v>
      </c>
      <c r="E585" s="159" t="s">
        <v>144</v>
      </c>
      <c r="G585" s="119"/>
    </row>
    <row r="586" spans="1:7" ht="12.75">
      <c r="A586" s="98" t="s">
        <v>815</v>
      </c>
      <c r="B586" s="158" t="s">
        <v>144</v>
      </c>
      <c r="C586" s="151"/>
      <c r="D586" s="188" t="s">
        <v>144</v>
      </c>
      <c r="E586" s="159" t="s">
        <v>144</v>
      </c>
      <c r="G586" s="119"/>
    </row>
    <row r="587" spans="1:7" ht="12.75">
      <c r="A587" s="96" t="s">
        <v>1197</v>
      </c>
      <c r="B587" s="158">
        <v>643.24044000000004</v>
      </c>
      <c r="C587" s="151"/>
      <c r="D587" s="188">
        <f>B587*(1+'Published Tariffs 11-12'!$H$42)</f>
        <v>660.99387614400007</v>
      </c>
      <c r="E587" s="232">
        <f>(D587-B587)/B587</f>
        <v>2.7600000000000052E-2</v>
      </c>
      <c r="F587" s="228"/>
      <c r="G587" s="119"/>
    </row>
    <row r="588" spans="1:7" ht="12.75">
      <c r="A588" s="96"/>
      <c r="B588" s="158" t="s">
        <v>144</v>
      </c>
      <c r="C588" s="95"/>
      <c r="D588" s="188" t="s">
        <v>144</v>
      </c>
      <c r="E588" s="159" t="s">
        <v>144</v>
      </c>
      <c r="G588" s="119"/>
    </row>
    <row r="589" spans="1:7" ht="12.75">
      <c r="A589" s="94" t="s">
        <v>207</v>
      </c>
      <c r="B589" s="158" t="s">
        <v>144</v>
      </c>
      <c r="C589" s="95"/>
      <c r="D589" s="188" t="s">
        <v>144</v>
      </c>
      <c r="E589" s="159" t="s">
        <v>144</v>
      </c>
      <c r="G589" s="119"/>
    </row>
    <row r="590" spans="1:7" ht="12.75">
      <c r="A590" s="96"/>
      <c r="B590" s="158" t="s">
        <v>144</v>
      </c>
      <c r="C590" s="95"/>
      <c r="D590" s="188" t="s">
        <v>144</v>
      </c>
      <c r="E590" s="159" t="s">
        <v>144</v>
      </c>
      <c r="G590" s="119"/>
    </row>
    <row r="591" spans="1:7" ht="12.75">
      <c r="A591" s="96" t="s">
        <v>818</v>
      </c>
      <c r="B591" s="158" t="s">
        <v>144</v>
      </c>
      <c r="C591" s="95"/>
      <c r="D591" s="188" t="s">
        <v>144</v>
      </c>
      <c r="E591" s="159" t="s">
        <v>144</v>
      </c>
      <c r="G591" s="119"/>
    </row>
    <row r="592" spans="1:7" ht="12.75">
      <c r="A592" s="96" t="s">
        <v>819</v>
      </c>
      <c r="B592" s="158" t="s">
        <v>144</v>
      </c>
      <c r="C592" s="95"/>
      <c r="D592" s="188" t="s">
        <v>144</v>
      </c>
      <c r="E592" s="159" t="s">
        <v>144</v>
      </c>
      <c r="G592" s="119"/>
    </row>
    <row r="593" spans="1:7" ht="12.75">
      <c r="A593" s="96" t="s">
        <v>820</v>
      </c>
      <c r="B593" s="158" t="s">
        <v>144</v>
      </c>
      <c r="C593" s="95"/>
      <c r="D593" s="188" t="s">
        <v>144</v>
      </c>
      <c r="E593" s="159" t="s">
        <v>144</v>
      </c>
      <c r="G593" s="119"/>
    </row>
    <row r="594" spans="1:7" ht="12.75">
      <c r="A594" s="96"/>
      <c r="B594" s="158" t="s">
        <v>144</v>
      </c>
      <c r="C594" s="95"/>
      <c r="D594" s="188" t="s">
        <v>144</v>
      </c>
      <c r="E594" s="159" t="s">
        <v>144</v>
      </c>
      <c r="G594" s="119"/>
    </row>
    <row r="595" spans="1:7" ht="12.75">
      <c r="A595" s="96" t="s">
        <v>1330</v>
      </c>
      <c r="B595" s="158">
        <v>1150.0378379999997</v>
      </c>
      <c r="C595" s="95"/>
      <c r="D595" s="188">
        <f>B595*(1+'Published Tariffs 11-12'!$H$42)</f>
        <v>1181.7788823287999</v>
      </c>
      <c r="E595" s="159">
        <f>(D595-B595)/B595</f>
        <v>2.7600000000000156E-2</v>
      </c>
      <c r="G595" s="119"/>
    </row>
    <row r="596" spans="1:7" ht="12.75">
      <c r="A596" s="96" t="s">
        <v>536</v>
      </c>
      <c r="B596" s="158">
        <v>1202.8575330000001</v>
      </c>
      <c r="C596" s="95"/>
      <c r="D596" s="188">
        <f>B596*(1+'Published Tariffs 11-12'!$H$42)</f>
        <v>1236.0564009108002</v>
      </c>
      <c r="E596" s="159">
        <f>(D596-B596)/B596</f>
        <v>2.7600000000000097E-2</v>
      </c>
      <c r="G596" s="119"/>
    </row>
    <row r="597" spans="1:7" ht="12.75">
      <c r="A597" s="96" t="s">
        <v>1203</v>
      </c>
      <c r="B597" s="158">
        <v>1058.1388829999999</v>
      </c>
      <c r="C597" s="95"/>
      <c r="D597" s="188">
        <f>B597*(1+'Published Tariffs 11-12'!$H$42)</f>
        <v>1087.3435161707998</v>
      </c>
      <c r="E597" s="159">
        <f>(D597-B597)/B597</f>
        <v>2.7599999999999986E-2</v>
      </c>
      <c r="G597" s="119"/>
    </row>
    <row r="598" spans="1:7" ht="12.75">
      <c r="A598" s="96" t="s">
        <v>538</v>
      </c>
      <c r="B598" s="158">
        <v>839.45176199999992</v>
      </c>
      <c r="C598" s="95"/>
      <c r="D598" s="188">
        <f>B598*(1+'Published Tariffs 11-12'!$H$42)</f>
        <v>862.62063063120002</v>
      </c>
      <c r="E598" s="159">
        <f>(D598-B598)/B598</f>
        <v>2.7600000000000121E-2</v>
      </c>
      <c r="G598" s="119"/>
    </row>
    <row r="599" spans="1:7" ht="12.75">
      <c r="A599" s="167"/>
      <c r="B599" s="158" t="s">
        <v>144</v>
      </c>
      <c r="C599" s="95"/>
      <c r="D599" s="188" t="s">
        <v>144</v>
      </c>
      <c r="E599" s="159" t="s">
        <v>144</v>
      </c>
      <c r="G599" s="119"/>
    </row>
    <row r="600" spans="1:7" ht="12.75">
      <c r="A600" s="96" t="s">
        <v>821</v>
      </c>
      <c r="B600" s="158" t="s">
        <v>144</v>
      </c>
      <c r="C600" s="95"/>
      <c r="D600" s="188" t="s">
        <v>144</v>
      </c>
      <c r="E600" s="159" t="s">
        <v>144</v>
      </c>
      <c r="G600" s="119"/>
    </row>
    <row r="601" spans="1:7" ht="12.75">
      <c r="A601" s="96" t="s">
        <v>360</v>
      </c>
      <c r="B601" s="158" t="s">
        <v>144</v>
      </c>
      <c r="C601" s="95"/>
      <c r="D601" s="188" t="s">
        <v>144</v>
      </c>
      <c r="E601" s="159" t="s">
        <v>144</v>
      </c>
      <c r="G601" s="119"/>
    </row>
    <row r="602" spans="1:7" ht="12.75">
      <c r="A602" s="96" t="s">
        <v>1198</v>
      </c>
      <c r="B602" s="158">
        <v>2300.0547779999997</v>
      </c>
      <c r="C602" s="95"/>
      <c r="D602" s="188">
        <f>B602*(1+'Published Tariffs 11-12'!$H$42)</f>
        <v>2363.5362898727999</v>
      </c>
      <c r="E602" s="159">
        <f>(D602-B602)/B602</f>
        <v>2.7600000000000083E-2</v>
      </c>
      <c r="G602" s="119"/>
    </row>
    <row r="603" spans="1:7" ht="12.75">
      <c r="A603" s="96" t="s">
        <v>81</v>
      </c>
      <c r="B603" s="158">
        <v>1678.8617279999999</v>
      </c>
      <c r="C603" s="95"/>
      <c r="D603" s="188">
        <f>B603*(1+'Published Tariffs 11-12'!$H$42)</f>
        <v>1725.1983116928</v>
      </c>
      <c r="E603" s="159">
        <f>(D603-B603)/B603</f>
        <v>2.7600000000000065E-2</v>
      </c>
      <c r="G603" s="119"/>
    </row>
    <row r="604" spans="1:7" ht="12.75">
      <c r="A604" s="96" t="s">
        <v>86</v>
      </c>
      <c r="B604" s="158">
        <v>2116.2673169999998</v>
      </c>
      <c r="C604" s="95"/>
      <c r="D604" s="188">
        <f>B604*(1+'Published Tariffs 11-12'!$H$42)</f>
        <v>2174.6762949491999</v>
      </c>
      <c r="E604" s="159">
        <f>(D604-B604)/B604</f>
        <v>2.7600000000000052E-2</v>
      </c>
      <c r="G604" s="119"/>
    </row>
    <row r="605" spans="1:7" ht="12.75">
      <c r="A605" s="96" t="s">
        <v>83</v>
      </c>
      <c r="B605" s="158">
        <v>1678.8617279999999</v>
      </c>
      <c r="C605" s="95"/>
      <c r="D605" s="188">
        <f>B605*(1+'Published Tariffs 11-12'!$H$42)</f>
        <v>1725.1983116928</v>
      </c>
      <c r="E605" s="159">
        <f>(D605-B605)/B605</f>
        <v>2.7600000000000065E-2</v>
      </c>
      <c r="G605" s="119"/>
    </row>
    <row r="606" spans="1:7" ht="12.75">
      <c r="A606" s="96"/>
      <c r="B606" s="158" t="s">
        <v>144</v>
      </c>
      <c r="C606" s="95"/>
      <c r="D606" s="188" t="s">
        <v>144</v>
      </c>
      <c r="E606" s="159" t="s">
        <v>144</v>
      </c>
      <c r="G606" s="119"/>
    </row>
    <row r="607" spans="1:7" ht="12.75">
      <c r="A607" s="96" t="s">
        <v>812</v>
      </c>
      <c r="B607" s="158" t="s">
        <v>144</v>
      </c>
      <c r="C607" s="95"/>
      <c r="D607" s="188" t="s">
        <v>144</v>
      </c>
      <c r="E607" s="159" t="s">
        <v>144</v>
      </c>
      <c r="G607" s="119"/>
    </row>
    <row r="608" spans="1:7" ht="12.75">
      <c r="A608" s="96" t="s">
        <v>827</v>
      </c>
      <c r="B608" s="158" t="s">
        <v>144</v>
      </c>
      <c r="C608" s="95"/>
      <c r="D608" s="188" t="s">
        <v>144</v>
      </c>
      <c r="E608" s="159" t="s">
        <v>144</v>
      </c>
      <c r="G608" s="119"/>
    </row>
    <row r="609" spans="1:7" ht="12.75">
      <c r="A609" s="96" t="s">
        <v>1117</v>
      </c>
      <c r="B609" s="158" t="s">
        <v>144</v>
      </c>
      <c r="C609" s="95"/>
      <c r="D609" s="188" t="s">
        <v>144</v>
      </c>
      <c r="E609" s="159" t="s">
        <v>144</v>
      </c>
      <c r="G609" s="119"/>
    </row>
    <row r="610" spans="1:7" ht="12.75">
      <c r="A610" s="96"/>
      <c r="B610" s="158" t="s">
        <v>144</v>
      </c>
      <c r="C610" s="95"/>
      <c r="D610" s="188" t="s">
        <v>144</v>
      </c>
      <c r="E610" s="159" t="s">
        <v>144</v>
      </c>
      <c r="G610" s="119"/>
    </row>
    <row r="611" spans="1:7" ht="12.75">
      <c r="A611" s="96" t="s">
        <v>1199</v>
      </c>
      <c r="B611" s="158">
        <v>1150.0378379999997</v>
      </c>
      <c r="C611" s="95"/>
      <c r="D611" s="188">
        <f>B611*(1+'Published Tariffs 11-12'!$H$42)</f>
        <v>1181.7788823287999</v>
      </c>
      <c r="E611" s="159">
        <f>(D611-B611)/B611</f>
        <v>2.7600000000000156E-2</v>
      </c>
      <c r="G611" s="119"/>
    </row>
    <row r="612" spans="1:7" ht="12.75">
      <c r="A612" s="96" t="s">
        <v>567</v>
      </c>
      <c r="B612" s="158">
        <v>2300.0547779999997</v>
      </c>
      <c r="C612" s="95"/>
      <c r="D612" s="188">
        <f>B612*(1+'Published Tariffs 11-12'!$H$42)</f>
        <v>2363.5362898727999</v>
      </c>
      <c r="E612" s="159">
        <f>(D612-B612)/B612</f>
        <v>2.7600000000000083E-2</v>
      </c>
      <c r="G612" s="119"/>
    </row>
    <row r="613" spans="1:7" ht="12.75">
      <c r="A613" s="96"/>
      <c r="B613" s="158" t="s">
        <v>144</v>
      </c>
      <c r="C613" s="95"/>
      <c r="D613" s="188" t="s">
        <v>144</v>
      </c>
      <c r="E613" s="159" t="s">
        <v>144</v>
      </c>
      <c r="G613" s="119"/>
    </row>
    <row r="614" spans="1:7" ht="12.75">
      <c r="A614" s="96" t="s">
        <v>1202</v>
      </c>
      <c r="B614" s="158">
        <v>1202.8575330000001</v>
      </c>
      <c r="C614" s="95"/>
      <c r="D614" s="188">
        <f>B614*(1+'Published Tariffs 11-12'!$H$42)</f>
        <v>1236.0564009108002</v>
      </c>
      <c r="E614" s="159">
        <f>(D614-B614)/B614</f>
        <v>2.7600000000000097E-2</v>
      </c>
      <c r="G614" s="119"/>
    </row>
    <row r="615" spans="1:7" ht="12.75">
      <c r="A615" s="96" t="s">
        <v>567</v>
      </c>
      <c r="B615" s="158">
        <v>2405.7255149999996</v>
      </c>
      <c r="C615" s="95"/>
      <c r="D615" s="188">
        <f>B615*(1+'Published Tariffs 11-12'!$H$42)</f>
        <v>2472.1235392139997</v>
      </c>
      <c r="E615" s="159">
        <f>(D615-B615)/B615</f>
        <v>2.7600000000000041E-2</v>
      </c>
      <c r="G615" s="119"/>
    </row>
    <row r="616" spans="1:7" ht="12.75">
      <c r="A616" s="96"/>
      <c r="B616" s="158" t="s">
        <v>144</v>
      </c>
      <c r="C616" s="95"/>
      <c r="D616" s="188" t="s">
        <v>144</v>
      </c>
      <c r="E616" s="159" t="s">
        <v>144</v>
      </c>
      <c r="G616" s="119"/>
    </row>
    <row r="617" spans="1:7" ht="12.75">
      <c r="A617" s="96" t="s">
        <v>1201</v>
      </c>
      <c r="B617" s="158">
        <v>1058.1388829999999</v>
      </c>
      <c r="C617" s="95"/>
      <c r="D617" s="188">
        <f>B617*(1+'Published Tariffs 11-12'!$H$42)</f>
        <v>1087.3435161707998</v>
      </c>
      <c r="E617" s="159">
        <f>(D617-B617)/B617</f>
        <v>2.7599999999999986E-2</v>
      </c>
      <c r="G617" s="119"/>
    </row>
    <row r="618" spans="1:7" ht="12.75">
      <c r="A618" s="96" t="s">
        <v>567</v>
      </c>
      <c r="B618" s="158">
        <v>2116.2673169999998</v>
      </c>
      <c r="C618" s="95"/>
      <c r="D618" s="188">
        <f>B618*(1+'Published Tariffs 11-12'!$H$42)</f>
        <v>2174.6762949491999</v>
      </c>
      <c r="E618" s="159">
        <f>(D618-B618)/B618</f>
        <v>2.7600000000000052E-2</v>
      </c>
      <c r="G618" s="119"/>
    </row>
    <row r="619" spans="1:7" ht="12.75">
      <c r="A619" s="96"/>
      <c r="B619" s="158" t="s">
        <v>144</v>
      </c>
      <c r="C619" s="95"/>
      <c r="D619" s="188" t="s">
        <v>144</v>
      </c>
      <c r="E619" s="159" t="s">
        <v>144</v>
      </c>
      <c r="G619" s="119"/>
    </row>
    <row r="620" spans="1:7" ht="12.75">
      <c r="A620" s="96" t="s">
        <v>1200</v>
      </c>
      <c r="B620" s="158">
        <v>839.45176199999992</v>
      </c>
      <c r="C620" s="95"/>
      <c r="D620" s="188">
        <f>B620*(1+'Published Tariffs 11-12'!$H$42)</f>
        <v>862.62063063120002</v>
      </c>
      <c r="E620" s="159">
        <f>(D620-B620)/B620</f>
        <v>2.7600000000000121E-2</v>
      </c>
      <c r="G620" s="119"/>
    </row>
    <row r="621" spans="1:7" ht="12.75">
      <c r="A621" s="96" t="s">
        <v>567</v>
      </c>
      <c r="B621" s="158">
        <v>1678.8617279999999</v>
      </c>
      <c r="C621" s="95"/>
      <c r="D621" s="188">
        <f>B621*(1+'Published Tariffs 11-12'!$H$42)</f>
        <v>1725.1983116928</v>
      </c>
      <c r="E621" s="159">
        <f>(D621-B621)/B621</f>
        <v>2.7600000000000065E-2</v>
      </c>
      <c r="G621" s="119"/>
    </row>
    <row r="622" spans="1:7" ht="12.75">
      <c r="A622" s="96"/>
      <c r="B622" s="158" t="s">
        <v>144</v>
      </c>
      <c r="C622" s="95"/>
      <c r="D622" s="188" t="s">
        <v>144</v>
      </c>
      <c r="E622" s="159" t="s">
        <v>144</v>
      </c>
      <c r="G622" s="119"/>
    </row>
    <row r="623" spans="1:7" ht="12.75">
      <c r="A623" s="96" t="s">
        <v>1118</v>
      </c>
      <c r="B623" s="158" t="s">
        <v>144</v>
      </c>
      <c r="C623" s="95"/>
      <c r="D623" s="188" t="s">
        <v>144</v>
      </c>
      <c r="E623" s="159" t="s">
        <v>144</v>
      </c>
      <c r="G623" s="119"/>
    </row>
    <row r="624" spans="1:7" ht="12.75">
      <c r="A624" s="96" t="s">
        <v>161</v>
      </c>
      <c r="B624" s="158" t="s">
        <v>144</v>
      </c>
      <c r="C624" s="95"/>
      <c r="D624" s="188" t="s">
        <v>144</v>
      </c>
      <c r="E624" s="159" t="s">
        <v>144</v>
      </c>
      <c r="G624" s="119"/>
    </row>
    <row r="625" spans="1:22" ht="12.75">
      <c r="A625" s="96" t="s">
        <v>1119</v>
      </c>
      <c r="B625" s="158" t="s">
        <v>144</v>
      </c>
      <c r="C625" s="95"/>
      <c r="D625" s="188" t="s">
        <v>144</v>
      </c>
      <c r="E625" s="159" t="s">
        <v>144</v>
      </c>
      <c r="G625" s="119"/>
    </row>
    <row r="626" spans="1:22" ht="12.75">
      <c r="A626" s="96" t="s">
        <v>1120</v>
      </c>
      <c r="B626" s="158" t="s">
        <v>144</v>
      </c>
      <c r="C626" s="95"/>
      <c r="D626" s="188" t="s">
        <v>144</v>
      </c>
      <c r="E626" s="159" t="s">
        <v>144</v>
      </c>
      <c r="G626" s="119"/>
    </row>
    <row r="627" spans="1:22" ht="12.75">
      <c r="A627" s="96" t="s">
        <v>1121</v>
      </c>
      <c r="B627" s="158">
        <v>839.45176199999992</v>
      </c>
      <c r="C627" s="95"/>
      <c r="D627" s="188">
        <f>B627*(1+'Published Tariffs 11-12'!$H$42)</f>
        <v>862.62063063120002</v>
      </c>
      <c r="E627" s="159">
        <f>(D627-B627)/B627</f>
        <v>2.7600000000000121E-2</v>
      </c>
      <c r="G627" s="119"/>
    </row>
    <row r="628" spans="1:22" ht="12.75">
      <c r="A628" s="96"/>
      <c r="B628" s="158" t="s">
        <v>144</v>
      </c>
      <c r="C628" s="95"/>
      <c r="D628" s="188" t="s">
        <v>144</v>
      </c>
      <c r="E628" s="159" t="s">
        <v>144</v>
      </c>
      <c r="G628" s="119"/>
      <c r="V628" s="1">
        <v>1</v>
      </c>
    </row>
    <row r="629" spans="1:22" ht="12.75">
      <c r="A629" s="96" t="s">
        <v>342</v>
      </c>
      <c r="B629" s="158" t="s">
        <v>144</v>
      </c>
      <c r="C629" s="151"/>
      <c r="D629" s="188" t="s">
        <v>144</v>
      </c>
      <c r="E629" s="159" t="s">
        <v>144</v>
      </c>
      <c r="G629" s="119"/>
      <c r="V629" s="1">
        <v>1</v>
      </c>
    </row>
    <row r="630" spans="1:22" ht="12.75">
      <c r="A630" s="96" t="s">
        <v>1122</v>
      </c>
      <c r="B630" s="158">
        <v>2404.4298389999999</v>
      </c>
      <c r="C630" s="151"/>
      <c r="D630" s="188">
        <f>B630*(1+'Published Tariffs 11-12'!$H$42)</f>
        <v>2470.7921025564001</v>
      </c>
      <c r="E630" s="232">
        <f>(D630-B630)/B630</f>
        <v>2.7600000000000083E-2</v>
      </c>
      <c r="F630" s="228"/>
      <c r="G630" s="119"/>
      <c r="V630" s="1">
        <v>1</v>
      </c>
    </row>
    <row r="631" spans="1:22" ht="12.75">
      <c r="A631" s="96"/>
      <c r="B631" s="158" t="s">
        <v>144</v>
      </c>
      <c r="C631" s="95"/>
      <c r="D631" s="188" t="s">
        <v>144</v>
      </c>
      <c r="E631" s="159" t="s">
        <v>144</v>
      </c>
      <c r="G631" s="119"/>
      <c r="V631" s="1">
        <v>1</v>
      </c>
    </row>
    <row r="632" spans="1:22" ht="12.75">
      <c r="A632" s="94" t="s">
        <v>1123</v>
      </c>
      <c r="B632" s="158" t="s">
        <v>144</v>
      </c>
      <c r="C632" s="95"/>
      <c r="D632" s="188" t="s">
        <v>144</v>
      </c>
      <c r="E632" s="159" t="s">
        <v>144</v>
      </c>
      <c r="G632" s="119"/>
      <c r="V632" s="1">
        <v>1</v>
      </c>
    </row>
    <row r="633" spans="1:22" ht="12.75">
      <c r="A633" s="96"/>
      <c r="B633" s="158" t="s">
        <v>144</v>
      </c>
      <c r="C633" s="95"/>
      <c r="D633" s="188" t="s">
        <v>144</v>
      </c>
      <c r="E633" s="159" t="s">
        <v>144</v>
      </c>
      <c r="G633" s="119"/>
      <c r="V633" s="1">
        <v>1</v>
      </c>
    </row>
    <row r="634" spans="1:22" ht="12.75">
      <c r="A634" s="94" t="s">
        <v>235</v>
      </c>
      <c r="B634" s="158" t="s">
        <v>144</v>
      </c>
      <c r="C634" s="97"/>
      <c r="D634" s="188" t="s">
        <v>144</v>
      </c>
      <c r="E634" s="159" t="s">
        <v>144</v>
      </c>
      <c r="G634" s="119"/>
      <c r="V634" s="1">
        <v>1</v>
      </c>
    </row>
    <row r="635" spans="1:22" ht="12.75">
      <c r="A635" s="96"/>
      <c r="B635" s="158" t="s">
        <v>144</v>
      </c>
      <c r="C635" s="97"/>
      <c r="D635" s="188" t="s">
        <v>144</v>
      </c>
      <c r="E635" s="159" t="s">
        <v>144</v>
      </c>
      <c r="G635" s="119"/>
      <c r="V635" s="1">
        <v>1</v>
      </c>
    </row>
    <row r="636" spans="1:22" ht="12.75">
      <c r="A636" s="96" t="s">
        <v>1124</v>
      </c>
      <c r="B636" s="158" t="s">
        <v>144</v>
      </c>
      <c r="C636" s="97"/>
      <c r="D636" s="188" t="s">
        <v>144</v>
      </c>
      <c r="E636" s="159" t="s">
        <v>144</v>
      </c>
      <c r="G636" s="119"/>
      <c r="V636" s="1">
        <v>1</v>
      </c>
    </row>
    <row r="637" spans="1:22" ht="12.75">
      <c r="A637" s="154" t="s">
        <v>1204</v>
      </c>
      <c r="B637" s="158">
        <v>162.408807</v>
      </c>
      <c r="C637" s="95"/>
      <c r="D637" s="188">
        <f>B637*(1+'Published Tariffs 11-12'!$H$42)</f>
        <v>166.8912900732</v>
      </c>
      <c r="E637" s="232">
        <f>(D637-B637)/B637</f>
        <v>2.7600000000000006E-2</v>
      </c>
      <c r="F637" s="228"/>
      <c r="G637" s="119"/>
      <c r="V637" s="1">
        <v>1</v>
      </c>
    </row>
    <row r="638" spans="1:22" ht="12.75">
      <c r="A638" s="96" t="s">
        <v>1205</v>
      </c>
      <c r="B638" s="158">
        <v>767.05064100000004</v>
      </c>
      <c r="C638" s="95"/>
      <c r="D638" s="188">
        <f>B638*(1+'Published Tariffs 11-12'!$H$42)</f>
        <v>788.22123869160009</v>
      </c>
      <c r="E638" s="232">
        <f>(D638-B638)/B638</f>
        <v>2.7600000000000065E-2</v>
      </c>
      <c r="F638" s="228"/>
      <c r="G638" s="119"/>
      <c r="V638" s="1">
        <v>1</v>
      </c>
    </row>
    <row r="639" spans="1:22" ht="12.75">
      <c r="A639" s="96"/>
      <c r="B639" s="158" t="s">
        <v>144</v>
      </c>
      <c r="C639" s="95"/>
      <c r="D639" s="188" t="s">
        <v>144</v>
      </c>
      <c r="E639" s="159" t="s">
        <v>144</v>
      </c>
      <c r="G639" s="119"/>
      <c r="V639" s="1">
        <v>1</v>
      </c>
    </row>
    <row r="640" spans="1:22" ht="12.75">
      <c r="A640" s="96" t="s">
        <v>1206</v>
      </c>
      <c r="B640" s="158" t="s">
        <v>144</v>
      </c>
      <c r="C640" s="95"/>
      <c r="D640" s="188" t="s">
        <v>144</v>
      </c>
      <c r="E640" s="159" t="s">
        <v>144</v>
      </c>
      <c r="G640" s="119"/>
      <c r="V640" s="1">
        <v>1</v>
      </c>
    </row>
    <row r="641" spans="1:22" ht="12.75">
      <c r="A641" s="154" t="s">
        <v>1207</v>
      </c>
      <c r="B641" s="158">
        <v>74.208797999999987</v>
      </c>
      <c r="C641" s="152"/>
      <c r="D641" s="188">
        <f>B641*(1+'Published Tariffs 11-12'!$H$42)</f>
        <v>76.256960824799989</v>
      </c>
      <c r="E641" s="232">
        <f>(D641-B641)/B641</f>
        <v>2.7600000000000034E-2</v>
      </c>
      <c r="F641" s="228"/>
      <c r="G641" s="119"/>
      <c r="V641" s="1">
        <v>1</v>
      </c>
    </row>
    <row r="642" spans="1:22" ht="12.75">
      <c r="A642" s="96"/>
      <c r="B642" s="158" t="s">
        <v>144</v>
      </c>
      <c r="C642" s="95"/>
      <c r="D642" s="188"/>
      <c r="E642" s="159" t="s">
        <v>144</v>
      </c>
      <c r="G642" s="119"/>
      <c r="V642" s="1">
        <v>1</v>
      </c>
    </row>
    <row r="643" spans="1:22" ht="12.75">
      <c r="A643" s="154" t="s">
        <v>1208</v>
      </c>
      <c r="B643" s="158" t="s">
        <v>144</v>
      </c>
      <c r="C643" s="151"/>
      <c r="D643" s="188"/>
      <c r="E643" s="159" t="s">
        <v>144</v>
      </c>
      <c r="G643" s="119"/>
      <c r="V643" s="1">
        <v>1</v>
      </c>
    </row>
    <row r="644" spans="1:22" ht="12.75">
      <c r="A644" s="96" t="s">
        <v>1209</v>
      </c>
      <c r="B644" s="158">
        <v>271.130652</v>
      </c>
      <c r="C644" s="151"/>
      <c r="D644" s="188">
        <f>B644*(1+'Published Tariffs 11-12'!$H$42)</f>
        <v>278.61385799520002</v>
      </c>
      <c r="E644" s="232">
        <f>(D644-B644)/B644</f>
        <v>2.7600000000000086E-2</v>
      </c>
      <c r="F644" s="228"/>
      <c r="G644" s="119"/>
      <c r="V644" s="1">
        <v>1</v>
      </c>
    </row>
    <row r="645" spans="1:22" ht="12.75">
      <c r="A645" s="96" t="s">
        <v>1210</v>
      </c>
      <c r="B645" s="158">
        <v>302.00744699999996</v>
      </c>
      <c r="C645" s="151"/>
      <c r="D645" s="188">
        <f>B645*(1+'Published Tariffs 11-12'!$H$42)</f>
        <v>310.34285253719997</v>
      </c>
      <c r="E645" s="232">
        <f>(D645-B645)/B645</f>
        <v>2.7600000000000062E-2</v>
      </c>
      <c r="F645" s="228"/>
      <c r="G645" s="119"/>
      <c r="V645" s="1">
        <v>1</v>
      </c>
    </row>
    <row r="646" spans="1:22" s="160" customFormat="1" ht="12.75">
      <c r="A646" s="96"/>
      <c r="B646" s="158" t="s">
        <v>144</v>
      </c>
      <c r="C646" s="158"/>
      <c r="D646" s="188" t="s">
        <v>144</v>
      </c>
      <c r="E646" s="159" t="s">
        <v>144</v>
      </c>
      <c r="G646" s="161"/>
      <c r="V646" s="160">
        <v>1</v>
      </c>
    </row>
    <row r="647" spans="1:22" ht="12.75">
      <c r="A647" s="96" t="s">
        <v>1132</v>
      </c>
      <c r="B647" s="158" t="s">
        <v>144</v>
      </c>
      <c r="C647" s="95"/>
      <c r="D647" s="189" t="s">
        <v>144</v>
      </c>
      <c r="E647" s="159" t="s">
        <v>144</v>
      </c>
      <c r="G647" s="119"/>
      <c r="V647" s="1">
        <v>1</v>
      </c>
    </row>
    <row r="648" spans="1:22" ht="12.75">
      <c r="A648" s="96" t="s">
        <v>1133</v>
      </c>
      <c r="B648" s="158" t="s">
        <v>144</v>
      </c>
      <c r="C648" s="95"/>
      <c r="D648" s="189" t="s">
        <v>144</v>
      </c>
      <c r="E648" s="159" t="s">
        <v>144</v>
      </c>
      <c r="G648" s="119"/>
    </row>
    <row r="649" spans="1:22" ht="12.75">
      <c r="A649" s="96" t="s">
        <v>1211</v>
      </c>
      <c r="B649" s="158" t="s">
        <v>144</v>
      </c>
      <c r="C649" s="95"/>
      <c r="D649" s="189" t="s">
        <v>144</v>
      </c>
      <c r="E649" s="159" t="s">
        <v>144</v>
      </c>
      <c r="G649" s="119"/>
    </row>
    <row r="650" spans="1:22" ht="12.75">
      <c r="A650" s="96" t="s">
        <v>1136</v>
      </c>
      <c r="B650" s="158" t="s">
        <v>125</v>
      </c>
      <c r="C650" s="153"/>
      <c r="D650" s="189" t="s">
        <v>125</v>
      </c>
      <c r="E650" s="159"/>
      <c r="G650" s="119"/>
    </row>
    <row r="651" spans="1:22" ht="12.75">
      <c r="A651" s="96"/>
      <c r="B651" s="158"/>
      <c r="C651" s="95"/>
      <c r="D651" s="189"/>
      <c r="E651" s="159"/>
      <c r="G651" s="119"/>
    </row>
    <row r="652" spans="1:22" s="116" customFormat="1" ht="12.75">
      <c r="A652" s="96" t="s">
        <v>1212</v>
      </c>
      <c r="B652" s="158" t="s">
        <v>125</v>
      </c>
      <c r="C652" s="95"/>
      <c r="D652" s="189" t="s">
        <v>125</v>
      </c>
      <c r="E652" s="159" t="s">
        <v>144</v>
      </c>
      <c r="G652" s="119"/>
    </row>
    <row r="653" spans="1:22" ht="12.75">
      <c r="A653" s="96" t="s">
        <v>1213</v>
      </c>
      <c r="B653" s="158" t="s">
        <v>125</v>
      </c>
      <c r="C653" s="95"/>
      <c r="D653" s="189" t="s">
        <v>125</v>
      </c>
      <c r="E653" s="159"/>
      <c r="G653" s="119"/>
    </row>
    <row r="654" spans="1:22" ht="12.75">
      <c r="A654" s="96" t="s">
        <v>1130</v>
      </c>
      <c r="B654" s="158" t="s">
        <v>125</v>
      </c>
      <c r="C654" s="95"/>
      <c r="D654" s="189" t="s">
        <v>125</v>
      </c>
      <c r="E654" s="159"/>
      <c r="G654" s="119"/>
    </row>
    <row r="655" spans="1:22" ht="12.75">
      <c r="A655" s="96" t="s">
        <v>1214</v>
      </c>
      <c r="B655" s="158" t="s">
        <v>125</v>
      </c>
      <c r="C655" s="95"/>
      <c r="D655" s="189" t="s">
        <v>125</v>
      </c>
      <c r="E655" s="159" t="s">
        <v>144</v>
      </c>
      <c r="G655" s="119"/>
    </row>
    <row r="656" spans="1:22" ht="12.75">
      <c r="A656" s="96"/>
      <c r="B656" s="158" t="s">
        <v>144</v>
      </c>
      <c r="C656" s="95"/>
      <c r="D656" s="188" t="s">
        <v>144</v>
      </c>
      <c r="E656" s="159" t="s">
        <v>144</v>
      </c>
      <c r="G656" s="119"/>
    </row>
    <row r="657" spans="1:22" ht="12.75">
      <c r="A657" s="219" t="s">
        <v>46</v>
      </c>
      <c r="B657" s="158" t="s">
        <v>144</v>
      </c>
      <c r="C657" s="95"/>
      <c r="D657" s="188" t="s">
        <v>144</v>
      </c>
      <c r="E657" s="159" t="s">
        <v>144</v>
      </c>
      <c r="G657" s="119"/>
    </row>
    <row r="658" spans="1:22" ht="12.75">
      <c r="A658" s="94" t="s">
        <v>88</v>
      </c>
      <c r="B658" s="158" t="s">
        <v>144</v>
      </c>
      <c r="C658" s="95"/>
      <c r="D658" s="188" t="s">
        <v>144</v>
      </c>
      <c r="E658" s="159" t="s">
        <v>144</v>
      </c>
      <c r="G658" s="119"/>
    </row>
    <row r="659" spans="1:22" ht="12.75">
      <c r="A659" s="94" t="s">
        <v>89</v>
      </c>
      <c r="B659" s="158" t="s">
        <v>144</v>
      </c>
      <c r="C659" s="97"/>
      <c r="D659" s="188" t="s">
        <v>144</v>
      </c>
      <c r="E659" s="159" t="s">
        <v>144</v>
      </c>
      <c r="G659" s="119"/>
      <c r="V659" s="1">
        <v>1</v>
      </c>
    </row>
    <row r="660" spans="1:22" ht="12.75">
      <c r="A660" s="96"/>
      <c r="B660" s="158" t="s">
        <v>144</v>
      </c>
      <c r="C660" s="97"/>
      <c r="D660" s="188" t="s">
        <v>144</v>
      </c>
      <c r="E660" s="159" t="s">
        <v>144</v>
      </c>
      <c r="G660" s="119"/>
    </row>
    <row r="661" spans="1:22" ht="12.75">
      <c r="A661" s="94" t="s">
        <v>13</v>
      </c>
      <c r="B661" s="158" t="s">
        <v>144</v>
      </c>
      <c r="C661" s="97"/>
      <c r="D661" s="188" t="s">
        <v>144</v>
      </c>
      <c r="E661" s="159" t="s">
        <v>144</v>
      </c>
      <c r="G661" s="119"/>
    </row>
    <row r="662" spans="1:22" ht="12.75">
      <c r="A662" s="96" t="s">
        <v>21</v>
      </c>
      <c r="B662" s="158" t="s">
        <v>144</v>
      </c>
      <c r="C662" s="97"/>
      <c r="D662" s="188" t="s">
        <v>144</v>
      </c>
      <c r="E662" s="159" t="s">
        <v>144</v>
      </c>
      <c r="G662" s="119"/>
    </row>
    <row r="663" spans="1:22" ht="12.75">
      <c r="A663" s="96" t="s">
        <v>22</v>
      </c>
      <c r="B663" s="158" t="s">
        <v>144</v>
      </c>
      <c r="C663" s="97"/>
      <c r="D663" s="188" t="s">
        <v>144</v>
      </c>
      <c r="E663" s="159" t="s">
        <v>144</v>
      </c>
      <c r="G663" s="119"/>
    </row>
    <row r="664" spans="1:22" ht="12.75">
      <c r="A664" s="96" t="s">
        <v>519</v>
      </c>
      <c r="B664" s="158" t="s">
        <v>144</v>
      </c>
      <c r="C664" s="97"/>
      <c r="D664" s="188" t="s">
        <v>144</v>
      </c>
      <c r="E664" s="159" t="s">
        <v>144</v>
      </c>
      <c r="G664" s="119"/>
    </row>
    <row r="665" spans="1:22" ht="12.75">
      <c r="A665" s="96" t="s">
        <v>490</v>
      </c>
      <c r="B665" s="158" t="s">
        <v>144</v>
      </c>
      <c r="C665" s="97"/>
      <c r="D665" s="188" t="s">
        <v>144</v>
      </c>
      <c r="E665" s="159" t="s">
        <v>144</v>
      </c>
      <c r="G665" s="119"/>
      <c r="V665" s="1">
        <v>1</v>
      </c>
    </row>
    <row r="666" spans="1:22" ht="12.75">
      <c r="A666" s="96"/>
      <c r="B666" s="158" t="s">
        <v>144</v>
      </c>
      <c r="C666" s="97"/>
      <c r="D666" s="188" t="s">
        <v>144</v>
      </c>
      <c r="E666" s="159" t="s">
        <v>144</v>
      </c>
      <c r="G666" s="119"/>
      <c r="V666" s="1">
        <v>1</v>
      </c>
    </row>
    <row r="667" spans="1:22" ht="12.75">
      <c r="A667" s="96" t="s">
        <v>165</v>
      </c>
      <c r="B667" s="158" t="s">
        <v>144</v>
      </c>
      <c r="C667" s="97"/>
      <c r="D667" s="188" t="s">
        <v>144</v>
      </c>
      <c r="E667" s="159" t="s">
        <v>144</v>
      </c>
      <c r="G667" s="119"/>
      <c r="V667" s="1">
        <v>1</v>
      </c>
    </row>
    <row r="668" spans="1:22" ht="12.75">
      <c r="A668" s="96" t="s">
        <v>19</v>
      </c>
      <c r="B668" s="158" t="s">
        <v>144</v>
      </c>
      <c r="C668" s="97"/>
      <c r="D668" s="188" t="s">
        <v>144</v>
      </c>
      <c r="E668" s="159" t="s">
        <v>144</v>
      </c>
      <c r="G668" s="119"/>
      <c r="V668" s="1">
        <v>1</v>
      </c>
    </row>
    <row r="669" spans="1:22" ht="12.75">
      <c r="A669" s="96" t="s">
        <v>67</v>
      </c>
      <c r="B669" s="158" t="s">
        <v>144</v>
      </c>
      <c r="C669" s="97"/>
      <c r="D669" s="188" t="s">
        <v>144</v>
      </c>
      <c r="E669" s="159" t="s">
        <v>144</v>
      </c>
      <c r="G669" s="119"/>
      <c r="V669" s="1">
        <v>1</v>
      </c>
    </row>
    <row r="670" spans="1:22" ht="12.75">
      <c r="A670" s="96"/>
      <c r="B670" s="158" t="s">
        <v>144</v>
      </c>
      <c r="C670" s="97"/>
      <c r="D670" s="188" t="s">
        <v>144</v>
      </c>
      <c r="E670" s="159" t="s">
        <v>144</v>
      </c>
      <c r="G670" s="119"/>
      <c r="V670" s="1">
        <v>1</v>
      </c>
    </row>
    <row r="671" spans="1:22" ht="12.75">
      <c r="A671" s="94" t="s">
        <v>237</v>
      </c>
      <c r="B671" s="158" t="s">
        <v>144</v>
      </c>
      <c r="C671" s="97"/>
      <c r="D671" s="188" t="s">
        <v>144</v>
      </c>
      <c r="E671" s="159" t="s">
        <v>144</v>
      </c>
      <c r="G671" s="119"/>
      <c r="V671" s="1">
        <v>1</v>
      </c>
    </row>
    <row r="672" spans="1:22" ht="12.75">
      <c r="A672" s="96"/>
      <c r="B672" s="158" t="s">
        <v>144</v>
      </c>
      <c r="C672" s="97"/>
      <c r="D672" s="188" t="s">
        <v>144</v>
      </c>
      <c r="E672" s="159" t="s">
        <v>144</v>
      </c>
      <c r="G672" s="119"/>
      <c r="V672" s="1">
        <v>1</v>
      </c>
    </row>
    <row r="673" spans="1:22" ht="12.75">
      <c r="A673" s="96" t="s">
        <v>492</v>
      </c>
      <c r="B673" s="158" t="s">
        <v>144</v>
      </c>
      <c r="C673" s="97"/>
      <c r="D673" s="188" t="s">
        <v>144</v>
      </c>
      <c r="E673" s="159" t="s">
        <v>144</v>
      </c>
      <c r="G673" s="119"/>
      <c r="V673" s="1">
        <v>1</v>
      </c>
    </row>
    <row r="674" spans="1:22" ht="12.75">
      <c r="A674" s="154" t="s">
        <v>1215</v>
      </c>
      <c r="B674" s="158" t="s">
        <v>144</v>
      </c>
      <c r="C674" s="97"/>
      <c r="D674" s="188" t="s">
        <v>144</v>
      </c>
      <c r="E674" s="159" t="s">
        <v>144</v>
      </c>
      <c r="G674" s="119"/>
      <c r="V674" s="1">
        <v>1</v>
      </c>
    </row>
    <row r="675" spans="1:22" ht="12.75">
      <c r="A675" s="96" t="s">
        <v>24</v>
      </c>
      <c r="B675" s="158" t="s">
        <v>144</v>
      </c>
      <c r="C675" s="97"/>
      <c r="D675" s="188" t="s">
        <v>144</v>
      </c>
      <c r="E675" s="159" t="s">
        <v>144</v>
      </c>
      <c r="G675" s="119"/>
      <c r="V675" s="1">
        <v>1</v>
      </c>
    </row>
    <row r="676" spans="1:22" ht="12.75">
      <c r="A676" s="96"/>
      <c r="B676" s="158" t="s">
        <v>144</v>
      </c>
      <c r="C676" s="97"/>
      <c r="D676" s="188" t="s">
        <v>144</v>
      </c>
      <c r="E676" s="159" t="s">
        <v>144</v>
      </c>
      <c r="G676" s="119"/>
    </row>
    <row r="677" spans="1:22" ht="12.75">
      <c r="A677" s="154" t="s">
        <v>1216</v>
      </c>
      <c r="B677" s="158" t="s">
        <v>144</v>
      </c>
      <c r="C677" s="97"/>
      <c r="D677" s="188" t="s">
        <v>144</v>
      </c>
      <c r="E677" s="159" t="s">
        <v>144</v>
      </c>
      <c r="G677" s="119"/>
    </row>
    <row r="678" spans="1:22" ht="12.75">
      <c r="A678" s="96"/>
      <c r="B678" s="158" t="s">
        <v>144</v>
      </c>
      <c r="C678" s="97"/>
      <c r="D678" s="188" t="s">
        <v>144</v>
      </c>
      <c r="E678" s="159" t="s">
        <v>144</v>
      </c>
      <c r="G678" s="119"/>
    </row>
    <row r="679" spans="1:22" ht="12.75">
      <c r="A679" s="154" t="s">
        <v>1217</v>
      </c>
      <c r="B679" s="158" t="s">
        <v>144</v>
      </c>
      <c r="C679" s="97"/>
      <c r="D679" s="188" t="s">
        <v>144</v>
      </c>
      <c r="E679" s="159" t="s">
        <v>144</v>
      </c>
      <c r="G679" s="119"/>
    </row>
    <row r="680" spans="1:22" ht="12.75">
      <c r="A680" s="96"/>
      <c r="B680" s="158" t="s">
        <v>144</v>
      </c>
      <c r="C680" s="97"/>
      <c r="D680" s="188" t="s">
        <v>144</v>
      </c>
      <c r="E680" s="159" t="s">
        <v>144</v>
      </c>
      <c r="G680" s="119"/>
    </row>
    <row r="681" spans="1:22" ht="12.75">
      <c r="A681" s="96" t="s">
        <v>16</v>
      </c>
      <c r="B681" s="158">
        <v>97.781741999999994</v>
      </c>
      <c r="C681" s="95"/>
      <c r="D681" s="188">
        <f>B681*(1+'Published Tariffs 11-12'!$H$42)</f>
        <v>100.4805180792</v>
      </c>
      <c r="E681" s="159">
        <f>(D681-B681)/B681</f>
        <v>2.760000000000002E-2</v>
      </c>
      <c r="G681" s="119"/>
    </row>
    <row r="682" spans="1:22" ht="12.75">
      <c r="A682" s="96" t="s">
        <v>479</v>
      </c>
      <c r="B682" s="158" t="s">
        <v>144</v>
      </c>
      <c r="C682" s="97"/>
      <c r="D682" s="188" t="s">
        <v>144</v>
      </c>
      <c r="E682" s="159" t="s">
        <v>144</v>
      </c>
      <c r="G682" s="119"/>
    </row>
    <row r="683" spans="1:22" ht="12.75">
      <c r="A683" s="96" t="s">
        <v>17</v>
      </c>
      <c r="B683" s="158" t="s">
        <v>144</v>
      </c>
      <c r="C683" s="97"/>
      <c r="D683" s="188"/>
      <c r="E683" s="159" t="s">
        <v>144</v>
      </c>
      <c r="G683" s="119"/>
    </row>
    <row r="684" spans="1:22" ht="12.75">
      <c r="A684" s="96" t="s">
        <v>18</v>
      </c>
      <c r="B684" s="158">
        <v>29.319893999999998</v>
      </c>
      <c r="C684" s="95"/>
      <c r="D684" s="188">
        <f>B684*(1+'Published Tariffs 11-12'!$H$42)</f>
        <v>30.129123074399999</v>
      </c>
      <c r="E684" s="159">
        <f>(D684-B684)/B684</f>
        <v>2.7600000000000038E-2</v>
      </c>
      <c r="G684" s="119"/>
    </row>
    <row r="685" spans="1:22" ht="12.75">
      <c r="A685" s="96"/>
      <c r="B685" s="158" t="s">
        <v>144</v>
      </c>
      <c r="C685" s="95"/>
      <c r="D685" s="188" t="s">
        <v>144</v>
      </c>
      <c r="E685" s="159" t="s">
        <v>144</v>
      </c>
      <c r="G685" s="119"/>
    </row>
    <row r="686" spans="1:22" ht="12.75">
      <c r="A686" s="96" t="s">
        <v>328</v>
      </c>
      <c r="B686" s="158" t="s">
        <v>144</v>
      </c>
      <c r="C686" s="95"/>
      <c r="D686" s="188" t="s">
        <v>144</v>
      </c>
      <c r="E686" s="159" t="s">
        <v>144</v>
      </c>
      <c r="G686" s="119"/>
    </row>
    <row r="687" spans="1:22" ht="12.75">
      <c r="A687" s="96" t="s">
        <v>1304</v>
      </c>
      <c r="B687" s="158" t="s">
        <v>144</v>
      </c>
      <c r="C687" s="95"/>
      <c r="D687" s="188" t="s">
        <v>144</v>
      </c>
      <c r="E687" s="159" t="s">
        <v>144</v>
      </c>
      <c r="G687" s="119"/>
      <c r="V687" s="1">
        <v>1</v>
      </c>
    </row>
    <row r="688" spans="1:22" ht="12.75">
      <c r="A688" s="96" t="s">
        <v>27</v>
      </c>
      <c r="B688" s="158">
        <v>238.958181</v>
      </c>
      <c r="C688" s="95"/>
      <c r="D688" s="188">
        <f>B688*(1+'Published Tariffs 11-12'!$H$42)</f>
        <v>245.55342679560002</v>
      </c>
      <c r="E688" s="159">
        <f>(D688-B688)/B688</f>
        <v>2.760000000000009E-2</v>
      </c>
      <c r="G688" s="119"/>
    </row>
    <row r="689" spans="1:7" ht="12.75">
      <c r="A689" s="96"/>
      <c r="B689" s="158" t="s">
        <v>144</v>
      </c>
      <c r="C689" s="95"/>
      <c r="D689" s="188" t="s">
        <v>144</v>
      </c>
      <c r="E689" s="159" t="s">
        <v>144</v>
      </c>
      <c r="G689" s="119"/>
    </row>
    <row r="690" spans="1:7" ht="12.75">
      <c r="A690" s="96"/>
      <c r="B690" s="158" t="s">
        <v>144</v>
      </c>
      <c r="C690" s="95"/>
      <c r="D690" s="188" t="s">
        <v>144</v>
      </c>
      <c r="E690" s="159" t="s">
        <v>144</v>
      </c>
      <c r="G690" s="119"/>
    </row>
    <row r="691" spans="1:7" ht="12.75">
      <c r="A691" s="94" t="s">
        <v>329</v>
      </c>
      <c r="B691" s="158"/>
      <c r="C691" s="144"/>
      <c r="D691" s="188"/>
      <c r="E691" s="159"/>
      <c r="G691" s="119"/>
    </row>
    <row r="692" spans="1:7" ht="12.75">
      <c r="A692" s="154" t="s">
        <v>1220</v>
      </c>
      <c r="B692" s="158"/>
      <c r="C692" s="144"/>
      <c r="D692" s="188"/>
      <c r="E692" s="159"/>
      <c r="G692" s="119"/>
    </row>
    <row r="693" spans="1:7" ht="12.75">
      <c r="A693" s="154" t="s">
        <v>1221</v>
      </c>
      <c r="B693" s="158"/>
      <c r="C693" s="144"/>
      <c r="D693" s="188"/>
      <c r="E693" s="159"/>
      <c r="G693" s="119"/>
    </row>
    <row r="694" spans="1:7" ht="12.75">
      <c r="A694" s="154" t="s">
        <v>1218</v>
      </c>
      <c r="B694" s="158"/>
      <c r="C694" s="144"/>
      <c r="D694" s="188"/>
      <c r="E694" s="159"/>
      <c r="G694" s="119"/>
    </row>
    <row r="695" spans="1:7" ht="12.75">
      <c r="A695" s="154" t="s">
        <v>1219</v>
      </c>
      <c r="B695" s="158"/>
      <c r="C695" s="144"/>
      <c r="D695" s="188"/>
      <c r="E695" s="159"/>
      <c r="G695" s="119"/>
    </row>
    <row r="696" spans="1:7" ht="12.75">
      <c r="A696" s="154" t="s">
        <v>1222</v>
      </c>
      <c r="B696" s="158"/>
      <c r="C696" s="144"/>
      <c r="D696" s="188"/>
      <c r="E696" s="159"/>
      <c r="G696" s="119"/>
    </row>
    <row r="697" spans="1:7" ht="12.75">
      <c r="A697" s="96" t="s">
        <v>1304</v>
      </c>
      <c r="B697" s="158"/>
      <c r="C697" s="144"/>
      <c r="D697" s="188"/>
      <c r="E697" s="159"/>
      <c r="G697" s="119"/>
    </row>
    <row r="698" spans="1:7" s="160" customFormat="1" ht="12.75">
      <c r="A698" s="172"/>
      <c r="B698" s="158"/>
      <c r="C698" s="158"/>
      <c r="D698" s="188"/>
      <c r="E698" s="159"/>
      <c r="G698" s="161"/>
    </row>
    <row r="699" spans="1:7" ht="22.5">
      <c r="A699" s="173" t="s">
        <v>347</v>
      </c>
      <c r="B699" s="158"/>
      <c r="C699" s="144"/>
      <c r="D699" s="188"/>
      <c r="E699" s="159"/>
      <c r="G699" s="119"/>
    </row>
    <row r="700" spans="1:7" ht="12.75">
      <c r="A700" s="154" t="s">
        <v>1223</v>
      </c>
      <c r="B700" s="158"/>
      <c r="C700" s="144"/>
      <c r="D700" s="188"/>
      <c r="E700" s="159"/>
      <c r="G700" s="119"/>
    </row>
    <row r="701" spans="1:7" ht="12.75">
      <c r="A701" s="96" t="s">
        <v>348</v>
      </c>
      <c r="B701" s="158"/>
      <c r="C701" s="144"/>
      <c r="D701" s="188"/>
      <c r="E701" s="159"/>
      <c r="G701" s="119"/>
    </row>
    <row r="702" spans="1:7" ht="12.75">
      <c r="A702" s="96" t="s">
        <v>349</v>
      </c>
      <c r="B702" s="158"/>
      <c r="C702" s="144"/>
      <c r="D702" s="188"/>
      <c r="E702" s="159"/>
      <c r="G702" s="119"/>
    </row>
    <row r="703" spans="1:7" ht="12.75">
      <c r="A703" s="96" t="s">
        <v>330</v>
      </c>
      <c r="B703" s="158"/>
      <c r="C703" s="144"/>
      <c r="D703" s="188"/>
      <c r="E703" s="159"/>
      <c r="G703" s="119"/>
    </row>
    <row r="704" spans="1:7" ht="12.75">
      <c r="A704" s="96" t="s">
        <v>1305</v>
      </c>
      <c r="B704" s="158"/>
      <c r="C704" s="144"/>
      <c r="D704" s="188"/>
      <c r="E704" s="159"/>
      <c r="G704" s="119"/>
    </row>
    <row r="705" spans="1:7" ht="12.75">
      <c r="A705" s="96" t="s">
        <v>1310</v>
      </c>
      <c r="B705" s="158"/>
      <c r="C705" s="144"/>
      <c r="D705" s="188"/>
      <c r="E705" s="159"/>
      <c r="G705" s="119"/>
    </row>
    <row r="706" spans="1:7" ht="12.75">
      <c r="A706" s="96" t="s">
        <v>1229</v>
      </c>
      <c r="B706" s="158"/>
      <c r="C706" s="144"/>
      <c r="D706" s="188"/>
      <c r="E706" s="159"/>
      <c r="G706" s="119"/>
    </row>
    <row r="707" spans="1:7" ht="12.75">
      <c r="A707" s="96"/>
      <c r="B707" s="158"/>
      <c r="C707" s="144"/>
      <c r="D707" s="188"/>
      <c r="E707" s="159"/>
      <c r="G707" s="119"/>
    </row>
    <row r="708" spans="1:7" ht="22.5">
      <c r="A708" s="173" t="s">
        <v>343</v>
      </c>
      <c r="B708" s="158"/>
      <c r="C708" s="144"/>
      <c r="D708" s="188"/>
      <c r="E708" s="159"/>
      <c r="G708" s="119"/>
    </row>
    <row r="709" spans="1:7" ht="67.5">
      <c r="A709" s="174" t="s">
        <v>1226</v>
      </c>
      <c r="B709" s="158"/>
      <c r="C709" s="144"/>
      <c r="D709" s="188"/>
      <c r="E709" s="159"/>
      <c r="G709" s="119"/>
    </row>
    <row r="710" spans="1:7" ht="12.75">
      <c r="A710" s="174"/>
      <c r="B710" s="158"/>
      <c r="C710" s="144"/>
      <c r="D710" s="188"/>
      <c r="E710" s="159"/>
      <c r="G710" s="119"/>
    </row>
    <row r="711" spans="1:7" ht="33.75">
      <c r="A711" s="173" t="s">
        <v>1227</v>
      </c>
      <c r="B711" s="158"/>
      <c r="C711" s="144"/>
      <c r="D711" s="188"/>
      <c r="E711" s="159"/>
      <c r="G711" s="119"/>
    </row>
    <row r="712" spans="1:7" ht="12.75">
      <c r="A712" s="173"/>
      <c r="B712" s="158"/>
      <c r="C712" s="144"/>
      <c r="D712" s="188"/>
      <c r="E712" s="159"/>
      <c r="G712" s="119"/>
    </row>
    <row r="713" spans="1:7" ht="12.75">
      <c r="A713" s="174" t="s">
        <v>1228</v>
      </c>
      <c r="B713" s="158"/>
      <c r="C713" s="144"/>
      <c r="D713" s="188"/>
      <c r="E713" s="159"/>
      <c r="G713" s="119"/>
    </row>
    <row r="714" spans="1:7" ht="12.75" customHeight="1">
      <c r="A714" s="174"/>
      <c r="B714" s="158"/>
      <c r="C714" s="144"/>
      <c r="D714" s="188"/>
      <c r="E714" s="159"/>
      <c r="G714" s="119"/>
    </row>
    <row r="715" spans="1:7" ht="22.5">
      <c r="A715" s="173" t="s">
        <v>344</v>
      </c>
      <c r="B715" s="158"/>
      <c r="C715" s="144"/>
      <c r="D715" s="188"/>
      <c r="E715" s="159"/>
      <c r="G715" s="119"/>
    </row>
    <row r="716" spans="1:7" ht="22.5">
      <c r="A716" s="174" t="s">
        <v>1148</v>
      </c>
      <c r="B716" s="158"/>
      <c r="C716" s="144"/>
      <c r="D716" s="188"/>
      <c r="E716" s="159"/>
      <c r="G716" s="119"/>
    </row>
    <row r="717" spans="1:7" ht="13.5" customHeight="1">
      <c r="A717" s="174"/>
      <c r="B717" s="158"/>
      <c r="C717" s="144"/>
      <c r="D717" s="188"/>
      <c r="E717" s="159"/>
      <c r="G717" s="119"/>
    </row>
    <row r="718" spans="1:7" ht="22.5">
      <c r="A718" s="174" t="s">
        <v>1225</v>
      </c>
      <c r="B718" s="158"/>
      <c r="C718" s="144"/>
      <c r="D718" s="188"/>
      <c r="E718" s="159"/>
      <c r="G718" s="119"/>
    </row>
    <row r="719" spans="1:7" ht="12.75">
      <c r="A719" s="174"/>
      <c r="B719" s="158"/>
      <c r="C719" s="144"/>
      <c r="D719" s="188"/>
      <c r="E719" s="159"/>
      <c r="G719" s="119"/>
    </row>
    <row r="720" spans="1:7" ht="22.5">
      <c r="A720" s="174" t="s">
        <v>1306</v>
      </c>
      <c r="B720" s="158"/>
      <c r="C720" s="144"/>
      <c r="D720" s="188"/>
      <c r="E720" s="159"/>
      <c r="G720" s="119"/>
    </row>
    <row r="721" spans="1:22" ht="12.75">
      <c r="A721" s="174"/>
      <c r="B721" s="158"/>
      <c r="C721" s="144"/>
      <c r="D721" s="188"/>
      <c r="E721" s="159"/>
      <c r="G721" s="119"/>
    </row>
    <row r="722" spans="1:22" ht="33.75">
      <c r="A722" s="174" t="s">
        <v>1224</v>
      </c>
      <c r="B722" s="158"/>
      <c r="C722" s="144"/>
      <c r="D722" s="188"/>
      <c r="E722" s="159"/>
      <c r="G722" s="119"/>
    </row>
    <row r="723" spans="1:22" ht="12.75">
      <c r="A723" s="174"/>
      <c r="B723" s="158"/>
      <c r="C723" s="144"/>
      <c r="D723" s="188"/>
      <c r="E723" s="159"/>
      <c r="G723" s="119"/>
    </row>
    <row r="724" spans="1:22" ht="33.75">
      <c r="A724" s="175" t="s">
        <v>345</v>
      </c>
      <c r="B724" s="158"/>
      <c r="C724" s="144"/>
      <c r="D724" s="188"/>
      <c r="E724" s="159"/>
      <c r="G724" s="119"/>
    </row>
    <row r="725" spans="1:22" ht="12.75">
      <c r="A725" s="175"/>
      <c r="B725" s="158"/>
      <c r="C725" s="144"/>
      <c r="D725" s="188"/>
      <c r="E725" s="159"/>
      <c r="G725" s="119"/>
    </row>
    <row r="726" spans="1:22" ht="33.75">
      <c r="A726" s="175" t="s">
        <v>346</v>
      </c>
      <c r="B726" s="158"/>
      <c r="C726" s="144"/>
      <c r="D726" s="188"/>
      <c r="E726" s="159"/>
      <c r="G726" s="119"/>
    </row>
    <row r="727" spans="1:22" ht="12.75">
      <c r="A727" s="96"/>
      <c r="B727" s="158"/>
      <c r="C727" s="95"/>
      <c r="D727" s="188"/>
      <c r="E727" s="159"/>
      <c r="G727" s="119"/>
    </row>
    <row r="728" spans="1:22" ht="12.75">
      <c r="A728" s="94" t="s">
        <v>240</v>
      </c>
      <c r="B728" s="158" t="s">
        <v>144</v>
      </c>
      <c r="C728" s="97"/>
      <c r="D728" s="188" t="s">
        <v>144</v>
      </c>
      <c r="E728" s="159" t="s">
        <v>144</v>
      </c>
      <c r="G728" s="119"/>
    </row>
    <row r="729" spans="1:22" ht="12.75">
      <c r="A729" s="96" t="s">
        <v>31</v>
      </c>
      <c r="B729" s="158" t="s">
        <v>144</v>
      </c>
      <c r="C729" s="95"/>
      <c r="D729" s="188" t="s">
        <v>144</v>
      </c>
      <c r="E729" s="159" t="s">
        <v>144</v>
      </c>
      <c r="G729" s="119"/>
      <c r="V729" s="1">
        <v>1</v>
      </c>
    </row>
    <row r="730" spans="1:22" ht="12.75">
      <c r="A730" s="96" t="s">
        <v>32</v>
      </c>
      <c r="B730" s="158" t="s">
        <v>144</v>
      </c>
      <c r="C730" s="95"/>
      <c r="D730" s="188" t="s">
        <v>144</v>
      </c>
      <c r="E730" s="159" t="s">
        <v>144</v>
      </c>
      <c r="G730" s="119"/>
      <c r="V730" s="1">
        <v>1</v>
      </c>
    </row>
    <row r="731" spans="1:22" ht="12.75">
      <c r="A731" s="96" t="s">
        <v>33</v>
      </c>
      <c r="B731" s="158" t="s">
        <v>144</v>
      </c>
      <c r="C731" s="95"/>
      <c r="D731" s="188" t="s">
        <v>144</v>
      </c>
      <c r="E731" s="159" t="s">
        <v>144</v>
      </c>
      <c r="G731" s="119"/>
      <c r="V731" s="1">
        <v>1</v>
      </c>
    </row>
    <row r="732" spans="1:22" ht="12.75">
      <c r="A732" s="96"/>
      <c r="B732" s="158" t="s">
        <v>144</v>
      </c>
      <c r="C732" s="95"/>
      <c r="D732" s="188" t="s">
        <v>144</v>
      </c>
      <c r="E732" s="159" t="s">
        <v>144</v>
      </c>
      <c r="G732" s="119"/>
      <c r="V732" s="1">
        <v>1</v>
      </c>
    </row>
    <row r="733" spans="1:22" ht="12.75">
      <c r="A733" s="96" t="s">
        <v>34</v>
      </c>
      <c r="B733" s="158" t="s">
        <v>144</v>
      </c>
      <c r="C733" s="95"/>
      <c r="D733" s="188" t="s">
        <v>144</v>
      </c>
      <c r="E733" s="159" t="s">
        <v>144</v>
      </c>
      <c r="G733" s="119"/>
      <c r="V733" s="1">
        <v>1</v>
      </c>
    </row>
    <row r="734" spans="1:22" ht="12.75">
      <c r="A734" s="96"/>
      <c r="B734" s="158" t="s">
        <v>144</v>
      </c>
      <c r="C734" s="95"/>
      <c r="D734" s="188" t="s">
        <v>144</v>
      </c>
      <c r="E734" s="159" t="s">
        <v>144</v>
      </c>
      <c r="G734" s="119"/>
      <c r="V734" s="1">
        <v>1</v>
      </c>
    </row>
    <row r="735" spans="1:22" ht="12.75">
      <c r="A735" s="96" t="s">
        <v>90</v>
      </c>
      <c r="B735" s="158">
        <v>25.652294999999999</v>
      </c>
      <c r="C735" s="95"/>
      <c r="D735" s="188">
        <f>B735*(1+'Published Tariffs 11-12'!$H$42)</f>
        <v>26.360298342</v>
      </c>
      <c r="E735" s="159">
        <f>(D735-B735)/B735</f>
        <v>2.7600000000000055E-2</v>
      </c>
      <c r="G735" s="119"/>
      <c r="V735" s="1">
        <v>1</v>
      </c>
    </row>
    <row r="736" spans="1:22" ht="12.75">
      <c r="A736" s="96" t="s">
        <v>35</v>
      </c>
      <c r="B736" s="158">
        <v>16.969175999999997</v>
      </c>
      <c r="C736" s="95"/>
      <c r="D736" s="188">
        <f>B736*(1+'Published Tariffs 11-12'!$H$42)</f>
        <v>17.437525257599997</v>
      </c>
      <c r="E736" s="159">
        <f>(D736-B736)/B736</f>
        <v>2.76E-2</v>
      </c>
      <c r="G736" s="119"/>
      <c r="V736" s="1">
        <v>1</v>
      </c>
    </row>
    <row r="737" spans="1:22" ht="12.75">
      <c r="A737" s="96" t="s">
        <v>36</v>
      </c>
      <c r="B737" s="158">
        <v>8.5368329999999997</v>
      </c>
      <c r="C737" s="95"/>
      <c r="D737" s="188">
        <f>B737*(1+'Published Tariffs 11-12'!$H$42)</f>
        <v>8.7724495908000009</v>
      </c>
      <c r="E737" s="159">
        <f>(D737-B737)/B737</f>
        <v>2.7600000000000142E-2</v>
      </c>
      <c r="G737" s="119"/>
      <c r="V737" s="1">
        <v>1</v>
      </c>
    </row>
    <row r="738" spans="1:22" ht="12.75">
      <c r="A738" s="96" t="s">
        <v>37</v>
      </c>
      <c r="B738" s="158" t="s">
        <v>144</v>
      </c>
      <c r="C738" s="95"/>
      <c r="D738" s="188" t="s">
        <v>144</v>
      </c>
      <c r="E738" s="159" t="s">
        <v>144</v>
      </c>
      <c r="G738" s="119"/>
      <c r="V738" s="1">
        <v>1</v>
      </c>
    </row>
    <row r="739" spans="1:22" ht="12.75">
      <c r="A739" s="96"/>
      <c r="B739" s="158" t="s">
        <v>144</v>
      </c>
      <c r="C739" s="95"/>
      <c r="D739" s="188" t="s">
        <v>144</v>
      </c>
      <c r="E739" s="159" t="s">
        <v>144</v>
      </c>
      <c r="G739" s="119"/>
      <c r="V739" s="1">
        <v>1</v>
      </c>
    </row>
    <row r="740" spans="1:22" ht="12.75">
      <c r="A740" s="96" t="s">
        <v>38</v>
      </c>
      <c r="B740" s="158" t="s">
        <v>144</v>
      </c>
      <c r="C740" s="95"/>
      <c r="D740" s="188" t="s">
        <v>144</v>
      </c>
      <c r="E740" s="159" t="s">
        <v>144</v>
      </c>
      <c r="G740" s="119"/>
      <c r="V740" s="1">
        <v>1</v>
      </c>
    </row>
    <row r="741" spans="1:22" ht="12.75">
      <c r="A741" s="96" t="s">
        <v>39</v>
      </c>
      <c r="B741" s="158" t="s">
        <v>144</v>
      </c>
      <c r="C741" s="95"/>
      <c r="D741" s="188" t="s">
        <v>144</v>
      </c>
      <c r="E741" s="159" t="s">
        <v>144</v>
      </c>
      <c r="G741" s="119"/>
      <c r="V741" s="1">
        <v>1</v>
      </c>
    </row>
    <row r="742" spans="1:22" ht="12.75">
      <c r="A742" s="96" t="s">
        <v>40</v>
      </c>
      <c r="B742" s="158" t="s">
        <v>144</v>
      </c>
      <c r="C742" s="95"/>
      <c r="D742" s="188" t="s">
        <v>144</v>
      </c>
      <c r="E742" s="159" t="s">
        <v>144</v>
      </c>
      <c r="G742" s="119"/>
    </row>
    <row r="743" spans="1:22" ht="12.75">
      <c r="A743" s="96" t="s">
        <v>307</v>
      </c>
      <c r="B743" s="158" t="s">
        <v>144</v>
      </c>
      <c r="C743" s="95"/>
      <c r="D743" s="188" t="s">
        <v>144</v>
      </c>
      <c r="E743" s="159" t="s">
        <v>144</v>
      </c>
      <c r="G743" s="119"/>
    </row>
    <row r="744" spans="1:22" ht="12.75">
      <c r="A744" s="96"/>
      <c r="B744" s="158" t="s">
        <v>144</v>
      </c>
      <c r="C744" s="95"/>
      <c r="D744" s="188" t="s">
        <v>144</v>
      </c>
      <c r="E744" s="159" t="s">
        <v>144</v>
      </c>
      <c r="G744" s="119"/>
    </row>
    <row r="745" spans="1:22" ht="12.75">
      <c r="A745" s="96" t="s">
        <v>828</v>
      </c>
      <c r="B745" s="158" t="s">
        <v>144</v>
      </c>
      <c r="C745" s="95"/>
      <c r="D745" s="188" t="s">
        <v>144</v>
      </c>
      <c r="E745" s="159" t="s">
        <v>144</v>
      </c>
      <c r="G745" s="119"/>
    </row>
    <row r="746" spans="1:22" ht="12.75">
      <c r="A746" s="96" t="s">
        <v>829</v>
      </c>
      <c r="B746" s="158" t="s">
        <v>144</v>
      </c>
      <c r="C746" s="95"/>
      <c r="D746" s="188" t="s">
        <v>144</v>
      </c>
      <c r="E746" s="159" t="s">
        <v>144</v>
      </c>
      <c r="G746" s="119"/>
    </row>
    <row r="747" spans="1:22" ht="12.75">
      <c r="A747" s="96" t="s">
        <v>830</v>
      </c>
      <c r="B747" s="158" t="s">
        <v>144</v>
      </c>
      <c r="C747" s="95"/>
      <c r="D747" s="188" t="s">
        <v>144</v>
      </c>
      <c r="E747" s="159" t="s">
        <v>144</v>
      </c>
      <c r="G747" s="119"/>
    </row>
    <row r="748" spans="1:22" ht="12.75">
      <c r="A748" s="96" t="s">
        <v>831</v>
      </c>
      <c r="B748" s="158" t="s">
        <v>144</v>
      </c>
      <c r="C748" s="95"/>
      <c r="D748" s="188" t="s">
        <v>144</v>
      </c>
      <c r="E748" s="159" t="s">
        <v>144</v>
      </c>
      <c r="G748" s="119"/>
    </row>
    <row r="749" spans="1:22" ht="12.75">
      <c r="A749" s="96" t="s">
        <v>832</v>
      </c>
      <c r="B749" s="158" t="s">
        <v>144</v>
      </c>
      <c r="C749" s="95"/>
      <c r="D749" s="188" t="s">
        <v>144</v>
      </c>
      <c r="E749" s="159" t="s">
        <v>144</v>
      </c>
      <c r="G749" s="119"/>
    </row>
    <row r="750" spans="1:22" ht="12.75">
      <c r="A750" s="96" t="s">
        <v>833</v>
      </c>
      <c r="B750" s="158" t="s">
        <v>144</v>
      </c>
      <c r="C750" s="95"/>
      <c r="D750" s="188" t="s">
        <v>144</v>
      </c>
      <c r="E750" s="159" t="s">
        <v>144</v>
      </c>
      <c r="G750" s="119"/>
    </row>
    <row r="751" spans="1:22" ht="12.75">
      <c r="A751" s="96"/>
      <c r="B751" s="158" t="s">
        <v>144</v>
      </c>
      <c r="C751" s="95"/>
      <c r="D751" s="188" t="s">
        <v>144</v>
      </c>
      <c r="E751" s="159" t="s">
        <v>144</v>
      </c>
      <c r="G751" s="119"/>
    </row>
    <row r="752" spans="1:22" ht="12.75">
      <c r="A752" s="94" t="s">
        <v>501</v>
      </c>
      <c r="B752" s="158" t="s">
        <v>144</v>
      </c>
      <c r="C752" s="95"/>
      <c r="D752" s="188" t="s">
        <v>144</v>
      </c>
      <c r="E752" s="159" t="s">
        <v>144</v>
      </c>
      <c r="G752" s="119"/>
      <c r="V752" s="1">
        <v>1</v>
      </c>
    </row>
    <row r="753" spans="1:22" ht="12.75">
      <c r="A753" s="96"/>
      <c r="B753" s="158" t="s">
        <v>144</v>
      </c>
      <c r="C753" s="95"/>
      <c r="D753" s="188" t="s">
        <v>144</v>
      </c>
      <c r="E753" s="159" t="s">
        <v>144</v>
      </c>
      <c r="G753" s="119"/>
      <c r="V753" s="1">
        <v>1</v>
      </c>
    </row>
    <row r="754" spans="1:22" ht="12.75">
      <c r="A754" s="154" t="s">
        <v>1230</v>
      </c>
      <c r="B754" s="158" t="s">
        <v>144</v>
      </c>
      <c r="C754" s="95"/>
      <c r="D754" s="188" t="s">
        <v>144</v>
      </c>
      <c r="E754" s="159" t="s">
        <v>144</v>
      </c>
      <c r="G754" s="119"/>
    </row>
    <row r="755" spans="1:22" ht="12.75">
      <c r="A755" s="96"/>
      <c r="B755" s="158" t="s">
        <v>144</v>
      </c>
      <c r="C755" s="95"/>
      <c r="D755" s="188" t="s">
        <v>144</v>
      </c>
      <c r="E755" s="159" t="s">
        <v>144</v>
      </c>
      <c r="G755" s="119"/>
    </row>
    <row r="756" spans="1:22" ht="12.75">
      <c r="A756" s="154" t="s">
        <v>1231</v>
      </c>
      <c r="B756" s="158" t="s">
        <v>144</v>
      </c>
      <c r="C756" s="95"/>
      <c r="D756" s="188" t="s">
        <v>144</v>
      </c>
      <c r="E756" s="159" t="s">
        <v>144</v>
      </c>
      <c r="G756" s="119"/>
    </row>
    <row r="757" spans="1:22" ht="12.75">
      <c r="A757" s="96" t="s">
        <v>836</v>
      </c>
      <c r="B757" s="158" t="s">
        <v>144</v>
      </c>
      <c r="C757" s="95"/>
      <c r="D757" s="188" t="s">
        <v>144</v>
      </c>
      <c r="E757" s="159" t="s">
        <v>144</v>
      </c>
      <c r="G757" s="119"/>
    </row>
    <row r="758" spans="1:22" ht="12.75">
      <c r="A758" s="96" t="s">
        <v>166</v>
      </c>
      <c r="B758" s="158" t="s">
        <v>144</v>
      </c>
      <c r="C758" s="97"/>
      <c r="D758" s="188" t="s">
        <v>144</v>
      </c>
      <c r="E758" s="159" t="s">
        <v>144</v>
      </c>
      <c r="G758" s="119"/>
    </row>
    <row r="759" spans="1:22" ht="12.75">
      <c r="A759" s="96" t="s">
        <v>1307</v>
      </c>
      <c r="B759" s="158" t="s">
        <v>144</v>
      </c>
      <c r="C759" s="97"/>
      <c r="D759" s="188" t="s">
        <v>144</v>
      </c>
      <c r="E759" s="159" t="s">
        <v>144</v>
      </c>
      <c r="G759" s="119"/>
    </row>
    <row r="760" spans="1:22" ht="12.75">
      <c r="A760" s="96"/>
      <c r="B760" s="158" t="s">
        <v>144</v>
      </c>
      <c r="C760" s="97"/>
      <c r="D760" s="188" t="s">
        <v>144</v>
      </c>
      <c r="E760" s="159" t="s">
        <v>144</v>
      </c>
      <c r="G760" s="119"/>
    </row>
    <row r="761" spans="1:22" ht="12.75">
      <c r="A761" s="154" t="s">
        <v>1311</v>
      </c>
      <c r="B761" s="158" t="s">
        <v>144</v>
      </c>
      <c r="C761" s="97"/>
      <c r="D761" s="188" t="s">
        <v>144</v>
      </c>
      <c r="E761" s="159" t="s">
        <v>144</v>
      </c>
      <c r="G761" s="119"/>
    </row>
    <row r="762" spans="1:22" ht="12.75">
      <c r="A762" s="96" t="s">
        <v>1308</v>
      </c>
      <c r="B762" s="158" t="s">
        <v>144</v>
      </c>
      <c r="C762" s="97"/>
      <c r="D762" s="188" t="s">
        <v>144</v>
      </c>
      <c r="E762" s="159" t="s">
        <v>144</v>
      </c>
      <c r="G762" s="119"/>
    </row>
    <row r="763" spans="1:22" ht="12.75">
      <c r="A763" s="96"/>
      <c r="B763" s="158"/>
      <c r="C763" s="97"/>
      <c r="D763" s="188"/>
      <c r="E763" s="159"/>
      <c r="G763" s="119"/>
    </row>
    <row r="764" spans="1:22" ht="12.75">
      <c r="A764" s="154" t="s">
        <v>1235</v>
      </c>
      <c r="B764" s="158"/>
      <c r="C764" s="97"/>
      <c r="D764" s="188"/>
      <c r="E764" s="159"/>
      <c r="G764" s="119"/>
    </row>
    <row r="765" spans="1:22" ht="12.75">
      <c r="A765" s="96"/>
      <c r="B765" s="158" t="s">
        <v>144</v>
      </c>
      <c r="C765" s="97"/>
      <c r="D765" s="188" t="s">
        <v>144</v>
      </c>
      <c r="E765" s="159" t="s">
        <v>144</v>
      </c>
      <c r="G765" s="119"/>
    </row>
    <row r="766" spans="1:22" ht="13.5" customHeight="1">
      <c r="A766" s="154" t="s">
        <v>1236</v>
      </c>
      <c r="B766" s="158" t="s">
        <v>144</v>
      </c>
      <c r="C766" s="97"/>
      <c r="D766" s="188" t="s">
        <v>144</v>
      </c>
      <c r="E766" s="159" t="s">
        <v>144</v>
      </c>
      <c r="G766" s="119"/>
    </row>
    <row r="767" spans="1:22" ht="12.75">
      <c r="A767" s="96"/>
      <c r="B767" s="158" t="s">
        <v>144</v>
      </c>
      <c r="C767" s="97"/>
      <c r="D767" s="188" t="s">
        <v>144</v>
      </c>
      <c r="E767" s="159" t="s">
        <v>144</v>
      </c>
      <c r="G767" s="119"/>
    </row>
    <row r="768" spans="1:22" ht="12.75">
      <c r="A768" s="154" t="s">
        <v>1232</v>
      </c>
      <c r="B768" s="158" t="s">
        <v>144</v>
      </c>
      <c r="C768" s="97"/>
      <c r="D768" s="188" t="s">
        <v>144</v>
      </c>
      <c r="E768" s="159" t="s">
        <v>144</v>
      </c>
      <c r="G768" s="119"/>
      <c r="V768" s="1">
        <v>1</v>
      </c>
    </row>
    <row r="769" spans="1:22" ht="12.75">
      <c r="A769" s="96"/>
      <c r="B769" s="158" t="s">
        <v>144</v>
      </c>
      <c r="C769" s="97"/>
      <c r="D769" s="188" t="s">
        <v>144</v>
      </c>
      <c r="E769" s="159" t="s">
        <v>144</v>
      </c>
      <c r="G769" s="119"/>
      <c r="V769" s="1">
        <v>1</v>
      </c>
    </row>
    <row r="770" spans="1:22" ht="12.75">
      <c r="A770" s="154" t="s">
        <v>1233</v>
      </c>
      <c r="B770" s="158" t="s">
        <v>144</v>
      </c>
      <c r="C770" s="97"/>
      <c r="D770" s="188" t="s">
        <v>144</v>
      </c>
      <c r="E770" s="159" t="s">
        <v>144</v>
      </c>
      <c r="G770" s="119"/>
    </row>
    <row r="771" spans="1:22" ht="12.75">
      <c r="A771" s="96"/>
      <c r="B771" s="158"/>
      <c r="C771" s="97"/>
      <c r="D771" s="188"/>
      <c r="E771" s="159"/>
      <c r="G771" s="119"/>
    </row>
    <row r="772" spans="1:22" ht="23.25">
      <c r="A772" s="177" t="s">
        <v>1234</v>
      </c>
      <c r="B772" s="158"/>
      <c r="C772" s="97"/>
      <c r="D772" s="188"/>
      <c r="E772" s="159"/>
      <c r="G772" s="119"/>
      <c r="V772" s="1">
        <v>1</v>
      </c>
    </row>
    <row r="773" spans="1:22" ht="96.75" customHeight="1">
      <c r="A773" s="193" t="s">
        <v>1301</v>
      </c>
      <c r="B773" s="315">
        <v>0.57999999999999996</v>
      </c>
      <c r="C773" s="194"/>
      <c r="D773" s="316">
        <f>B773*(1+'Published Tariffs 11-12'!$H$42)</f>
        <v>0.59600799999999998</v>
      </c>
      <c r="E773" s="159">
        <f>(D773-B773)/B773</f>
        <v>2.7600000000000041E-2</v>
      </c>
      <c r="G773" s="119"/>
    </row>
    <row r="774" spans="1:22" ht="12.75">
      <c r="A774" s="96"/>
      <c r="B774" s="158" t="s">
        <v>144</v>
      </c>
      <c r="C774" s="89"/>
      <c r="D774" s="188" t="s">
        <v>144</v>
      </c>
      <c r="E774" s="159" t="s">
        <v>144</v>
      </c>
      <c r="G774" s="119"/>
    </row>
    <row r="775" spans="1:22" ht="12.75">
      <c r="A775" s="224" t="s">
        <v>1313</v>
      </c>
      <c r="B775" s="158" t="s">
        <v>144</v>
      </c>
      <c r="C775" s="89"/>
      <c r="D775" s="188" t="s">
        <v>144</v>
      </c>
      <c r="E775" s="159" t="s">
        <v>144</v>
      </c>
      <c r="G775" s="119"/>
    </row>
    <row r="776" spans="1:22" ht="12.75">
      <c r="A776" s="94"/>
      <c r="B776" s="158"/>
      <c r="C776" s="89"/>
      <c r="D776" s="188"/>
      <c r="E776" s="159"/>
      <c r="G776" s="119"/>
    </row>
    <row r="777" spans="1:22" ht="12.75">
      <c r="A777" s="96" t="s">
        <v>844</v>
      </c>
      <c r="B777" s="158"/>
      <c r="C777" s="89"/>
      <c r="D777" s="188"/>
      <c r="E777" s="159"/>
      <c r="G777" s="119"/>
    </row>
    <row r="778" spans="1:22" ht="12.75">
      <c r="A778" s="96" t="s">
        <v>845</v>
      </c>
      <c r="B778" s="158" t="s">
        <v>144</v>
      </c>
      <c r="C778" s="89"/>
      <c r="D778" s="188" t="s">
        <v>144</v>
      </c>
      <c r="E778" s="159" t="s">
        <v>144</v>
      </c>
      <c r="G778" s="119"/>
    </row>
    <row r="779" spans="1:22" ht="12.75">
      <c r="A779" s="176"/>
      <c r="B779" s="158" t="s">
        <v>144</v>
      </c>
      <c r="C779" s="89"/>
      <c r="D779" s="188" t="s">
        <v>144</v>
      </c>
      <c r="E779" s="159" t="s">
        <v>144</v>
      </c>
      <c r="G779" s="119"/>
    </row>
    <row r="780" spans="1:22" ht="12.75">
      <c r="A780" s="94" t="s">
        <v>92</v>
      </c>
      <c r="B780" s="158" t="s">
        <v>144</v>
      </c>
      <c r="C780" s="89"/>
      <c r="D780" s="188" t="s">
        <v>144</v>
      </c>
      <c r="E780" s="159" t="s">
        <v>144</v>
      </c>
      <c r="G780" s="119"/>
    </row>
    <row r="781" spans="1:22" ht="12.75">
      <c r="A781" s="96"/>
      <c r="B781" s="158" t="s">
        <v>144</v>
      </c>
      <c r="C781" s="89"/>
      <c r="D781" s="188" t="s">
        <v>144</v>
      </c>
      <c r="E781" s="159" t="s">
        <v>144</v>
      </c>
      <c r="G781" s="119"/>
    </row>
    <row r="782" spans="1:22" ht="12.75">
      <c r="A782" s="96" t="s">
        <v>846</v>
      </c>
      <c r="B782" s="158" t="s">
        <v>144</v>
      </c>
      <c r="C782" s="89"/>
      <c r="D782" s="188" t="s">
        <v>144</v>
      </c>
      <c r="E782" s="159" t="s">
        <v>144</v>
      </c>
      <c r="G782" s="119"/>
    </row>
    <row r="783" spans="1:22" ht="12.75">
      <c r="A783" s="96" t="s">
        <v>847</v>
      </c>
      <c r="B783" s="158" t="s">
        <v>144</v>
      </c>
      <c r="C783" s="89"/>
      <c r="D783" s="188" t="s">
        <v>144</v>
      </c>
      <c r="E783" s="159" t="s">
        <v>144</v>
      </c>
      <c r="G783" s="119"/>
    </row>
    <row r="784" spans="1:22" ht="12.75">
      <c r="A784" s="96"/>
      <c r="B784" s="158"/>
      <c r="C784" s="89"/>
      <c r="D784" s="188"/>
      <c r="E784" s="159"/>
      <c r="G784" s="119"/>
    </row>
    <row r="785" spans="1:7" ht="12.75">
      <c r="A785" s="96" t="s">
        <v>848</v>
      </c>
      <c r="B785" s="158">
        <v>23.844618000000001</v>
      </c>
      <c r="C785" s="89"/>
      <c r="D785" s="188">
        <f>B785*(1+'Published Tariffs 11-12'!$H$42)</f>
        <v>24.502729456800001</v>
      </c>
      <c r="E785" s="159">
        <f>(D785-B785)/B785</f>
        <v>2.7600000000000017E-2</v>
      </c>
      <c r="G785" s="119"/>
    </row>
    <row r="786" spans="1:7" ht="12.75">
      <c r="A786" s="96" t="s">
        <v>849</v>
      </c>
      <c r="B786" s="158">
        <v>39.779342999999997</v>
      </c>
      <c r="C786" s="89"/>
      <c r="D786" s="188">
        <f>B786*(1+'Published Tariffs 11-12'!$H$42)</f>
        <v>40.877252866799999</v>
      </c>
      <c r="E786" s="159">
        <f>(D786-B786)/B786</f>
        <v>2.7600000000000052E-2</v>
      </c>
      <c r="G786" s="119"/>
    </row>
    <row r="787" spans="1:7" ht="12.75">
      <c r="A787" s="96" t="s">
        <v>850</v>
      </c>
      <c r="B787" s="158" t="s">
        <v>144</v>
      </c>
      <c r="C787" s="163"/>
      <c r="D787" s="188" t="s">
        <v>144</v>
      </c>
      <c r="E787" s="159" t="s">
        <v>144</v>
      </c>
      <c r="G787" s="119"/>
    </row>
    <row r="788" spans="1:7" ht="12.75">
      <c r="A788" s="96" t="s">
        <v>851</v>
      </c>
      <c r="B788" s="158">
        <v>69.841116</v>
      </c>
      <c r="C788" s="89"/>
      <c r="D788" s="188">
        <f>B788*(1+'Published Tariffs 11-12'!$H$42)</f>
        <v>71.7687308016</v>
      </c>
      <c r="E788" s="159">
        <f>(D788-B788)/B788</f>
        <v>2.760000000000001E-2</v>
      </c>
      <c r="G788" s="119"/>
    </row>
    <row r="789" spans="1:7" ht="12.75">
      <c r="A789" s="96"/>
      <c r="B789" s="158" t="s">
        <v>144</v>
      </c>
      <c r="C789" s="89"/>
      <c r="D789" s="188" t="s">
        <v>144</v>
      </c>
      <c r="E789" s="159" t="s">
        <v>144</v>
      </c>
      <c r="G789" s="119"/>
    </row>
    <row r="790" spans="1:7" ht="12.75">
      <c r="A790" s="96" t="s">
        <v>852</v>
      </c>
      <c r="B790" s="158" t="s">
        <v>144</v>
      </c>
      <c r="C790" s="89"/>
      <c r="D790" s="188" t="s">
        <v>144</v>
      </c>
      <c r="E790" s="159" t="s">
        <v>144</v>
      </c>
      <c r="G790" s="119"/>
    </row>
    <row r="791" spans="1:7" ht="12.75">
      <c r="A791" s="96" t="s">
        <v>853</v>
      </c>
      <c r="B791" s="158" t="s">
        <v>144</v>
      </c>
      <c r="C791" s="89"/>
      <c r="D791" s="188" t="s">
        <v>144</v>
      </c>
      <c r="E791" s="159" t="s">
        <v>144</v>
      </c>
      <c r="G791" s="119"/>
    </row>
    <row r="792" spans="1:7" ht="12.75">
      <c r="A792" s="96" t="s">
        <v>854</v>
      </c>
      <c r="B792" s="158">
        <v>96.078554999999994</v>
      </c>
      <c r="C792" s="89"/>
      <c r="D792" s="188">
        <f>B792*(1+'Published Tariffs 11-12'!$H$42)</f>
        <v>98.730323118000001</v>
      </c>
      <c r="E792" s="159">
        <f>(D792-B792)/B792</f>
        <v>2.7600000000000072E-2</v>
      </c>
      <c r="G792" s="119"/>
    </row>
    <row r="793" spans="1:7" ht="12.75">
      <c r="A793" s="96" t="s">
        <v>855</v>
      </c>
      <c r="B793" s="158">
        <v>192.12576300000001</v>
      </c>
      <c r="C793" s="89"/>
      <c r="D793" s="188">
        <f>B793*(1+'Published Tariffs 11-12'!$H$42)</f>
        <v>197.42843405880001</v>
      </c>
      <c r="E793" s="159">
        <f>(D793-B793)/B793</f>
        <v>2.7600000000000006E-2</v>
      </c>
      <c r="G793" s="119"/>
    </row>
    <row r="794" spans="1:7" ht="12.75">
      <c r="A794" s="96"/>
      <c r="B794" s="158" t="s">
        <v>144</v>
      </c>
      <c r="C794" s="89"/>
      <c r="D794" s="188" t="s">
        <v>144</v>
      </c>
      <c r="E794" s="159" t="s">
        <v>144</v>
      </c>
      <c r="G794" s="119"/>
    </row>
    <row r="795" spans="1:7" ht="12.75">
      <c r="A795" s="96" t="s">
        <v>856</v>
      </c>
      <c r="B795" s="158" t="s">
        <v>144</v>
      </c>
      <c r="C795" s="89"/>
      <c r="D795" s="188" t="s">
        <v>144</v>
      </c>
      <c r="E795" s="159" t="s">
        <v>144</v>
      </c>
      <c r="G795" s="119"/>
    </row>
    <row r="796" spans="1:7" ht="12.75">
      <c r="A796" s="96" t="s">
        <v>854</v>
      </c>
      <c r="B796" s="158">
        <v>193.96478699999997</v>
      </c>
      <c r="C796" s="89"/>
      <c r="D796" s="188">
        <f>B796*(1+'Published Tariffs 11-12'!$H$42)</f>
        <v>199.31821512119998</v>
      </c>
      <c r="E796" s="159">
        <f>(D796-B796)/B796</f>
        <v>2.7600000000000062E-2</v>
      </c>
      <c r="G796" s="119"/>
    </row>
    <row r="797" spans="1:7" ht="12.75">
      <c r="A797" s="96" t="s">
        <v>855</v>
      </c>
      <c r="B797" s="158">
        <v>387.88777800000003</v>
      </c>
      <c r="C797" s="89"/>
      <c r="D797" s="188">
        <f>B797*(1+'Published Tariffs 11-12'!$H$42)</f>
        <v>398.59348067280007</v>
      </c>
      <c r="E797" s="159">
        <f>(D797-B797)/B797</f>
        <v>2.7600000000000111E-2</v>
      </c>
      <c r="G797" s="119"/>
    </row>
    <row r="798" spans="1:7" ht="12.75">
      <c r="A798" s="96"/>
      <c r="B798" s="158"/>
      <c r="C798" s="89"/>
      <c r="D798" s="188"/>
      <c r="E798" s="159"/>
      <c r="G798" s="119"/>
    </row>
    <row r="799" spans="1:7" ht="12.75">
      <c r="A799" s="94" t="s">
        <v>1237</v>
      </c>
      <c r="B799" s="158"/>
      <c r="C799" s="144"/>
      <c r="D799" s="188"/>
      <c r="E799" s="159"/>
      <c r="G799" s="119"/>
    </row>
    <row r="800" spans="1:7" ht="12.75">
      <c r="A800" s="94"/>
      <c r="B800" s="158"/>
      <c r="C800" s="144"/>
      <c r="D800" s="188"/>
      <c r="E800" s="159"/>
      <c r="G800" s="119"/>
    </row>
    <row r="801" spans="1:7" ht="12.75">
      <c r="A801" s="96" t="s">
        <v>331</v>
      </c>
      <c r="B801" s="158">
        <v>4.66</v>
      </c>
      <c r="C801" s="144"/>
      <c r="D801" s="188">
        <f>B801*(1+'Published Tariffs 11-12'!$H$42)</f>
        <v>4.7886160000000002</v>
      </c>
      <c r="E801" s="159">
        <f>(D801-B801)/B801</f>
        <v>2.7600000000000013E-2</v>
      </c>
      <c r="G801" s="119"/>
    </row>
    <row r="802" spans="1:7" ht="12.75">
      <c r="A802" s="96"/>
      <c r="B802" s="158"/>
      <c r="C802" s="144"/>
      <c r="D802" s="188"/>
      <c r="E802" s="159"/>
      <c r="G802" s="119"/>
    </row>
    <row r="803" spans="1:7" ht="12.75">
      <c r="A803" s="96" t="s">
        <v>332</v>
      </c>
      <c r="B803" s="158" t="s">
        <v>144</v>
      </c>
      <c r="C803" s="144"/>
      <c r="D803" s="188" t="s">
        <v>144</v>
      </c>
      <c r="E803" s="159" t="s">
        <v>144</v>
      </c>
      <c r="G803" s="119"/>
    </row>
    <row r="804" spans="1:7" ht="12.75">
      <c r="A804" s="96" t="s">
        <v>333</v>
      </c>
      <c r="B804" s="158"/>
      <c r="C804" s="144"/>
      <c r="D804" s="188"/>
      <c r="E804" s="159"/>
      <c r="G804" s="119"/>
    </row>
    <row r="805" spans="1:7" ht="12.75">
      <c r="A805" s="96"/>
      <c r="B805" s="158"/>
      <c r="C805" s="144"/>
      <c r="D805" s="188"/>
      <c r="E805" s="159"/>
      <c r="G805" s="119"/>
    </row>
    <row r="806" spans="1:7" ht="12.75">
      <c r="A806" s="96" t="s">
        <v>335</v>
      </c>
      <c r="B806" s="158"/>
      <c r="C806" s="144"/>
      <c r="D806" s="188"/>
      <c r="E806" s="159"/>
      <c r="G806" s="119"/>
    </row>
    <row r="807" spans="1:7" ht="12.75">
      <c r="A807" s="96" t="s">
        <v>334</v>
      </c>
      <c r="B807" s="158"/>
      <c r="C807" s="144"/>
      <c r="D807" s="188"/>
      <c r="E807" s="159"/>
      <c r="G807" s="119"/>
    </row>
    <row r="808" spans="1:7" ht="12.75">
      <c r="A808" s="96"/>
      <c r="B808" s="158"/>
      <c r="C808" s="89"/>
      <c r="D808" s="188"/>
      <c r="E808" s="159"/>
      <c r="G808" s="119"/>
    </row>
    <row r="809" spans="1:7" ht="12.75">
      <c r="A809" s="94" t="s">
        <v>95</v>
      </c>
      <c r="B809" s="158" t="s">
        <v>144</v>
      </c>
      <c r="C809" s="89"/>
      <c r="D809" s="188" t="s">
        <v>144</v>
      </c>
      <c r="E809" s="159" t="s">
        <v>144</v>
      </c>
      <c r="G809" s="119"/>
    </row>
    <row r="810" spans="1:7" ht="12.75">
      <c r="A810" s="94"/>
      <c r="B810" s="158" t="s">
        <v>144</v>
      </c>
      <c r="C810" s="89"/>
      <c r="D810" s="188" t="s">
        <v>144</v>
      </c>
      <c r="E810" s="159" t="s">
        <v>144</v>
      </c>
      <c r="G810" s="119"/>
    </row>
    <row r="811" spans="1:7" ht="12.75">
      <c r="A811" s="96" t="s">
        <v>857</v>
      </c>
      <c r="B811" s="158" t="s">
        <v>144</v>
      </c>
      <c r="C811" s="89"/>
      <c r="D811" s="188" t="s">
        <v>144</v>
      </c>
      <c r="E811" s="159" t="s">
        <v>144</v>
      </c>
      <c r="G811" s="119"/>
    </row>
    <row r="812" spans="1:7" ht="12.75">
      <c r="A812" s="94"/>
      <c r="B812" s="158" t="s">
        <v>144</v>
      </c>
      <c r="C812" s="89"/>
      <c r="D812" s="188" t="s">
        <v>144</v>
      </c>
      <c r="E812" s="159" t="s">
        <v>144</v>
      </c>
      <c r="G812" s="119"/>
    </row>
    <row r="813" spans="1:7" ht="12.75">
      <c r="A813" s="96" t="s">
        <v>858</v>
      </c>
      <c r="B813" s="158">
        <v>56.790315</v>
      </c>
      <c r="C813" s="89"/>
      <c r="D813" s="188">
        <f>B813*(1+'Published Tariffs 11-12'!$H$42)</f>
        <v>58.357727694000005</v>
      </c>
      <c r="E813" s="159">
        <f>(D813-B813)/B813</f>
        <v>2.760000000000009E-2</v>
      </c>
      <c r="G813" s="119"/>
    </row>
    <row r="814" spans="1:7" ht="12.75">
      <c r="A814" s="96"/>
      <c r="B814" s="158" t="s">
        <v>144</v>
      </c>
      <c r="C814" s="89"/>
      <c r="D814" s="188" t="s">
        <v>144</v>
      </c>
      <c r="E814" s="159" t="s">
        <v>144</v>
      </c>
      <c r="G814" s="119"/>
    </row>
    <row r="815" spans="1:7" ht="12.75">
      <c r="A815" s="96" t="s">
        <v>1331</v>
      </c>
      <c r="B815" s="158">
        <v>113.58063</v>
      </c>
      <c r="C815" s="89"/>
      <c r="D815" s="188">
        <f>B815*(1+'Published Tariffs 11-12'!$H$42)</f>
        <v>116.71545538800001</v>
      </c>
      <c r="E815" s="159">
        <f>(D815-B815)/B815</f>
        <v>2.760000000000009E-2</v>
      </c>
      <c r="G815" s="119"/>
    </row>
    <row r="816" spans="1:7" ht="12.75">
      <c r="A816" s="96"/>
      <c r="B816" s="158" t="s">
        <v>144</v>
      </c>
      <c r="C816" s="163"/>
      <c r="D816" s="188" t="s">
        <v>144</v>
      </c>
      <c r="E816" s="159"/>
      <c r="G816" s="119"/>
    </row>
    <row r="817" spans="1:22" ht="12.75">
      <c r="A817" s="96" t="s">
        <v>1332</v>
      </c>
      <c r="B817" s="158">
        <v>227.15081099999998</v>
      </c>
      <c r="C817" s="89"/>
      <c r="D817" s="188">
        <f>B817*(1+'Published Tariffs 11-12'!$H$42)</f>
        <v>233.4201733836</v>
      </c>
      <c r="E817" s="159">
        <f>(D817-B817)/B817</f>
        <v>2.7600000000000114E-2</v>
      </c>
      <c r="G817" s="119"/>
    </row>
    <row r="818" spans="1:22" ht="12.75">
      <c r="A818" s="96"/>
      <c r="B818" s="158" t="s">
        <v>144</v>
      </c>
      <c r="C818" s="89"/>
      <c r="D818" s="188" t="s">
        <v>144</v>
      </c>
      <c r="E818" s="159" t="s">
        <v>144</v>
      </c>
      <c r="G818" s="119"/>
    </row>
    <row r="819" spans="1:22" ht="12.75">
      <c r="A819" s="94" t="s">
        <v>1239</v>
      </c>
      <c r="B819" s="158" t="s">
        <v>144</v>
      </c>
      <c r="C819" s="153"/>
      <c r="D819" s="188" t="s">
        <v>144</v>
      </c>
      <c r="E819" s="159" t="s">
        <v>144</v>
      </c>
      <c r="G819" s="119"/>
    </row>
    <row r="820" spans="1:22" ht="12.75">
      <c r="A820" s="96"/>
      <c r="B820" s="158" t="s">
        <v>144</v>
      </c>
      <c r="C820" s="153"/>
      <c r="D820" s="188" t="s">
        <v>144</v>
      </c>
      <c r="E820" s="159" t="s">
        <v>144</v>
      </c>
      <c r="G820" s="119"/>
    </row>
    <row r="821" spans="1:22" ht="12.75">
      <c r="A821" s="96" t="s">
        <v>864</v>
      </c>
      <c r="B821" s="158" t="s">
        <v>144</v>
      </c>
      <c r="C821" s="153"/>
      <c r="D821" s="188" t="s">
        <v>144</v>
      </c>
      <c r="E821" s="159" t="s">
        <v>144</v>
      </c>
      <c r="G821" s="119"/>
    </row>
    <row r="822" spans="1:22" ht="12.75">
      <c r="A822" s="96"/>
      <c r="B822" s="158"/>
      <c r="C822" s="153"/>
      <c r="D822" s="188"/>
      <c r="E822" s="159"/>
      <c r="G822" s="119"/>
    </row>
    <row r="823" spans="1:22" ht="12.75">
      <c r="A823" s="96" t="s">
        <v>865</v>
      </c>
      <c r="B823" s="158" t="s">
        <v>144</v>
      </c>
      <c r="C823" s="153"/>
      <c r="D823" s="188" t="s">
        <v>144</v>
      </c>
      <c r="E823" s="159" t="s">
        <v>144</v>
      </c>
      <c r="G823" s="119"/>
    </row>
    <row r="824" spans="1:22" ht="12.75">
      <c r="A824" s="96" t="s">
        <v>1238</v>
      </c>
      <c r="B824" s="158" t="s">
        <v>144</v>
      </c>
      <c r="C824" s="153"/>
      <c r="D824" s="188" t="s">
        <v>144</v>
      </c>
      <c r="E824" s="159" t="s">
        <v>144</v>
      </c>
      <c r="G824" s="119"/>
      <c r="V824" s="1">
        <v>1</v>
      </c>
    </row>
    <row r="825" spans="1:22" ht="12.75">
      <c r="A825" s="96"/>
      <c r="B825" s="158" t="s">
        <v>144</v>
      </c>
      <c r="C825" s="153"/>
      <c r="D825" s="188" t="s">
        <v>144</v>
      </c>
      <c r="E825" s="159" t="s">
        <v>144</v>
      </c>
      <c r="G825" s="119"/>
    </row>
    <row r="826" spans="1:22" ht="12.75">
      <c r="A826" s="96" t="s">
        <v>350</v>
      </c>
      <c r="B826" s="158" t="s">
        <v>144</v>
      </c>
      <c r="C826" s="153"/>
      <c r="D826" s="188" t="s">
        <v>144</v>
      </c>
      <c r="E826" s="159" t="s">
        <v>144</v>
      </c>
      <c r="G826" s="119"/>
    </row>
    <row r="827" spans="1:22" ht="12.75">
      <c r="A827" s="96" t="s">
        <v>867</v>
      </c>
      <c r="B827" s="158" t="s">
        <v>144</v>
      </c>
      <c r="C827" s="153"/>
      <c r="D827" s="188" t="s">
        <v>144</v>
      </c>
      <c r="E827" s="159" t="s">
        <v>144</v>
      </c>
      <c r="G827" s="119"/>
    </row>
    <row r="828" spans="1:22" ht="12.75">
      <c r="A828" s="96"/>
      <c r="B828" s="158" t="s">
        <v>144</v>
      </c>
      <c r="C828" s="153"/>
      <c r="D828" s="188" t="s">
        <v>144</v>
      </c>
      <c r="E828" s="159" t="s">
        <v>144</v>
      </c>
      <c r="G828" s="119"/>
    </row>
    <row r="829" spans="1:22" ht="12.75">
      <c r="A829" s="96" t="s">
        <v>868</v>
      </c>
      <c r="B829" s="158" t="s">
        <v>144</v>
      </c>
      <c r="C829" s="153"/>
      <c r="D829" s="188" t="s">
        <v>144</v>
      </c>
      <c r="E829" s="159" t="s">
        <v>144</v>
      </c>
      <c r="G829" s="119"/>
    </row>
    <row r="830" spans="1:22" ht="12.75">
      <c r="A830" s="96" t="s">
        <v>869</v>
      </c>
      <c r="B830" s="158">
        <v>1.431513</v>
      </c>
      <c r="C830" s="153"/>
      <c r="D830" s="188">
        <f>B830*(1+'Published Tariffs 11-12'!$H$42)</f>
        <v>1.4710227588000002</v>
      </c>
      <c r="E830" s="159">
        <f>(D830-B830)/B830</f>
        <v>2.7600000000000128E-2</v>
      </c>
      <c r="G830" s="119"/>
    </row>
    <row r="831" spans="1:22" ht="12.75">
      <c r="A831" s="96"/>
      <c r="B831" s="158" t="s">
        <v>144</v>
      </c>
      <c r="C831" s="153"/>
      <c r="D831" s="188" t="s">
        <v>144</v>
      </c>
      <c r="E831" s="159" t="s">
        <v>144</v>
      </c>
      <c r="G831" s="119"/>
    </row>
    <row r="832" spans="1:22" ht="12.75">
      <c r="A832" s="96" t="s">
        <v>871</v>
      </c>
      <c r="B832" s="158" t="s">
        <v>144</v>
      </c>
      <c r="C832" s="153"/>
      <c r="D832" s="188" t="s">
        <v>144</v>
      </c>
      <c r="E832" s="159" t="s">
        <v>144</v>
      </c>
      <c r="G832" s="119"/>
      <c r="V832" s="1">
        <v>1</v>
      </c>
    </row>
    <row r="833" spans="1:22" ht="12.75">
      <c r="A833" s="96" t="s">
        <v>872</v>
      </c>
      <c r="B833" s="158">
        <v>2.8212299999999999</v>
      </c>
      <c r="C833" s="153"/>
      <c r="D833" s="188">
        <f>B833*(1+'Published Tariffs 11-12'!$H$42)</f>
        <v>2.8990959480000003</v>
      </c>
      <c r="E833" s="159">
        <f>(D833-B833)/B833</f>
        <v>2.7600000000000124E-2</v>
      </c>
      <c r="G833" s="119"/>
    </row>
    <row r="834" spans="1:22" ht="12.75">
      <c r="A834" s="96"/>
      <c r="B834" s="158" t="s">
        <v>144</v>
      </c>
      <c r="C834" s="153"/>
      <c r="D834" s="188" t="s">
        <v>144</v>
      </c>
      <c r="E834" s="159" t="s">
        <v>144</v>
      </c>
      <c r="G834" s="119"/>
    </row>
    <row r="835" spans="1:22" ht="12.75">
      <c r="A835" s="96" t="s">
        <v>873</v>
      </c>
      <c r="B835" s="158" t="s">
        <v>144</v>
      </c>
      <c r="C835" s="153"/>
      <c r="D835" s="188" t="s">
        <v>144</v>
      </c>
      <c r="E835" s="159" t="s">
        <v>144</v>
      </c>
      <c r="G835" s="119"/>
    </row>
    <row r="836" spans="1:22" ht="12.75">
      <c r="A836" s="96" t="s">
        <v>874</v>
      </c>
      <c r="B836" s="158">
        <v>5.6529090000000002</v>
      </c>
      <c r="C836" s="153"/>
      <c r="D836" s="188">
        <f>B836*(1+'Published Tariffs 11-12'!$H$42)</f>
        <v>5.8089292884000008</v>
      </c>
      <c r="E836" s="159">
        <f>(D836-B836)/B836</f>
        <v>2.7600000000000104E-2</v>
      </c>
      <c r="G836" s="119"/>
    </row>
    <row r="837" spans="1:22" ht="12.75">
      <c r="A837" s="96"/>
      <c r="B837" s="158" t="s">
        <v>144</v>
      </c>
      <c r="C837" s="153"/>
      <c r="D837" s="188" t="s">
        <v>144</v>
      </c>
      <c r="E837" s="159" t="s">
        <v>144</v>
      </c>
      <c r="G837" s="119"/>
    </row>
    <row r="838" spans="1:22" ht="12.75">
      <c r="A838" s="96" t="s">
        <v>875</v>
      </c>
      <c r="B838" s="158" t="s">
        <v>144</v>
      </c>
      <c r="C838" s="153"/>
      <c r="D838" s="188" t="s">
        <v>144</v>
      </c>
      <c r="E838" s="159" t="s">
        <v>144</v>
      </c>
      <c r="G838" s="119"/>
    </row>
    <row r="839" spans="1:22" ht="12.75">
      <c r="A839" s="96" t="s">
        <v>876</v>
      </c>
      <c r="B839" s="158" t="s">
        <v>144</v>
      </c>
      <c r="C839" s="153"/>
      <c r="D839" s="188" t="s">
        <v>144</v>
      </c>
      <c r="E839" s="159" t="s">
        <v>144</v>
      </c>
      <c r="G839" s="119"/>
    </row>
    <row r="840" spans="1:22" ht="12.75">
      <c r="A840" s="96" t="s">
        <v>877</v>
      </c>
      <c r="B840" s="158">
        <v>16.969175999999997</v>
      </c>
      <c r="C840" s="153"/>
      <c r="D840" s="188">
        <f>B840*(1+'Published Tariffs 11-12'!$H$42)</f>
        <v>17.437525257599997</v>
      </c>
      <c r="E840" s="159">
        <f>(D840-B840)/B840</f>
        <v>2.76E-2</v>
      </c>
      <c r="G840" s="119"/>
    </row>
    <row r="841" spans="1:22" ht="12.75">
      <c r="A841" s="96"/>
      <c r="B841" s="158" t="s">
        <v>144</v>
      </c>
      <c r="C841" s="89"/>
      <c r="D841" s="188" t="s">
        <v>144</v>
      </c>
      <c r="E841" s="159" t="s">
        <v>144</v>
      </c>
      <c r="G841" s="119"/>
    </row>
    <row r="842" spans="1:22" ht="12.75">
      <c r="A842" s="94" t="s">
        <v>242</v>
      </c>
      <c r="B842" s="158" t="s">
        <v>144</v>
      </c>
      <c r="C842" s="89"/>
      <c r="D842" s="188" t="s">
        <v>144</v>
      </c>
      <c r="E842" s="159" t="s">
        <v>144</v>
      </c>
      <c r="G842" s="119"/>
    </row>
    <row r="843" spans="1:22" ht="12.75">
      <c r="A843" s="94"/>
      <c r="B843" s="158"/>
      <c r="C843" s="89"/>
      <c r="D843" s="188"/>
      <c r="E843" s="159"/>
      <c r="G843" s="119"/>
    </row>
    <row r="844" spans="1:22" ht="12.75">
      <c r="A844" s="96" t="s">
        <v>879</v>
      </c>
      <c r="B844" s="158" t="s">
        <v>144</v>
      </c>
      <c r="C844" s="89"/>
      <c r="D844" s="188" t="s">
        <v>144</v>
      </c>
      <c r="E844" s="159" t="s">
        <v>144</v>
      </c>
      <c r="G844" s="119"/>
    </row>
    <row r="845" spans="1:22" ht="12.75">
      <c r="A845" s="96" t="s">
        <v>880</v>
      </c>
      <c r="B845" s="158" t="s">
        <v>144</v>
      </c>
      <c r="C845" s="89"/>
      <c r="D845" s="188" t="s">
        <v>144</v>
      </c>
      <c r="E845" s="159" t="s">
        <v>144</v>
      </c>
      <c r="G845" s="119"/>
      <c r="V845" s="1">
        <v>1</v>
      </c>
    </row>
    <row r="846" spans="1:22" ht="12.75">
      <c r="A846" s="96"/>
      <c r="B846" s="158" t="s">
        <v>144</v>
      </c>
      <c r="C846" s="89"/>
      <c r="D846" s="188" t="s">
        <v>144</v>
      </c>
      <c r="E846" s="159" t="s">
        <v>144</v>
      </c>
      <c r="G846" s="119"/>
    </row>
    <row r="847" spans="1:22" ht="12.75">
      <c r="A847" s="96" t="s">
        <v>881</v>
      </c>
      <c r="B847" s="158" t="s">
        <v>144</v>
      </c>
      <c r="C847" s="89"/>
      <c r="D847" s="188" t="s">
        <v>144</v>
      </c>
      <c r="E847" s="159" t="s">
        <v>144</v>
      </c>
      <c r="G847" s="119"/>
    </row>
    <row r="848" spans="1:22" ht="12.75">
      <c r="A848" s="96"/>
      <c r="B848" s="158" t="s">
        <v>144</v>
      </c>
      <c r="C848" s="89"/>
      <c r="D848" s="188" t="s">
        <v>144</v>
      </c>
      <c r="E848" s="159" t="s">
        <v>144</v>
      </c>
      <c r="G848" s="119"/>
    </row>
    <row r="849" spans="1:22" ht="12.75">
      <c r="A849" s="96" t="s">
        <v>882</v>
      </c>
      <c r="B849" s="158" t="s">
        <v>144</v>
      </c>
      <c r="C849" s="89"/>
      <c r="D849" s="188" t="s">
        <v>144</v>
      </c>
      <c r="E849" s="159" t="s">
        <v>144</v>
      </c>
      <c r="G849" s="119"/>
    </row>
    <row r="850" spans="1:22" ht="12.75">
      <c r="A850" s="96" t="s">
        <v>883</v>
      </c>
      <c r="B850" s="158" t="s">
        <v>144</v>
      </c>
      <c r="C850" s="89"/>
      <c r="D850" s="188" t="s">
        <v>144</v>
      </c>
      <c r="E850" s="159" t="s">
        <v>144</v>
      </c>
      <c r="G850" s="119"/>
    </row>
    <row r="851" spans="1:22" ht="12.75">
      <c r="A851" s="96"/>
      <c r="B851" s="158" t="s">
        <v>144</v>
      </c>
      <c r="C851" s="89"/>
      <c r="D851" s="188" t="s">
        <v>144</v>
      </c>
      <c r="E851" s="159" t="s">
        <v>144</v>
      </c>
      <c r="G851" s="119"/>
    </row>
    <row r="852" spans="1:22" ht="12.75">
      <c r="A852" s="96" t="s">
        <v>884</v>
      </c>
      <c r="B852" s="158" t="s">
        <v>144</v>
      </c>
      <c r="C852" s="89"/>
      <c r="D852" s="188" t="s">
        <v>144</v>
      </c>
      <c r="E852" s="159" t="s">
        <v>144</v>
      </c>
      <c r="G852" s="119"/>
    </row>
    <row r="853" spans="1:22" ht="12.75">
      <c r="A853" s="96" t="s">
        <v>885</v>
      </c>
      <c r="B853" s="158" t="s">
        <v>144</v>
      </c>
      <c r="C853" s="89"/>
      <c r="D853" s="188" t="s">
        <v>144</v>
      </c>
      <c r="E853" s="159" t="s">
        <v>144</v>
      </c>
      <c r="G853" s="119"/>
    </row>
    <row r="854" spans="1:22" ht="12.75">
      <c r="A854" s="96"/>
      <c r="B854" s="158" t="s">
        <v>144</v>
      </c>
      <c r="C854" s="89"/>
      <c r="D854" s="188" t="s">
        <v>144</v>
      </c>
      <c r="E854" s="159" t="s">
        <v>144</v>
      </c>
      <c r="G854" s="119"/>
    </row>
    <row r="855" spans="1:22" ht="12.75">
      <c r="A855" s="96" t="s">
        <v>886</v>
      </c>
      <c r="B855" s="158" t="s">
        <v>144</v>
      </c>
      <c r="C855" s="89"/>
      <c r="D855" s="188" t="s">
        <v>144</v>
      </c>
      <c r="E855" s="159" t="s">
        <v>144</v>
      </c>
      <c r="G855" s="119"/>
      <c r="V855" s="1">
        <v>1</v>
      </c>
    </row>
    <row r="856" spans="1:22" ht="12.75">
      <c r="A856" s="96" t="s">
        <v>887</v>
      </c>
      <c r="B856" s="158" t="s">
        <v>144</v>
      </c>
      <c r="C856" s="89"/>
      <c r="D856" s="188" t="s">
        <v>144</v>
      </c>
      <c r="E856" s="159" t="s">
        <v>144</v>
      </c>
      <c r="G856" s="119"/>
      <c r="V856" s="1">
        <v>1</v>
      </c>
    </row>
    <row r="857" spans="1:22" ht="12.75">
      <c r="A857" s="96" t="s">
        <v>888</v>
      </c>
      <c r="B857" s="158" t="s">
        <v>144</v>
      </c>
      <c r="C857" s="89"/>
      <c r="D857" s="188" t="s">
        <v>144</v>
      </c>
      <c r="E857" s="159" t="s">
        <v>144</v>
      </c>
      <c r="G857" s="119"/>
      <c r="V857" s="1">
        <v>1</v>
      </c>
    </row>
    <row r="858" spans="1:22" ht="12.75">
      <c r="A858" s="96"/>
      <c r="B858" s="158" t="s">
        <v>144</v>
      </c>
      <c r="C858" s="89"/>
      <c r="D858" s="188" t="s">
        <v>144</v>
      </c>
      <c r="E858" s="159" t="s">
        <v>144</v>
      </c>
      <c r="G858" s="119"/>
    </row>
    <row r="859" spans="1:22" ht="12.75">
      <c r="A859" s="96" t="s">
        <v>889</v>
      </c>
      <c r="B859" s="158" t="s">
        <v>144</v>
      </c>
      <c r="C859" s="89"/>
      <c r="D859" s="188" t="s">
        <v>144</v>
      </c>
      <c r="E859" s="159" t="s">
        <v>144</v>
      </c>
      <c r="G859" s="119"/>
    </row>
    <row r="860" spans="1:22" ht="12.75">
      <c r="A860" s="96" t="s">
        <v>890</v>
      </c>
      <c r="B860" s="158" t="s">
        <v>144</v>
      </c>
      <c r="C860" s="89"/>
      <c r="D860" s="188" t="s">
        <v>144</v>
      </c>
      <c r="E860" s="159" t="s">
        <v>144</v>
      </c>
      <c r="G860" s="119"/>
    </row>
    <row r="861" spans="1:22" ht="12.75">
      <c r="A861" s="94"/>
      <c r="B861" s="158" t="s">
        <v>144</v>
      </c>
      <c r="C861" s="89"/>
      <c r="D861" s="188" t="s">
        <v>144</v>
      </c>
      <c r="E861" s="159" t="s">
        <v>144</v>
      </c>
      <c r="G861" s="119"/>
    </row>
    <row r="862" spans="1:22" ht="12.75">
      <c r="A862" s="94" t="s">
        <v>878</v>
      </c>
      <c r="B862" s="158" t="s">
        <v>144</v>
      </c>
      <c r="C862" s="89"/>
      <c r="D862" s="188" t="s">
        <v>144</v>
      </c>
      <c r="E862" s="159" t="s">
        <v>144</v>
      </c>
      <c r="G862" s="119"/>
    </row>
    <row r="863" spans="1:22" ht="12.75">
      <c r="A863" s="96"/>
      <c r="B863" s="158" t="s">
        <v>144</v>
      </c>
      <c r="C863" s="89"/>
      <c r="D863" s="188" t="s">
        <v>144</v>
      </c>
      <c r="E863" s="159" t="s">
        <v>144</v>
      </c>
      <c r="G863" s="119"/>
    </row>
    <row r="864" spans="1:22" ht="12.75">
      <c r="A864" s="96" t="s">
        <v>894</v>
      </c>
      <c r="B864" s="158">
        <v>1908.7710749999999</v>
      </c>
      <c r="C864" s="89"/>
      <c r="D864" s="188">
        <f>B864*(1+'Published Tariffs 11-12'!$H$42)</f>
        <v>1961.45315667</v>
      </c>
      <c r="E864" s="159">
        <f>(D864-B864)/B864</f>
        <v>2.7600000000000062E-2</v>
      </c>
      <c r="G864" s="119"/>
    </row>
    <row r="865" spans="1:7" ht="12.75">
      <c r="A865" s="96"/>
      <c r="B865" s="158" t="s">
        <v>144</v>
      </c>
      <c r="C865" s="89"/>
      <c r="D865" s="188" t="s">
        <v>144</v>
      </c>
      <c r="E865" s="159" t="s">
        <v>144</v>
      </c>
      <c r="G865" s="119"/>
    </row>
    <row r="866" spans="1:7" ht="12.75">
      <c r="A866" s="96" t="s">
        <v>893</v>
      </c>
      <c r="B866" s="158">
        <v>1351.6721909999999</v>
      </c>
      <c r="C866" s="163"/>
      <c r="D866" s="188">
        <f>B866*(1+'Published Tariffs 11-12'!$H$42)</f>
        <v>1388.9783434716001</v>
      </c>
      <c r="E866" s="159">
        <f>(D866-B866)/B866</f>
        <v>2.7600000000000128E-2</v>
      </c>
      <c r="G866" s="119"/>
    </row>
    <row r="867" spans="1:7" ht="12.75">
      <c r="A867" s="96"/>
      <c r="B867" s="158" t="s">
        <v>144</v>
      </c>
      <c r="C867" s="89"/>
      <c r="D867" s="188" t="s">
        <v>144</v>
      </c>
      <c r="E867" s="159" t="s">
        <v>144</v>
      </c>
      <c r="G867" s="119"/>
    </row>
    <row r="868" spans="1:7" ht="12.75">
      <c r="A868" s="96" t="s">
        <v>891</v>
      </c>
      <c r="B868" s="158">
        <v>1908.7710749999999</v>
      </c>
      <c r="C868" s="89"/>
      <c r="D868" s="188">
        <f>B868*(1+'Published Tariffs 11-12'!$H$42)</f>
        <v>1961.45315667</v>
      </c>
      <c r="E868" s="159">
        <f>(D868-B868)/B868</f>
        <v>2.7600000000000062E-2</v>
      </c>
      <c r="G868" s="119"/>
    </row>
    <row r="869" spans="1:7" ht="12.75">
      <c r="A869" s="96"/>
      <c r="B869" s="158" t="s">
        <v>144</v>
      </c>
      <c r="C869" s="89"/>
      <c r="D869" s="188" t="s">
        <v>144</v>
      </c>
      <c r="E869" s="159" t="s">
        <v>144</v>
      </c>
      <c r="G869" s="119"/>
    </row>
    <row r="870" spans="1:7" ht="12.75">
      <c r="A870" s="96" t="s">
        <v>892</v>
      </c>
      <c r="B870" s="158">
        <v>1351.6721909999999</v>
      </c>
      <c r="C870" s="89"/>
      <c r="D870" s="188">
        <f>B870*(1+'Published Tariffs 11-12'!$H$42)</f>
        <v>1388.9783434716001</v>
      </c>
      <c r="E870" s="159">
        <f>(D870-B870)/B870</f>
        <v>2.7600000000000128E-2</v>
      </c>
      <c r="G870" s="119"/>
    </row>
    <row r="871" spans="1:7" ht="12.75">
      <c r="A871" s="96"/>
      <c r="B871" s="158" t="s">
        <v>144</v>
      </c>
      <c r="C871" s="89"/>
      <c r="D871" s="188" t="s">
        <v>144</v>
      </c>
      <c r="E871" s="159" t="s">
        <v>144</v>
      </c>
      <c r="G871" s="119"/>
    </row>
    <row r="872" spans="1:7" ht="12.75">
      <c r="A872" s="96" t="s">
        <v>895</v>
      </c>
      <c r="B872" s="158">
        <v>954.36986400000001</v>
      </c>
      <c r="C872" s="89"/>
      <c r="D872" s="188">
        <f>B872*(1+'Published Tariffs 11-12'!$H$42)</f>
        <v>980.71047224640006</v>
      </c>
      <c r="E872" s="159">
        <f>(D872-B872)/B872</f>
        <v>2.7600000000000055E-2</v>
      </c>
      <c r="G872" s="119"/>
    </row>
    <row r="873" spans="1:7" ht="12.75">
      <c r="A873" s="96"/>
      <c r="B873" s="158" t="s">
        <v>144</v>
      </c>
      <c r="C873" s="89"/>
      <c r="D873" s="188" t="s">
        <v>144</v>
      </c>
      <c r="E873" s="159" t="s">
        <v>144</v>
      </c>
      <c r="G873" s="119"/>
    </row>
    <row r="874" spans="1:7" ht="12.75">
      <c r="A874" s="96" t="s">
        <v>896</v>
      </c>
      <c r="B874" s="158" t="s">
        <v>144</v>
      </c>
      <c r="C874" s="89"/>
      <c r="D874" s="188" t="s">
        <v>144</v>
      </c>
      <c r="E874" s="159" t="s">
        <v>144</v>
      </c>
      <c r="G874" s="119"/>
    </row>
    <row r="875" spans="1:7" ht="12.75">
      <c r="A875" s="96" t="s">
        <v>897</v>
      </c>
      <c r="B875" s="158" t="s">
        <v>144</v>
      </c>
      <c r="C875" s="89"/>
      <c r="D875" s="188" t="s">
        <v>144</v>
      </c>
      <c r="E875" s="159" t="s">
        <v>144</v>
      </c>
      <c r="G875" s="119"/>
    </row>
    <row r="876" spans="1:7" ht="12.75">
      <c r="A876" s="96" t="s">
        <v>898</v>
      </c>
      <c r="B876" s="158" t="s">
        <v>144</v>
      </c>
      <c r="C876" s="89"/>
      <c r="D876" s="188" t="s">
        <v>144</v>
      </c>
      <c r="E876" s="159" t="s">
        <v>144</v>
      </c>
      <c r="G876" s="119"/>
    </row>
    <row r="877" spans="1:7" ht="12.75">
      <c r="A877" s="96"/>
      <c r="B877" s="158" t="s">
        <v>144</v>
      </c>
      <c r="C877" s="89"/>
      <c r="D877" s="188" t="s">
        <v>144</v>
      </c>
      <c r="E877" s="159" t="s">
        <v>144</v>
      </c>
      <c r="G877" s="119"/>
    </row>
    <row r="878" spans="1:7" ht="12.75">
      <c r="A878" s="96" t="s">
        <v>899</v>
      </c>
      <c r="B878" s="158">
        <v>954.36986400000001</v>
      </c>
      <c r="C878" s="89"/>
      <c r="D878" s="188">
        <f>B878*(1+'Published Tariffs 11-12'!$H$42)</f>
        <v>980.71047224640006</v>
      </c>
      <c r="E878" s="159">
        <f>(D878-B878)/B878</f>
        <v>2.7600000000000055E-2</v>
      </c>
      <c r="G878" s="119"/>
    </row>
    <row r="879" spans="1:7" ht="12.75">
      <c r="A879" s="96"/>
      <c r="B879" s="158" t="s">
        <v>144</v>
      </c>
      <c r="C879" s="89"/>
      <c r="D879" s="188" t="s">
        <v>144</v>
      </c>
      <c r="E879" s="159" t="s">
        <v>144</v>
      </c>
      <c r="G879" s="119"/>
    </row>
    <row r="880" spans="1:7" ht="12.75">
      <c r="A880" s="96" t="s">
        <v>896</v>
      </c>
      <c r="B880" s="158" t="s">
        <v>144</v>
      </c>
      <c r="C880" s="89"/>
      <c r="D880" s="188" t="s">
        <v>144</v>
      </c>
      <c r="E880" s="159" t="s">
        <v>144</v>
      </c>
      <c r="G880" s="119"/>
    </row>
    <row r="881" spans="1:22" ht="12.75">
      <c r="A881" s="96" t="s">
        <v>897</v>
      </c>
      <c r="B881" s="158" t="s">
        <v>144</v>
      </c>
      <c r="C881" s="89"/>
      <c r="D881" s="188" t="s">
        <v>144</v>
      </c>
      <c r="E881" s="159" t="s">
        <v>144</v>
      </c>
      <c r="G881" s="119"/>
      <c r="V881" s="1">
        <v>1</v>
      </c>
    </row>
    <row r="882" spans="1:22" ht="12.75">
      <c r="A882" s="96" t="s">
        <v>898</v>
      </c>
      <c r="B882" s="158" t="s">
        <v>144</v>
      </c>
      <c r="C882" s="89"/>
      <c r="D882" s="188" t="s">
        <v>144</v>
      </c>
      <c r="E882" s="159" t="s">
        <v>144</v>
      </c>
      <c r="G882" s="119"/>
      <c r="V882" s="1">
        <v>1</v>
      </c>
    </row>
    <row r="883" spans="1:22" ht="12.75">
      <c r="A883" s="96"/>
      <c r="B883" s="158" t="s">
        <v>144</v>
      </c>
      <c r="C883" s="89"/>
      <c r="D883" s="188" t="s">
        <v>144</v>
      </c>
      <c r="E883" s="159" t="s">
        <v>144</v>
      </c>
      <c r="G883" s="119"/>
      <c r="V883" s="1">
        <v>1</v>
      </c>
    </row>
    <row r="884" spans="1:22" ht="12.75">
      <c r="A884" s="96" t="s">
        <v>900</v>
      </c>
      <c r="B884" s="158" t="s">
        <v>144</v>
      </c>
      <c r="C884" s="89"/>
      <c r="D884" s="188" t="s">
        <v>144</v>
      </c>
      <c r="E884" s="159" t="s">
        <v>144</v>
      </c>
      <c r="G884" s="119"/>
    </row>
    <row r="885" spans="1:22" ht="12.75">
      <c r="A885" s="96" t="s">
        <v>901</v>
      </c>
      <c r="B885" s="158" t="s">
        <v>144</v>
      </c>
      <c r="C885" s="89"/>
      <c r="D885" s="188" t="s">
        <v>144</v>
      </c>
      <c r="E885" s="159" t="s">
        <v>144</v>
      </c>
      <c r="G885" s="119"/>
    </row>
    <row r="886" spans="1:22" ht="12.75">
      <c r="A886" s="96" t="s">
        <v>902</v>
      </c>
      <c r="B886" s="158">
        <v>159.807006</v>
      </c>
      <c r="C886" s="89"/>
      <c r="D886" s="188">
        <f>B886*(1+'Published Tariffs 11-12'!$H$42)</f>
        <v>164.21767936560002</v>
      </c>
      <c r="E886" s="159">
        <f>(D886-B886)/B886</f>
        <v>2.7600000000000117E-2</v>
      </c>
      <c r="G886" s="119"/>
    </row>
    <row r="887" spans="1:22" ht="12.75">
      <c r="A887" s="96"/>
      <c r="B887" s="158" t="s">
        <v>144</v>
      </c>
      <c r="C887" s="89"/>
      <c r="D887" s="188" t="s">
        <v>144</v>
      </c>
      <c r="E887" s="159" t="s">
        <v>144</v>
      </c>
      <c r="G887" s="119"/>
    </row>
    <row r="888" spans="1:22" ht="12.75">
      <c r="A888" s="96" t="s">
        <v>903</v>
      </c>
      <c r="B888" s="158" t="s">
        <v>144</v>
      </c>
      <c r="C888" s="89"/>
      <c r="D888" s="188" t="s">
        <v>144</v>
      </c>
      <c r="E888" s="159" t="s">
        <v>144</v>
      </c>
      <c r="G888" s="119"/>
    </row>
    <row r="889" spans="1:22" ht="12.75">
      <c r="A889" s="96" t="s">
        <v>904</v>
      </c>
      <c r="B889" s="158">
        <v>159.807006</v>
      </c>
      <c r="C889" s="89"/>
      <c r="D889" s="188">
        <f>B889*(1+'Published Tariffs 11-12'!$H$42)</f>
        <v>164.21767936560002</v>
      </c>
      <c r="E889" s="159">
        <f>(D889-B889)/B889</f>
        <v>2.7600000000000117E-2</v>
      </c>
      <c r="G889" s="119"/>
    </row>
    <row r="890" spans="1:22" ht="12.75">
      <c r="A890" s="96"/>
      <c r="B890" s="158" t="s">
        <v>144</v>
      </c>
      <c r="C890" s="89"/>
      <c r="D890" s="188" t="s">
        <v>144</v>
      </c>
      <c r="E890" s="159"/>
      <c r="G890" s="119"/>
    </row>
    <row r="891" spans="1:22" ht="12.75">
      <c r="A891" s="96" t="s">
        <v>905</v>
      </c>
      <c r="B891" s="158" t="s">
        <v>144</v>
      </c>
      <c r="C891" s="89"/>
      <c r="D891" s="188" t="s">
        <v>144</v>
      </c>
      <c r="E891" s="159" t="s">
        <v>144</v>
      </c>
      <c r="G891" s="119"/>
      <c r="V891" s="1">
        <v>1</v>
      </c>
    </row>
    <row r="892" spans="1:22" ht="12.75">
      <c r="A892" s="96" t="s">
        <v>906</v>
      </c>
      <c r="B892" s="158" t="s">
        <v>144</v>
      </c>
      <c r="C892" s="89"/>
      <c r="D892" s="188" t="s">
        <v>144</v>
      </c>
      <c r="E892" s="159" t="s">
        <v>144</v>
      </c>
      <c r="G892" s="119"/>
    </row>
    <row r="893" spans="1:22" ht="12.75">
      <c r="A893" s="96" t="s">
        <v>907</v>
      </c>
      <c r="B893" s="158">
        <v>253.900251</v>
      </c>
      <c r="C893" s="89"/>
      <c r="D893" s="188">
        <f>B893*(1+'Published Tariffs 11-12'!$H$42)</f>
        <v>260.9078979276</v>
      </c>
      <c r="E893" s="159">
        <f>(D893-B893)/B893</f>
        <v>2.7600000000000027E-2</v>
      </c>
      <c r="G893" s="119"/>
    </row>
    <row r="894" spans="1:22" ht="12.75">
      <c r="A894" s="96"/>
      <c r="B894" s="158" t="s">
        <v>144</v>
      </c>
      <c r="C894" s="89"/>
      <c r="D894" s="188"/>
      <c r="E894" s="159" t="s">
        <v>144</v>
      </c>
      <c r="G894" s="119"/>
    </row>
    <row r="895" spans="1:22" ht="12.75">
      <c r="A895" s="96" t="s">
        <v>908</v>
      </c>
      <c r="B895" s="158" t="s">
        <v>144</v>
      </c>
      <c r="C895" s="89"/>
      <c r="D895" s="188" t="s">
        <v>144</v>
      </c>
      <c r="E895" s="159" t="s">
        <v>144</v>
      </c>
      <c r="G895" s="119"/>
    </row>
    <row r="896" spans="1:22" ht="12.75">
      <c r="A896" s="96" t="s">
        <v>909</v>
      </c>
      <c r="B896" s="158" t="s">
        <v>144</v>
      </c>
      <c r="C896" s="89"/>
      <c r="D896" s="188" t="s">
        <v>144</v>
      </c>
      <c r="E896" s="159" t="s">
        <v>144</v>
      </c>
      <c r="G896" s="119"/>
    </row>
    <row r="897" spans="1:22" ht="12.75">
      <c r="A897" s="96" t="s">
        <v>910</v>
      </c>
      <c r="B897" s="158">
        <v>238.958181</v>
      </c>
      <c r="C897" s="89"/>
      <c r="D897" s="188">
        <f>B897*(1+'Published Tariffs 11-12'!$H$42)</f>
        <v>245.55342679560002</v>
      </c>
      <c r="E897" s="159">
        <f>(D897-B897)/B897</f>
        <v>2.760000000000009E-2</v>
      </c>
      <c r="G897" s="119"/>
    </row>
    <row r="898" spans="1:22" ht="12.75">
      <c r="A898" s="96"/>
      <c r="B898" s="158" t="s">
        <v>144</v>
      </c>
      <c r="C898" s="89"/>
      <c r="D898" s="188" t="s">
        <v>144</v>
      </c>
      <c r="E898" s="159" t="s">
        <v>144</v>
      </c>
      <c r="G898" s="119"/>
    </row>
    <row r="899" spans="1:22" ht="12.75">
      <c r="A899" s="96" t="s">
        <v>911</v>
      </c>
      <c r="B899" s="158" t="s">
        <v>144</v>
      </c>
      <c r="C899" s="89"/>
      <c r="D899" s="188" t="s">
        <v>144</v>
      </c>
      <c r="E899" s="159" t="s">
        <v>144</v>
      </c>
      <c r="G899" s="119"/>
    </row>
    <row r="900" spans="1:22" ht="12.75">
      <c r="A900" s="96" t="s">
        <v>912</v>
      </c>
      <c r="B900" s="158" t="s">
        <v>144</v>
      </c>
      <c r="C900" s="89"/>
      <c r="D900" s="188" t="s">
        <v>144</v>
      </c>
      <c r="E900" s="159" t="s">
        <v>144</v>
      </c>
      <c r="G900" s="119"/>
    </row>
    <row r="901" spans="1:22" ht="12.75">
      <c r="A901" s="96" t="s">
        <v>913</v>
      </c>
      <c r="B901" s="158">
        <v>954.36986400000001</v>
      </c>
      <c r="C901" s="89"/>
      <c r="D901" s="188">
        <f>B901*(1+'Published Tariffs 11-12'!$H$42)</f>
        <v>980.71047224640006</v>
      </c>
      <c r="E901" s="159">
        <f>(D901-B901)/B901</f>
        <v>2.7600000000000055E-2</v>
      </c>
      <c r="G901" s="119"/>
    </row>
    <row r="902" spans="1:22" ht="12.75">
      <c r="A902" s="96"/>
      <c r="B902" s="158" t="s">
        <v>144</v>
      </c>
      <c r="C902" s="89"/>
      <c r="D902" s="188" t="s">
        <v>144</v>
      </c>
      <c r="E902" s="159" t="s">
        <v>144</v>
      </c>
      <c r="G902" s="119"/>
    </row>
    <row r="903" spans="1:22" ht="12.75">
      <c r="A903" s="96" t="s">
        <v>914</v>
      </c>
      <c r="B903" s="158">
        <v>47.814623999999995</v>
      </c>
      <c r="C903" s="89"/>
      <c r="D903" s="188">
        <f>B903*(1+'Published Tariffs 11-12'!$H$42)</f>
        <v>49.134307622400001</v>
      </c>
      <c r="E903" s="159">
        <f>(D903-B903)/B903</f>
        <v>2.7600000000000142E-2</v>
      </c>
      <c r="G903" s="119"/>
    </row>
    <row r="904" spans="1:22" ht="12.75">
      <c r="A904" s="96"/>
      <c r="B904" s="158" t="s">
        <v>144</v>
      </c>
      <c r="C904" s="89"/>
      <c r="D904" s="188" t="s">
        <v>144</v>
      </c>
      <c r="E904" s="159" t="s">
        <v>144</v>
      </c>
      <c r="G904" s="119"/>
    </row>
    <row r="905" spans="1:22" ht="12.75">
      <c r="A905" s="96" t="s">
        <v>915</v>
      </c>
      <c r="B905" s="158" t="s">
        <v>144</v>
      </c>
      <c r="C905" s="89"/>
      <c r="D905" s="188" t="s">
        <v>144</v>
      </c>
      <c r="E905" s="159" t="s">
        <v>144</v>
      </c>
      <c r="G905" s="119"/>
      <c r="V905" s="1">
        <v>1</v>
      </c>
    </row>
    <row r="906" spans="1:22" ht="12.75">
      <c r="A906" s="96" t="s">
        <v>916</v>
      </c>
      <c r="B906" s="158" t="s">
        <v>144</v>
      </c>
      <c r="C906" s="89"/>
      <c r="D906" s="188" t="s">
        <v>144</v>
      </c>
      <c r="E906" s="159" t="s">
        <v>144</v>
      </c>
      <c r="G906" s="119"/>
      <c r="V906" s="1">
        <v>1</v>
      </c>
    </row>
    <row r="907" spans="1:22" ht="12.75">
      <c r="A907" s="96" t="s">
        <v>917</v>
      </c>
      <c r="B907" s="158" t="s">
        <v>144</v>
      </c>
      <c r="C907" s="89"/>
      <c r="D907" s="188" t="s">
        <v>144</v>
      </c>
      <c r="E907" s="159" t="s">
        <v>144</v>
      </c>
      <c r="G907" s="119"/>
      <c r="V907" s="1">
        <v>1</v>
      </c>
    </row>
    <row r="908" spans="1:22" ht="12.75">
      <c r="A908" s="96"/>
      <c r="B908" s="158" t="s">
        <v>144</v>
      </c>
      <c r="C908" s="89"/>
      <c r="D908" s="188" t="s">
        <v>144</v>
      </c>
      <c r="E908" s="159" t="s">
        <v>144</v>
      </c>
      <c r="G908" s="119"/>
      <c r="V908" s="1">
        <v>1</v>
      </c>
    </row>
    <row r="909" spans="1:22" ht="12.75">
      <c r="A909" s="96" t="s">
        <v>918</v>
      </c>
      <c r="B909" s="158" t="s">
        <v>144</v>
      </c>
      <c r="C909" s="89"/>
      <c r="D909" s="188" t="s">
        <v>144</v>
      </c>
      <c r="E909" s="159" t="s">
        <v>144</v>
      </c>
      <c r="G909" s="119"/>
    </row>
    <row r="910" spans="1:22" ht="12.75">
      <c r="A910" s="96" t="s">
        <v>919</v>
      </c>
      <c r="B910" s="158" t="s">
        <v>144</v>
      </c>
      <c r="C910" s="89"/>
      <c r="D910" s="188" t="s">
        <v>144</v>
      </c>
      <c r="E910" s="159" t="s">
        <v>144</v>
      </c>
      <c r="G910" s="119"/>
    </row>
    <row r="911" spans="1:22" ht="12.75">
      <c r="A911" s="96"/>
      <c r="B911" s="158" t="s">
        <v>144</v>
      </c>
      <c r="C911" s="89"/>
      <c r="D911" s="188" t="s">
        <v>144</v>
      </c>
      <c r="E911" s="159" t="s">
        <v>144</v>
      </c>
      <c r="G911" s="119"/>
    </row>
    <row r="912" spans="1:22" ht="12.75">
      <c r="A912" s="96" t="s">
        <v>96</v>
      </c>
      <c r="B912" s="158">
        <v>79.172072999999997</v>
      </c>
      <c r="C912" s="89"/>
      <c r="D912" s="188">
        <f>B912*(1+'Published Tariffs 11-12'!$H$42)</f>
        <v>81.357222214800004</v>
      </c>
      <c r="E912" s="159">
        <f>(D912-B912)/B912</f>
        <v>2.7600000000000079E-2</v>
      </c>
      <c r="G912" s="119"/>
    </row>
    <row r="913" spans="1:22" ht="12.75">
      <c r="A913" s="96" t="s">
        <v>920</v>
      </c>
      <c r="B913" s="158">
        <v>95.577002999999991</v>
      </c>
      <c r="C913" s="89"/>
      <c r="D913" s="188">
        <f>B913*(1+'Published Tariffs 11-12'!$H$42)</f>
        <v>98.214928282800003</v>
      </c>
      <c r="E913" s="159">
        <f>(D913-B913)/B913</f>
        <v>2.7600000000000128E-2</v>
      </c>
      <c r="G913" s="119"/>
    </row>
    <row r="914" spans="1:22" ht="12.75">
      <c r="A914" s="96" t="s">
        <v>97</v>
      </c>
      <c r="B914" s="158">
        <v>119.49476399999999</v>
      </c>
      <c r="C914" s="89"/>
      <c r="D914" s="188">
        <f>B914*(1+'Published Tariffs 11-12'!$H$42)</f>
        <v>122.79281948639999</v>
      </c>
      <c r="E914" s="159">
        <f>(D914-B914)/B914</f>
        <v>2.7600000000000024E-2</v>
      </c>
      <c r="G914" s="119"/>
    </row>
    <row r="915" spans="1:22" ht="12.75">
      <c r="A915" s="96"/>
      <c r="B915" s="158" t="s">
        <v>144</v>
      </c>
      <c r="C915" s="89"/>
      <c r="D915" s="188" t="s">
        <v>144</v>
      </c>
      <c r="E915" s="159" t="s">
        <v>144</v>
      </c>
      <c r="G915" s="119"/>
    </row>
    <row r="916" spans="1:22" ht="12.75">
      <c r="A916" s="96" t="s">
        <v>98</v>
      </c>
      <c r="B916" s="158">
        <v>191.174904</v>
      </c>
      <c r="C916" s="89"/>
      <c r="D916" s="188">
        <f>B916*(1+'Published Tariffs 11-12'!$H$42)</f>
        <v>196.45133135040001</v>
      </c>
      <c r="E916" s="159">
        <f>(D916-B916)/B916</f>
        <v>2.7600000000000069E-2</v>
      </c>
      <c r="G916" s="119"/>
    </row>
    <row r="917" spans="1:22" ht="12.75">
      <c r="A917" s="96"/>
      <c r="B917" s="158"/>
      <c r="C917" s="89"/>
      <c r="D917" s="188"/>
      <c r="E917" s="159"/>
      <c r="G917" s="119"/>
    </row>
    <row r="918" spans="1:22" ht="12.75">
      <c r="A918" s="96" t="s">
        <v>336</v>
      </c>
      <c r="B918" s="158">
        <v>4.47</v>
      </c>
      <c r="C918" s="144"/>
      <c r="D918" s="188">
        <f>B918*(1+'Published Tariffs 11-12'!$H$42)</f>
        <v>4.5933720000000005</v>
      </c>
      <c r="E918" s="159">
        <f>(D918-B918)/B918</f>
        <v>2.7600000000000159E-2</v>
      </c>
      <c r="G918" s="119"/>
    </row>
    <row r="919" spans="1:22" ht="12.75">
      <c r="A919" s="96"/>
      <c r="B919" s="158" t="s">
        <v>144</v>
      </c>
      <c r="C919" s="89"/>
      <c r="D919" s="188" t="s">
        <v>144</v>
      </c>
      <c r="E919" s="159" t="s">
        <v>144</v>
      </c>
      <c r="G919" s="119"/>
    </row>
    <row r="920" spans="1:22" ht="12.75">
      <c r="A920" s="96" t="s">
        <v>921</v>
      </c>
      <c r="B920" s="158" t="s">
        <v>144</v>
      </c>
      <c r="C920" s="153"/>
      <c r="D920" s="188" t="s">
        <v>144</v>
      </c>
      <c r="E920" s="159" t="s">
        <v>144</v>
      </c>
      <c r="G920" s="119"/>
      <c r="V920" s="1">
        <v>1</v>
      </c>
    </row>
    <row r="921" spans="1:22" ht="12.75">
      <c r="A921" s="96"/>
      <c r="B921" s="158" t="s">
        <v>144</v>
      </c>
      <c r="C921" s="153"/>
      <c r="D921" s="188" t="s">
        <v>144</v>
      </c>
      <c r="E921" s="159" t="s">
        <v>144</v>
      </c>
      <c r="G921" s="119"/>
      <c r="V921" s="1">
        <v>1</v>
      </c>
    </row>
    <row r="922" spans="1:22" ht="12.75">
      <c r="A922" s="96" t="s">
        <v>922</v>
      </c>
      <c r="B922" s="158">
        <v>4349.6052299999992</v>
      </c>
      <c r="C922" s="153"/>
      <c r="D922" s="188">
        <f>B922*(1+'Published Tariffs 11-12'!$H$42)</f>
        <v>4469.6543343479998</v>
      </c>
      <c r="E922" s="159">
        <f>(D922-B922)/B922</f>
        <v>2.7600000000000138E-2</v>
      </c>
      <c r="G922" s="119"/>
      <c r="V922" s="1">
        <v>1</v>
      </c>
    </row>
    <row r="923" spans="1:22" ht="12.75">
      <c r="A923" s="96" t="s">
        <v>923</v>
      </c>
      <c r="B923" s="158">
        <v>195176.17091699998</v>
      </c>
      <c r="C923" s="153"/>
      <c r="D923" s="188">
        <f>B923*(1+'Published Tariffs 11-12'!$H$42)</f>
        <v>200563.0332343092</v>
      </c>
      <c r="E923" s="159">
        <f>(D923-B923)/B923</f>
        <v>2.7600000000000107E-2</v>
      </c>
      <c r="G923" s="119"/>
    </row>
    <row r="924" spans="1:22" ht="12.75">
      <c r="A924" s="96"/>
      <c r="B924" s="158" t="s">
        <v>144</v>
      </c>
      <c r="C924" s="153"/>
      <c r="D924" s="188" t="s">
        <v>144</v>
      </c>
      <c r="E924" s="159" t="s">
        <v>144</v>
      </c>
      <c r="G924" s="119"/>
    </row>
    <row r="925" spans="1:22" ht="12.75">
      <c r="A925" s="96" t="s">
        <v>924</v>
      </c>
      <c r="B925" s="158">
        <v>3451.3255979999999</v>
      </c>
      <c r="C925" s="153"/>
      <c r="D925" s="188">
        <f>B925*(1+'Published Tariffs 11-12'!$H$42)</f>
        <v>3546.5821845048004</v>
      </c>
      <c r="E925" s="159">
        <f>(D925-B925)/B925</f>
        <v>2.7600000000000131E-2</v>
      </c>
      <c r="G925" s="119"/>
    </row>
    <row r="926" spans="1:22" ht="12.75">
      <c r="A926" s="96" t="s">
        <v>923</v>
      </c>
      <c r="B926" s="158">
        <v>235550.56356899999</v>
      </c>
      <c r="C926" s="153"/>
      <c r="D926" s="188">
        <f>B926*(1+'Published Tariffs 11-12'!$H$42)</f>
        <v>242051.75912350439</v>
      </c>
      <c r="E926" s="159">
        <f>(D926-B926)/B926</f>
        <v>2.7600000000000017E-2</v>
      </c>
      <c r="G926" s="119"/>
    </row>
    <row r="927" spans="1:22" ht="12.75">
      <c r="A927" s="96"/>
      <c r="B927" s="158" t="s">
        <v>144</v>
      </c>
      <c r="C927" s="89"/>
      <c r="D927" s="188" t="s">
        <v>144</v>
      </c>
      <c r="E927" s="159" t="s">
        <v>144</v>
      </c>
      <c r="G927" s="119"/>
      <c r="V927" s="1">
        <v>1</v>
      </c>
    </row>
    <row r="928" spans="1:22" ht="12.75">
      <c r="A928" s="94" t="s">
        <v>925</v>
      </c>
      <c r="B928" s="158" t="s">
        <v>144</v>
      </c>
      <c r="C928" s="89"/>
      <c r="D928" s="188" t="s">
        <v>144</v>
      </c>
      <c r="E928" s="159" t="s">
        <v>144</v>
      </c>
      <c r="G928" s="119"/>
      <c r="V928" s="1">
        <v>1</v>
      </c>
    </row>
    <row r="929" spans="1:22" ht="12.75">
      <c r="A929" s="96"/>
      <c r="B929" s="158" t="s">
        <v>144</v>
      </c>
      <c r="C929" s="89"/>
      <c r="D929" s="188" t="s">
        <v>144</v>
      </c>
      <c r="E929" s="159" t="s">
        <v>144</v>
      </c>
      <c r="G929" s="119"/>
    </row>
    <row r="930" spans="1:22" ht="12.75">
      <c r="A930" s="96" t="s">
        <v>928</v>
      </c>
      <c r="B930" s="158">
        <v>177.72704099999999</v>
      </c>
      <c r="C930" s="89"/>
      <c r="D930" s="188">
        <f>B930*(1+'Published Tariffs 11-12'!$H$42)</f>
        <v>182.6323073316</v>
      </c>
      <c r="E930" s="159">
        <f>(D930-B930)/B930</f>
        <v>2.7600000000000104E-2</v>
      </c>
      <c r="G930" s="119"/>
    </row>
    <row r="931" spans="1:22" ht="12.75">
      <c r="A931" s="96"/>
      <c r="B931" s="158" t="s">
        <v>144</v>
      </c>
      <c r="C931" s="89"/>
      <c r="D931" s="188" t="s">
        <v>144</v>
      </c>
      <c r="E931" s="159" t="s">
        <v>144</v>
      </c>
      <c r="G931" s="119"/>
      <c r="V931" s="1">
        <v>1</v>
      </c>
    </row>
    <row r="932" spans="1:22" ht="12.75">
      <c r="A932" s="96" t="s">
        <v>926</v>
      </c>
      <c r="B932" s="158">
        <v>301.61038499999995</v>
      </c>
      <c r="C932" s="89"/>
      <c r="D932" s="188">
        <f>B932*(1+'Published Tariffs 11-12'!$H$42)</f>
        <v>309.93483162599995</v>
      </c>
      <c r="E932" s="159">
        <f>(D932-B932)/B932</f>
        <v>2.7599999999999993E-2</v>
      </c>
      <c r="G932" s="119"/>
      <c r="V932" s="1">
        <v>1</v>
      </c>
    </row>
    <row r="933" spans="1:22" ht="12.75">
      <c r="A933" s="96"/>
      <c r="B933" s="158" t="s">
        <v>144</v>
      </c>
      <c r="C933" s="89"/>
      <c r="D933" s="188" t="s">
        <v>144</v>
      </c>
      <c r="E933" s="159" t="s">
        <v>144</v>
      </c>
      <c r="G933" s="119"/>
    </row>
    <row r="934" spans="1:22" ht="12.75">
      <c r="A934" s="96" t="s">
        <v>927</v>
      </c>
      <c r="B934" s="158">
        <v>177.72704099999999</v>
      </c>
      <c r="C934" s="89"/>
      <c r="D934" s="188">
        <f>B934*(1+'Published Tariffs 11-12'!$H$42)</f>
        <v>182.6323073316</v>
      </c>
      <c r="E934" s="159">
        <f>(D934-B934)/B934</f>
        <v>2.7600000000000104E-2</v>
      </c>
      <c r="G934" s="119"/>
      <c r="V934" s="1">
        <v>1</v>
      </c>
    </row>
    <row r="935" spans="1:22" ht="12.75">
      <c r="A935" s="96"/>
      <c r="B935" s="158" t="s">
        <v>144</v>
      </c>
      <c r="C935" s="89"/>
      <c r="D935" s="188" t="s">
        <v>144</v>
      </c>
      <c r="E935" s="159" t="s">
        <v>144</v>
      </c>
      <c r="G935" s="119"/>
    </row>
    <row r="936" spans="1:22" ht="12.75">
      <c r="A936" s="96" t="s">
        <v>167</v>
      </c>
      <c r="B936" s="158">
        <v>301.61038499999995</v>
      </c>
      <c r="C936" s="89"/>
      <c r="D936" s="188">
        <f>B936*(1+'Published Tariffs 11-12'!$H$42)</f>
        <v>309.93483162599995</v>
      </c>
      <c r="E936" s="159">
        <f>(D936-B936)/B936</f>
        <v>2.7599999999999993E-2</v>
      </c>
      <c r="G936" s="119"/>
    </row>
    <row r="937" spans="1:22" ht="12.75">
      <c r="A937" s="96"/>
      <c r="B937" s="158" t="s">
        <v>144</v>
      </c>
      <c r="C937" s="89"/>
      <c r="D937" s="188" t="s">
        <v>144</v>
      </c>
      <c r="E937" s="159" t="s">
        <v>144</v>
      </c>
      <c r="G937" s="119"/>
    </row>
    <row r="938" spans="1:22" ht="12.75">
      <c r="A938" s="96" t="s">
        <v>168</v>
      </c>
      <c r="B938" s="158">
        <v>191.174904</v>
      </c>
      <c r="C938" s="89"/>
      <c r="D938" s="188">
        <f>B938*(1+'Published Tariffs 11-12'!$H$42)</f>
        <v>196.45133135040001</v>
      </c>
      <c r="E938" s="159">
        <f>(D938-B938)/B938</f>
        <v>2.7600000000000069E-2</v>
      </c>
      <c r="G938" s="119"/>
      <c r="V938" s="1">
        <v>1</v>
      </c>
    </row>
    <row r="939" spans="1:22" ht="12.75">
      <c r="A939" s="96"/>
      <c r="B939" s="158" t="s">
        <v>144</v>
      </c>
      <c r="C939" s="89"/>
      <c r="D939" s="188" t="s">
        <v>144</v>
      </c>
      <c r="E939" s="159" t="s">
        <v>144</v>
      </c>
      <c r="G939" s="119"/>
    </row>
    <row r="940" spans="1:22" ht="12.75">
      <c r="A940" s="94" t="s">
        <v>929</v>
      </c>
      <c r="B940" s="158" t="s">
        <v>144</v>
      </c>
      <c r="C940" s="89"/>
      <c r="D940" s="188" t="s">
        <v>144</v>
      </c>
      <c r="E940" s="159" t="s">
        <v>144</v>
      </c>
      <c r="G940" s="119"/>
    </row>
    <row r="941" spans="1:22" ht="12.75">
      <c r="A941" s="96"/>
      <c r="B941" s="158" t="s">
        <v>144</v>
      </c>
      <c r="C941" s="89"/>
      <c r="D941" s="188" t="s">
        <v>144</v>
      </c>
      <c r="E941" s="159" t="s">
        <v>144</v>
      </c>
      <c r="G941" s="119"/>
      <c r="V941" s="1">
        <v>1</v>
      </c>
    </row>
    <row r="942" spans="1:22" ht="12.75">
      <c r="A942" s="96" t="s">
        <v>169</v>
      </c>
      <c r="B942" s="158">
        <v>595.927368</v>
      </c>
      <c r="C942" s="89"/>
      <c r="D942" s="188">
        <f>B942*(1+'Published Tariffs 11-12'!$H$42)</f>
        <v>612.37496335680009</v>
      </c>
      <c r="E942" s="159">
        <f>(D942-B942)/B942</f>
        <v>2.7600000000000156E-2</v>
      </c>
      <c r="G942" s="119"/>
      <c r="V942" s="1">
        <v>1</v>
      </c>
    </row>
    <row r="943" spans="1:22" ht="12.75">
      <c r="A943" s="96"/>
      <c r="B943" s="158" t="s">
        <v>144</v>
      </c>
      <c r="C943" s="89"/>
      <c r="D943" s="188" t="s">
        <v>144</v>
      </c>
      <c r="E943" s="159" t="s">
        <v>144</v>
      </c>
      <c r="G943" s="119"/>
      <c r="V943" s="1">
        <v>1</v>
      </c>
    </row>
    <row r="944" spans="1:22" ht="12.75">
      <c r="A944" s="96" t="s">
        <v>930</v>
      </c>
      <c r="B944" s="158">
        <v>1193.3384939999999</v>
      </c>
      <c r="C944" s="89"/>
      <c r="D944" s="188">
        <f>B944*(1+'Published Tariffs 11-12'!$H$42)</f>
        <v>1226.2746364344</v>
      </c>
      <c r="E944" s="159">
        <f>(D944-B944)/B944</f>
        <v>2.7600000000000131E-2</v>
      </c>
      <c r="G944" s="119"/>
      <c r="V944" s="1">
        <v>1</v>
      </c>
    </row>
    <row r="945" spans="1:22" ht="12.75">
      <c r="A945" s="96"/>
      <c r="B945" s="158" t="s">
        <v>144</v>
      </c>
      <c r="C945" s="89"/>
      <c r="D945" s="188" t="s">
        <v>144</v>
      </c>
      <c r="E945" s="159" t="s">
        <v>144</v>
      </c>
      <c r="G945" s="119"/>
    </row>
    <row r="946" spans="1:22" ht="12.75">
      <c r="A946" s="96" t="s">
        <v>931</v>
      </c>
      <c r="B946" s="158">
        <v>595.927368</v>
      </c>
      <c r="C946" s="89"/>
      <c r="D946" s="188">
        <f>B946*(1+'Published Tariffs 11-12'!$H$42)</f>
        <v>612.37496335680009</v>
      </c>
      <c r="E946" s="159">
        <f>(D946-B946)/B946</f>
        <v>2.7600000000000156E-2</v>
      </c>
      <c r="G946" s="119"/>
    </row>
    <row r="947" spans="1:22" ht="12.75">
      <c r="A947" s="96"/>
      <c r="B947" s="158" t="s">
        <v>144</v>
      </c>
      <c r="C947" s="89"/>
      <c r="D947" s="188" t="s">
        <v>144</v>
      </c>
      <c r="E947" s="159" t="s">
        <v>144</v>
      </c>
      <c r="G947" s="119"/>
      <c r="V947" s="1">
        <v>1</v>
      </c>
    </row>
    <row r="948" spans="1:22" ht="12.75">
      <c r="A948" s="96" t="s">
        <v>932</v>
      </c>
      <c r="B948" s="158">
        <v>1193.3384939999999</v>
      </c>
      <c r="C948" s="89"/>
      <c r="D948" s="188">
        <f>B948*(1+'Published Tariffs 11-12'!$H$42)</f>
        <v>1226.2746364344</v>
      </c>
      <c r="E948" s="159">
        <f>(D948-B948)/B948</f>
        <v>2.7600000000000131E-2</v>
      </c>
      <c r="G948" s="119"/>
    </row>
    <row r="949" spans="1:22" ht="12.75">
      <c r="A949" s="96"/>
      <c r="B949" s="158" t="s">
        <v>144</v>
      </c>
      <c r="C949" s="89"/>
      <c r="D949" s="188" t="s">
        <v>144</v>
      </c>
      <c r="E949" s="159" t="s">
        <v>144</v>
      </c>
      <c r="G949" s="119"/>
    </row>
    <row r="950" spans="1:22" ht="12.75">
      <c r="A950" s="96" t="s">
        <v>933</v>
      </c>
      <c r="B950" s="158">
        <v>1789.2763110000001</v>
      </c>
      <c r="C950" s="89"/>
      <c r="D950" s="188">
        <f>B950*(1+'Published Tariffs 11-12'!$H$42)</f>
        <v>1838.6603371836002</v>
      </c>
      <c r="E950" s="159">
        <f>(D950-B950)/B950</f>
        <v>2.7600000000000055E-2</v>
      </c>
      <c r="G950" s="119"/>
    </row>
    <row r="951" spans="1:22" ht="12.75">
      <c r="A951" s="96"/>
      <c r="B951" s="158" t="s">
        <v>144</v>
      </c>
      <c r="C951" s="89"/>
      <c r="D951" s="188" t="s">
        <v>144</v>
      </c>
      <c r="E951" s="159" t="s">
        <v>144</v>
      </c>
      <c r="G951" s="119"/>
    </row>
    <row r="952" spans="1:22" ht="12.75">
      <c r="A952" s="96" t="s">
        <v>934</v>
      </c>
      <c r="B952" s="158">
        <v>3181.2607439999997</v>
      </c>
      <c r="C952" s="89"/>
      <c r="D952" s="188">
        <f>B952*(1+'Published Tariffs 11-12'!$H$42)</f>
        <v>3269.0635405344001</v>
      </c>
      <c r="E952" s="159">
        <f>(D952-B952)/B952</f>
        <v>2.7600000000000124E-2</v>
      </c>
      <c r="G952" s="119"/>
    </row>
    <row r="953" spans="1:22" ht="12.75">
      <c r="A953" s="96"/>
      <c r="B953" s="158" t="s">
        <v>144</v>
      </c>
      <c r="C953" s="89"/>
      <c r="D953" s="188" t="s">
        <v>144</v>
      </c>
      <c r="E953" s="159" t="s">
        <v>144</v>
      </c>
      <c r="G953" s="119"/>
    </row>
    <row r="954" spans="1:22" ht="12.75">
      <c r="A954" s="96" t="s">
        <v>935</v>
      </c>
      <c r="B954" s="158">
        <v>1193.3384939999999</v>
      </c>
      <c r="C954" s="89"/>
      <c r="D954" s="188">
        <f>B954*(1+'Published Tariffs 11-12'!$H$42)</f>
        <v>1226.2746364344</v>
      </c>
      <c r="E954" s="159">
        <f>(D954-B954)/B954</f>
        <v>2.7600000000000131E-2</v>
      </c>
      <c r="G954" s="119"/>
    </row>
    <row r="955" spans="1:22" ht="12.75">
      <c r="A955" s="96"/>
      <c r="B955" s="158" t="s">
        <v>144</v>
      </c>
      <c r="C955" s="89"/>
      <c r="D955" s="188" t="s">
        <v>144</v>
      </c>
      <c r="E955" s="159" t="s">
        <v>144</v>
      </c>
      <c r="G955" s="119"/>
    </row>
    <row r="956" spans="1:22" ht="12.75">
      <c r="A956" s="96" t="s">
        <v>936</v>
      </c>
      <c r="B956" s="158">
        <v>1590.6303719999999</v>
      </c>
      <c r="C956" s="89"/>
      <c r="D956" s="188">
        <f>B956*(1+'Published Tariffs 11-12'!$H$42)</f>
        <v>1634.5317702672</v>
      </c>
      <c r="E956" s="159">
        <f>(D956-B956)/B956</f>
        <v>2.7600000000000124E-2</v>
      </c>
      <c r="G956" s="119"/>
    </row>
    <row r="957" spans="1:22" ht="12.75">
      <c r="A957" s="96"/>
      <c r="B957" s="158" t="s">
        <v>144</v>
      </c>
      <c r="C957" s="89"/>
      <c r="D957" s="188" t="s">
        <v>144</v>
      </c>
      <c r="E957" s="159" t="s">
        <v>144</v>
      </c>
      <c r="G957" s="119"/>
    </row>
    <row r="958" spans="1:22" ht="12.75">
      <c r="A958" s="94" t="s">
        <v>937</v>
      </c>
      <c r="B958" s="158" t="s">
        <v>144</v>
      </c>
      <c r="C958" s="89"/>
      <c r="D958" s="188" t="s">
        <v>144</v>
      </c>
      <c r="E958" s="159" t="s">
        <v>144</v>
      </c>
      <c r="G958" s="119"/>
    </row>
    <row r="959" spans="1:22" ht="12.75">
      <c r="A959" s="96"/>
      <c r="B959" s="158" t="s">
        <v>144</v>
      </c>
      <c r="C959" s="89"/>
      <c r="D959" s="188" t="s">
        <v>144</v>
      </c>
      <c r="E959" s="159" t="s">
        <v>144</v>
      </c>
      <c r="G959" s="119"/>
    </row>
    <row r="960" spans="1:22" ht="12.75">
      <c r="A960" s="96" t="s">
        <v>938</v>
      </c>
      <c r="B960" s="158">
        <v>174.749076</v>
      </c>
      <c r="C960" s="89"/>
      <c r="D960" s="188">
        <f>B960*(1+'Published Tariffs 11-12'!$H$42)</f>
        <v>179.57215049760001</v>
      </c>
      <c r="E960" s="159">
        <f>(D960-B960)/B960</f>
        <v>2.7600000000000024E-2</v>
      </c>
      <c r="G960" s="119"/>
    </row>
    <row r="961" spans="1:22" ht="12.75">
      <c r="A961" s="96"/>
      <c r="B961" s="158" t="s">
        <v>144</v>
      </c>
      <c r="C961" s="89"/>
      <c r="D961" s="188" t="s">
        <v>144</v>
      </c>
      <c r="E961" s="159" t="s">
        <v>144</v>
      </c>
      <c r="G961" s="119"/>
    </row>
    <row r="962" spans="1:22" ht="12.75">
      <c r="A962" s="96" t="s">
        <v>939</v>
      </c>
      <c r="B962" s="158">
        <v>88.116416999999998</v>
      </c>
      <c r="C962" s="89"/>
      <c r="D962" s="188">
        <f>B962*(1+'Published Tariffs 11-12'!$H$42)</f>
        <v>90.548430109199998</v>
      </c>
      <c r="E962" s="159">
        <f>(D962-B962)/B962</f>
        <v>2.7599999999999996E-2</v>
      </c>
      <c r="G962" s="119"/>
    </row>
    <row r="963" spans="1:22" ht="12.75">
      <c r="A963" s="96"/>
      <c r="B963" s="158" t="s">
        <v>144</v>
      </c>
      <c r="C963" s="89"/>
      <c r="D963" s="188" t="s">
        <v>144</v>
      </c>
      <c r="E963" s="159" t="s">
        <v>144</v>
      </c>
      <c r="G963" s="119"/>
    </row>
    <row r="964" spans="1:22" ht="12.75">
      <c r="A964" s="96" t="s">
        <v>940</v>
      </c>
      <c r="B964" s="158">
        <v>191.174904</v>
      </c>
      <c r="C964" s="89"/>
      <c r="D964" s="188">
        <f>B964*(1+'Published Tariffs 11-12'!$H$42)</f>
        <v>196.45133135040001</v>
      </c>
      <c r="E964" s="159">
        <f>(D964-B964)/B964</f>
        <v>2.7600000000000069E-2</v>
      </c>
      <c r="G964" s="119"/>
    </row>
    <row r="965" spans="1:22" ht="12.75">
      <c r="A965" s="96"/>
      <c r="B965" s="158" t="s">
        <v>144</v>
      </c>
      <c r="C965" s="89"/>
      <c r="D965" s="188"/>
      <c r="E965" s="159" t="s">
        <v>144</v>
      </c>
      <c r="G965" s="119"/>
      <c r="V965" s="1">
        <v>1</v>
      </c>
    </row>
    <row r="966" spans="1:22" ht="12.75">
      <c r="A966" s="96" t="s">
        <v>941</v>
      </c>
      <c r="B966" s="158">
        <v>191.174904</v>
      </c>
      <c r="C966" s="89"/>
      <c r="D966" s="188">
        <f>B966*(1+'Published Tariffs 11-12'!$H$42)</f>
        <v>196.45133135040001</v>
      </c>
      <c r="E966" s="159">
        <f>(D966-B966)/B966</f>
        <v>2.7600000000000069E-2</v>
      </c>
      <c r="G966" s="119"/>
    </row>
    <row r="967" spans="1:22" ht="12.75">
      <c r="A967" s="96"/>
      <c r="B967" s="158" t="s">
        <v>144</v>
      </c>
      <c r="C967" s="89"/>
      <c r="D967" s="188" t="s">
        <v>144</v>
      </c>
      <c r="E967" s="159" t="s">
        <v>144</v>
      </c>
      <c r="G967" s="119"/>
    </row>
    <row r="968" spans="1:22" ht="12.75">
      <c r="A968" s="96" t="s">
        <v>942</v>
      </c>
      <c r="B968" s="158">
        <v>88.116416999999998</v>
      </c>
      <c r="C968" s="89"/>
      <c r="D968" s="188">
        <f>B968*(1+'Published Tariffs 11-12'!$H$42)</f>
        <v>90.548430109199998</v>
      </c>
      <c r="E968" s="159">
        <f>(D968-B968)/B968</f>
        <v>2.7599999999999996E-2</v>
      </c>
      <c r="G968" s="119"/>
    </row>
    <row r="969" spans="1:22" ht="12.75">
      <c r="A969" s="96"/>
      <c r="B969" s="158" t="s">
        <v>144</v>
      </c>
      <c r="C969" s="89"/>
      <c r="D969" s="188" t="s">
        <v>144</v>
      </c>
      <c r="E969" s="159" t="s">
        <v>144</v>
      </c>
      <c r="G969" s="119"/>
    </row>
    <row r="970" spans="1:22" ht="12.75">
      <c r="A970" s="96" t="s">
        <v>943</v>
      </c>
      <c r="B970" s="158">
        <v>206.12742299999999</v>
      </c>
      <c r="C970" s="89"/>
      <c r="D970" s="188">
        <f>B970*(1+'Published Tariffs 11-12'!$H$42)</f>
        <v>211.81653987480001</v>
      </c>
      <c r="E970" s="159">
        <f>(D970-B970)/B970</f>
        <v>2.7600000000000104E-2</v>
      </c>
      <c r="G970" s="119"/>
    </row>
    <row r="971" spans="1:22" ht="12.75">
      <c r="A971" s="96"/>
      <c r="B971" s="158" t="s">
        <v>144</v>
      </c>
      <c r="C971" s="89"/>
      <c r="D971" s="188" t="s">
        <v>144</v>
      </c>
      <c r="E971" s="159" t="s">
        <v>144</v>
      </c>
      <c r="G971" s="119"/>
      <c r="V971" s="1">
        <v>1</v>
      </c>
    </row>
    <row r="972" spans="1:22" ht="12.75">
      <c r="A972" s="96" t="s">
        <v>944</v>
      </c>
      <c r="B972" s="158">
        <v>191.174904</v>
      </c>
      <c r="C972" s="89"/>
      <c r="D972" s="188">
        <f>B972*(1+'Published Tariffs 11-12'!$H$42)</f>
        <v>196.45133135040001</v>
      </c>
      <c r="E972" s="159">
        <f>(D972-B972)/B972</f>
        <v>2.7600000000000069E-2</v>
      </c>
      <c r="G972" s="119"/>
      <c r="V972" s="1">
        <v>1</v>
      </c>
    </row>
    <row r="973" spans="1:22" ht="12.75">
      <c r="A973" s="96"/>
      <c r="B973" s="158" t="s">
        <v>144</v>
      </c>
      <c r="C973" s="89"/>
      <c r="D973" s="188" t="s">
        <v>144</v>
      </c>
      <c r="E973" s="159" t="s">
        <v>144</v>
      </c>
      <c r="G973" s="119"/>
    </row>
    <row r="974" spans="1:22" ht="12.75">
      <c r="A974" s="96" t="s">
        <v>947</v>
      </c>
      <c r="B974" s="158">
        <v>88.116416999999998</v>
      </c>
      <c r="C974" s="89"/>
      <c r="D974" s="188">
        <f>B974*(1+'Published Tariffs 11-12'!$H$42)</f>
        <v>90.548430109199998</v>
      </c>
      <c r="E974" s="159">
        <f>(D974-B974)/B974</f>
        <v>2.7599999999999996E-2</v>
      </c>
      <c r="G974" s="119"/>
    </row>
    <row r="975" spans="1:22" ht="12.75">
      <c r="A975" s="96"/>
      <c r="B975" s="158" t="s">
        <v>144</v>
      </c>
      <c r="C975" s="89"/>
      <c r="D975" s="188" t="s">
        <v>144</v>
      </c>
      <c r="E975" s="159" t="s">
        <v>144</v>
      </c>
      <c r="G975" s="119"/>
    </row>
    <row r="976" spans="1:22" ht="12.75">
      <c r="A976" s="96" t="s">
        <v>946</v>
      </c>
      <c r="B976" s="158">
        <v>103.04803800000001</v>
      </c>
      <c r="C976" s="89"/>
      <c r="D976" s="188">
        <f>B976*(1+'Published Tariffs 11-12'!$H$42)</f>
        <v>105.89216384880001</v>
      </c>
      <c r="E976" s="159">
        <f>(D976-B976)/B976</f>
        <v>2.7600000000000041E-2</v>
      </c>
      <c r="G976" s="119"/>
    </row>
    <row r="977" spans="1:22" ht="12.75">
      <c r="A977" s="96"/>
      <c r="B977" s="158" t="s">
        <v>144</v>
      </c>
      <c r="C977" s="89"/>
      <c r="D977" s="188" t="s">
        <v>144</v>
      </c>
      <c r="E977" s="159" t="s">
        <v>144</v>
      </c>
      <c r="G977" s="119"/>
    </row>
    <row r="978" spans="1:22" ht="12.75">
      <c r="A978" s="96" t="s">
        <v>947</v>
      </c>
      <c r="B978" s="158">
        <v>88.116416999999998</v>
      </c>
      <c r="C978" s="89"/>
      <c r="D978" s="188">
        <f>B978*(1+'Published Tariffs 11-12'!$H$42)</f>
        <v>90.548430109199998</v>
      </c>
      <c r="E978" s="159">
        <f>(D978-B978)/B978</f>
        <v>2.7599999999999996E-2</v>
      </c>
      <c r="G978" s="119"/>
    </row>
    <row r="979" spans="1:22" ht="12.75">
      <c r="A979" s="96"/>
      <c r="B979" s="158" t="s">
        <v>144</v>
      </c>
      <c r="C979" s="89"/>
      <c r="D979" s="188" t="s">
        <v>144</v>
      </c>
      <c r="E979" s="159" t="s">
        <v>144</v>
      </c>
      <c r="G979" s="119"/>
    </row>
    <row r="980" spans="1:22" ht="12.75">
      <c r="A980" s="96" t="s">
        <v>945</v>
      </c>
      <c r="B980" s="158">
        <v>88.116416999999998</v>
      </c>
      <c r="C980" s="89"/>
      <c r="D980" s="188">
        <f>B980*(1+'Published Tariffs 11-12'!$H$42)</f>
        <v>90.548430109199998</v>
      </c>
      <c r="E980" s="159">
        <f>(D980-B980)/B980</f>
        <v>2.7599999999999996E-2</v>
      </c>
      <c r="G980" s="119"/>
    </row>
    <row r="981" spans="1:22" ht="12.75">
      <c r="A981" s="96"/>
      <c r="B981" s="158" t="s">
        <v>144</v>
      </c>
      <c r="C981" s="89"/>
      <c r="D981" s="188" t="s">
        <v>144</v>
      </c>
      <c r="E981" s="159" t="s">
        <v>144</v>
      </c>
      <c r="G981" s="119"/>
    </row>
    <row r="982" spans="1:22" ht="12.75">
      <c r="A982" s="96" t="s">
        <v>948</v>
      </c>
      <c r="B982" s="158">
        <v>112.00283099999999</v>
      </c>
      <c r="C982" s="89"/>
      <c r="D982" s="188">
        <f>B982*(1+'Published Tariffs 11-12'!$H$42)</f>
        <v>115.09410913559999</v>
      </c>
      <c r="E982" s="159">
        <f>(D982-B982)/B982</f>
        <v>2.7600000000000062E-2</v>
      </c>
      <c r="G982" s="119"/>
    </row>
    <row r="983" spans="1:22" ht="12.75">
      <c r="A983" s="96"/>
      <c r="B983" s="158" t="s">
        <v>144</v>
      </c>
      <c r="C983" s="89"/>
      <c r="D983" s="188" t="s">
        <v>144</v>
      </c>
      <c r="E983" s="159" t="s">
        <v>144</v>
      </c>
      <c r="G983" s="119"/>
    </row>
    <row r="984" spans="1:22" ht="12.75">
      <c r="A984" s="96" t="s">
        <v>949</v>
      </c>
      <c r="B984" s="158">
        <v>95.577002999999991</v>
      </c>
      <c r="C984" s="89"/>
      <c r="D984" s="188">
        <f>B984*(1+'Published Tariffs 11-12'!$H$42)</f>
        <v>98.214928282800003</v>
      </c>
      <c r="E984" s="159">
        <f>(D984-B984)/B984</f>
        <v>2.7600000000000128E-2</v>
      </c>
      <c r="G984" s="119"/>
    </row>
    <row r="985" spans="1:22" ht="12.75">
      <c r="A985" s="96"/>
      <c r="B985" s="158" t="s">
        <v>144</v>
      </c>
      <c r="C985" s="89"/>
      <c r="D985" s="188" t="s">
        <v>144</v>
      </c>
      <c r="E985" s="159" t="s">
        <v>144</v>
      </c>
      <c r="G985" s="119"/>
      <c r="V985" s="1">
        <v>1</v>
      </c>
    </row>
    <row r="986" spans="1:22" ht="12.75">
      <c r="A986" s="96" t="s">
        <v>950</v>
      </c>
      <c r="B986" s="158">
        <v>55.264761</v>
      </c>
      <c r="C986" s="89"/>
      <c r="D986" s="188">
        <f>B986*(1+'Published Tariffs 11-12'!$H$42)</f>
        <v>56.790068403600003</v>
      </c>
      <c r="E986" s="159">
        <f>(D986-B986)/B986</f>
        <v>2.7600000000000052E-2</v>
      </c>
      <c r="G986" s="119"/>
    </row>
    <row r="987" spans="1:22" s="165" customFormat="1" ht="12.75">
      <c r="A987" s="96"/>
      <c r="B987" s="158"/>
      <c r="C987" s="89"/>
      <c r="D987" s="188"/>
      <c r="E987" s="159"/>
      <c r="G987" s="119"/>
    </row>
    <row r="988" spans="1:22" s="165" customFormat="1" ht="12.75">
      <c r="A988" s="96" t="s">
        <v>1315</v>
      </c>
      <c r="B988" s="158">
        <v>88.12</v>
      </c>
      <c r="C988" s="164"/>
      <c r="D988" s="188">
        <f>B988*(1+'Published Tariffs 11-12'!$H$42)</f>
        <v>90.552112000000008</v>
      </c>
      <c r="E988" s="159">
        <f>(D988-B988)/B988</f>
        <v>2.7600000000000041E-2</v>
      </c>
      <c r="G988" s="119"/>
    </row>
    <row r="989" spans="1:22" s="165" customFormat="1" ht="12.75">
      <c r="A989" s="96"/>
      <c r="B989" s="158"/>
      <c r="C989" s="164"/>
      <c r="D989" s="188"/>
      <c r="E989" s="159"/>
      <c r="G989" s="119"/>
    </row>
    <row r="990" spans="1:22" s="165" customFormat="1" ht="12.75">
      <c r="A990" s="96" t="s">
        <v>1340</v>
      </c>
      <c r="B990" s="158">
        <v>88.12</v>
      </c>
      <c r="C990" s="164"/>
      <c r="D990" s="188">
        <f>B990*(1+'Published Tariffs 11-12'!$H$42)</f>
        <v>90.552112000000008</v>
      </c>
      <c r="E990" s="159">
        <f>(D990-B990)/B990</f>
        <v>2.7600000000000041E-2</v>
      </c>
      <c r="G990" s="119"/>
    </row>
    <row r="991" spans="1:22" s="165" customFormat="1" ht="12.75">
      <c r="A991" s="96"/>
      <c r="B991" s="158"/>
      <c r="C991" s="164"/>
      <c r="D991" s="188"/>
      <c r="E991" s="159"/>
      <c r="G991" s="119"/>
    </row>
    <row r="992" spans="1:22" s="165" customFormat="1" ht="12.75">
      <c r="A992" s="96" t="s">
        <v>1316</v>
      </c>
      <c r="B992" s="158"/>
      <c r="C992" s="164"/>
      <c r="D992" s="188"/>
      <c r="E992" s="159"/>
      <c r="G992" s="119"/>
    </row>
    <row r="993" spans="1:7" s="165" customFormat="1" ht="12.75">
      <c r="A993" s="96" t="s">
        <v>953</v>
      </c>
      <c r="B993" s="158">
        <v>445.08560399999993</v>
      </c>
      <c r="C993" s="164"/>
      <c r="D993" s="188">
        <f>B993*(1+'Published Tariffs 11-12'!$H$42)</f>
        <v>457.36996667039995</v>
      </c>
      <c r="E993" s="159">
        <f>(D993-B993)/B993</f>
        <v>2.7600000000000038E-2</v>
      </c>
      <c r="G993" s="119"/>
    </row>
    <row r="994" spans="1:7" ht="12.75">
      <c r="A994" s="96"/>
      <c r="B994" s="158" t="s">
        <v>144</v>
      </c>
      <c r="C994" s="164"/>
      <c r="D994" s="188" t="s">
        <v>144</v>
      </c>
      <c r="E994" s="159" t="s">
        <v>144</v>
      </c>
      <c r="G994" s="119"/>
    </row>
    <row r="995" spans="1:7" s="165" customFormat="1" ht="12.75">
      <c r="A995" s="96" t="s">
        <v>1317</v>
      </c>
      <c r="B995" s="158">
        <v>334.556082</v>
      </c>
      <c r="C995" s="164"/>
      <c r="D995" s="188">
        <f>B995*(1+'Published Tariffs 11-12'!$H$42)</f>
        <v>343.78982986320005</v>
      </c>
      <c r="E995" s="159">
        <f>(D995-B995)/B995</f>
        <v>2.7600000000000152E-2</v>
      </c>
      <c r="G995" s="119"/>
    </row>
    <row r="996" spans="1:7" s="165" customFormat="1" ht="12.75">
      <c r="A996" s="96"/>
      <c r="B996" s="158"/>
      <c r="C996" s="89"/>
      <c r="D996" s="188"/>
      <c r="E996" s="159"/>
      <c r="G996" s="119"/>
    </row>
    <row r="997" spans="1:7" ht="12.75">
      <c r="A997" s="96" t="s">
        <v>1314</v>
      </c>
      <c r="B997" s="158">
        <v>88.116416999999998</v>
      </c>
      <c r="C997" s="89"/>
      <c r="D997" s="188">
        <f>B997*(1+'Published Tariffs 11-12'!$H$42)</f>
        <v>90.548430109199998</v>
      </c>
      <c r="E997" s="159">
        <f>(D997-B997)/B997</f>
        <v>2.7599999999999996E-2</v>
      </c>
      <c r="G997" s="119"/>
    </row>
    <row r="998" spans="1:7" ht="12.75">
      <c r="A998" s="96"/>
      <c r="B998" s="158" t="s">
        <v>144</v>
      </c>
      <c r="C998" s="89"/>
      <c r="D998" s="188" t="s">
        <v>144</v>
      </c>
      <c r="E998" s="159" t="s">
        <v>144</v>
      </c>
      <c r="G998" s="119"/>
    </row>
    <row r="999" spans="1:7" ht="12.75">
      <c r="A999" s="96" t="s">
        <v>952</v>
      </c>
      <c r="B999" s="158" t="s">
        <v>144</v>
      </c>
      <c r="C999" s="89"/>
      <c r="D999" s="188" t="s">
        <v>144</v>
      </c>
      <c r="E999" s="159" t="s">
        <v>144</v>
      </c>
      <c r="G999" s="119"/>
    </row>
    <row r="1000" spans="1:7" ht="12.75">
      <c r="A1000" s="96" t="s">
        <v>953</v>
      </c>
      <c r="B1000" s="158">
        <v>445.08560399999993</v>
      </c>
      <c r="C1000" s="89"/>
      <c r="D1000" s="188">
        <f>B1000*(1+'Published Tariffs 11-12'!$H$42)</f>
        <v>457.36996667039995</v>
      </c>
      <c r="E1000" s="159">
        <f>(D1000-B1000)/B1000</f>
        <v>2.7600000000000038E-2</v>
      </c>
      <c r="G1000" s="119"/>
    </row>
    <row r="1001" spans="1:7" ht="12.75">
      <c r="A1001" s="96"/>
      <c r="B1001" s="158" t="s">
        <v>144</v>
      </c>
      <c r="C1001" s="89"/>
      <c r="D1001" s="188"/>
      <c r="E1001" s="159" t="s">
        <v>144</v>
      </c>
      <c r="G1001" s="119"/>
    </row>
    <row r="1002" spans="1:7" ht="12.75">
      <c r="A1002" s="96" t="s">
        <v>1318</v>
      </c>
      <c r="B1002" s="158">
        <v>334.556082</v>
      </c>
      <c r="C1002" s="89"/>
      <c r="D1002" s="188">
        <f>B1002*(1+'Published Tariffs 11-12'!$H$42)</f>
        <v>343.78982986320005</v>
      </c>
      <c r="E1002" s="159">
        <f>(D1002-B1002)/B1002</f>
        <v>2.7600000000000152E-2</v>
      </c>
      <c r="G1002" s="119"/>
    </row>
    <row r="1003" spans="1:7" ht="12.75">
      <c r="A1003" s="96"/>
      <c r="B1003" s="158" t="s">
        <v>144</v>
      </c>
      <c r="C1003" s="89"/>
      <c r="D1003" s="188" t="s">
        <v>144</v>
      </c>
      <c r="E1003" s="159" t="s">
        <v>144</v>
      </c>
      <c r="G1003" s="119"/>
    </row>
    <row r="1004" spans="1:7" ht="12.75">
      <c r="A1004" s="94" t="s">
        <v>243</v>
      </c>
      <c r="B1004" s="158" t="s">
        <v>144</v>
      </c>
      <c r="C1004" s="89"/>
      <c r="D1004" s="188" t="s">
        <v>144</v>
      </c>
      <c r="E1004" s="159" t="s">
        <v>144</v>
      </c>
      <c r="G1004" s="119"/>
    </row>
    <row r="1005" spans="1:7" ht="12.75">
      <c r="A1005" s="96"/>
      <c r="B1005" s="158" t="s">
        <v>144</v>
      </c>
      <c r="C1005" s="89"/>
      <c r="D1005" s="188" t="s">
        <v>144</v>
      </c>
      <c r="E1005" s="159" t="s">
        <v>144</v>
      </c>
      <c r="G1005" s="119"/>
    </row>
    <row r="1006" spans="1:7" ht="12.75">
      <c r="A1006" s="96" t="s">
        <v>955</v>
      </c>
      <c r="B1006" s="158">
        <v>2783.99</v>
      </c>
      <c r="C1006" s="89"/>
      <c r="D1006" s="188">
        <f>B1006*(1+'Published Tariffs 11-12'!$H$42)</f>
        <v>2860.8281240000001</v>
      </c>
      <c r="E1006" s="159">
        <f>(D1006-B1006)/B1006</f>
        <v>2.7600000000000121E-2</v>
      </c>
      <c r="G1006" s="119"/>
    </row>
    <row r="1007" spans="1:7" ht="12.75">
      <c r="A1007" s="96"/>
      <c r="B1007" s="158" t="s">
        <v>144</v>
      </c>
      <c r="C1007" s="89"/>
      <c r="D1007" s="188" t="s">
        <v>144</v>
      </c>
      <c r="E1007" s="159" t="s">
        <v>144</v>
      </c>
      <c r="G1007" s="119"/>
    </row>
    <row r="1008" spans="1:7" ht="12.75">
      <c r="A1008" s="96" t="s">
        <v>956</v>
      </c>
      <c r="B1008" s="158">
        <v>253.91069999999999</v>
      </c>
      <c r="C1008" s="89"/>
      <c r="D1008" s="188">
        <f>B1008*(1+'Published Tariffs 11-12'!$H$42)</f>
        <v>260.91863532000002</v>
      </c>
      <c r="E1008" s="159">
        <f>(D1008-B1008)/B1008</f>
        <v>2.7600000000000117E-2</v>
      </c>
      <c r="G1008" s="119"/>
    </row>
    <row r="1009" spans="1:22" ht="12.75">
      <c r="A1009" s="96"/>
      <c r="B1009" s="158" t="s">
        <v>144</v>
      </c>
      <c r="C1009" s="89"/>
      <c r="D1009" s="188" t="s">
        <v>144</v>
      </c>
      <c r="E1009" s="159" t="s">
        <v>144</v>
      </c>
      <c r="G1009" s="119"/>
    </row>
    <row r="1010" spans="1:22" ht="12.75">
      <c r="A1010" s="96" t="s">
        <v>170</v>
      </c>
      <c r="B1010" s="158">
        <v>95.577002999999991</v>
      </c>
      <c r="C1010" s="89"/>
      <c r="D1010" s="188">
        <f>B1010*(1+'Published Tariffs 11-12'!$H$42)</f>
        <v>98.214928282800003</v>
      </c>
      <c r="E1010" s="159">
        <f>(D1010-B1010)/B1010</f>
        <v>2.7600000000000128E-2</v>
      </c>
      <c r="G1010" s="119"/>
    </row>
    <row r="1011" spans="1:22" ht="12.75">
      <c r="A1011" s="96"/>
      <c r="B1011" s="158" t="s">
        <v>144</v>
      </c>
      <c r="C1011" s="89"/>
      <c r="D1011" s="188" t="s">
        <v>144</v>
      </c>
      <c r="E1011" s="159" t="s">
        <v>144</v>
      </c>
      <c r="G1011" s="119"/>
      <c r="V1011" s="1">
        <v>1</v>
      </c>
    </row>
    <row r="1012" spans="1:22" ht="12.75">
      <c r="A1012" s="96" t="s">
        <v>957</v>
      </c>
      <c r="B1012" s="158">
        <v>23.896863</v>
      </c>
      <c r="C1012" s="89"/>
      <c r="D1012" s="188">
        <f>B1012*(1+'Published Tariffs 11-12'!$H$42)</f>
        <v>24.556416418800001</v>
      </c>
      <c r="E1012" s="159">
        <f>(D1012-B1012)/B1012</f>
        <v>2.7600000000000069E-2</v>
      </c>
      <c r="G1012" s="119"/>
    </row>
    <row r="1013" spans="1:22" ht="12.75">
      <c r="A1013" s="96"/>
      <c r="B1013" s="158" t="s">
        <v>144</v>
      </c>
      <c r="C1013" s="89"/>
      <c r="D1013" s="188" t="s">
        <v>144</v>
      </c>
      <c r="E1013" s="159" t="s">
        <v>144</v>
      </c>
      <c r="G1013" s="119"/>
    </row>
    <row r="1014" spans="1:22" ht="12.75">
      <c r="A1014" s="96" t="s">
        <v>958</v>
      </c>
      <c r="B1014" s="158">
        <v>23.896863</v>
      </c>
      <c r="C1014" s="89"/>
      <c r="D1014" s="188">
        <f>B1014*(1+'Published Tariffs 11-12'!$H$42)</f>
        <v>24.556416418800001</v>
      </c>
      <c r="E1014" s="159">
        <f>(D1014-B1014)/B1014</f>
        <v>2.7600000000000069E-2</v>
      </c>
      <c r="G1014" s="119"/>
    </row>
    <row r="1015" spans="1:22" ht="12.75">
      <c r="A1015" s="96"/>
      <c r="B1015" s="158" t="s">
        <v>144</v>
      </c>
      <c r="C1015" s="89"/>
      <c r="D1015" s="188" t="s">
        <v>144</v>
      </c>
      <c r="E1015" s="159" t="s">
        <v>144</v>
      </c>
      <c r="G1015" s="119"/>
    </row>
    <row r="1016" spans="1:22" ht="12.75">
      <c r="A1016" s="96" t="s">
        <v>960</v>
      </c>
      <c r="B1016" s="158">
        <v>79.172072999999997</v>
      </c>
      <c r="C1016" s="89"/>
      <c r="D1016" s="188">
        <f>B1016*(1+'Published Tariffs 11-12'!$H$42)</f>
        <v>81.357222214800004</v>
      </c>
      <c r="E1016" s="159">
        <f>(D1016-B1016)/B1016</f>
        <v>2.7600000000000079E-2</v>
      </c>
      <c r="G1016" s="119"/>
    </row>
    <row r="1017" spans="1:22" ht="12.75">
      <c r="A1017" s="96"/>
      <c r="B1017" s="158" t="s">
        <v>144</v>
      </c>
      <c r="C1017" s="89"/>
      <c r="D1017" s="188" t="s">
        <v>144</v>
      </c>
      <c r="E1017" s="159" t="s">
        <v>144</v>
      </c>
      <c r="G1017" s="119"/>
    </row>
    <row r="1018" spans="1:22" ht="12.75">
      <c r="A1018" s="96" t="s">
        <v>959</v>
      </c>
      <c r="B1018" s="158">
        <v>1908.7710749999999</v>
      </c>
      <c r="C1018" s="163"/>
      <c r="D1018" s="188">
        <f>B1018*(1+'Published Tariffs 11-12'!$H$42)</f>
        <v>1961.45315667</v>
      </c>
      <c r="E1018" s="159">
        <f>(D1018-B1018)/B1018</f>
        <v>2.7600000000000062E-2</v>
      </c>
      <c r="G1018" s="119"/>
    </row>
    <row r="1019" spans="1:22" ht="12.75">
      <c r="A1019" s="96"/>
      <c r="B1019" s="158" t="s">
        <v>144</v>
      </c>
      <c r="C1019" s="89"/>
      <c r="D1019" s="188"/>
      <c r="E1019" s="159"/>
      <c r="G1019" s="119"/>
    </row>
    <row r="1020" spans="1:22" ht="12.75">
      <c r="A1020" s="94" t="s">
        <v>1241</v>
      </c>
      <c r="B1020" s="158" t="s">
        <v>144</v>
      </c>
      <c r="C1020" s="89"/>
      <c r="D1020" s="188" t="s">
        <v>144</v>
      </c>
      <c r="E1020" s="159" t="s">
        <v>144</v>
      </c>
      <c r="G1020" s="119"/>
    </row>
    <row r="1021" spans="1:22" ht="12.75">
      <c r="A1021" s="96"/>
      <c r="B1021" s="158" t="s">
        <v>144</v>
      </c>
      <c r="C1021" s="89"/>
      <c r="D1021" s="188" t="s">
        <v>144</v>
      </c>
      <c r="E1021" s="159" t="s">
        <v>144</v>
      </c>
      <c r="G1021" s="119"/>
    </row>
    <row r="1022" spans="1:22" ht="12.75">
      <c r="A1022" s="96" t="s">
        <v>1240</v>
      </c>
      <c r="B1022" s="201" t="s">
        <v>125</v>
      </c>
      <c r="C1022" s="157" t="s">
        <v>256</v>
      </c>
      <c r="D1022" s="190" t="s">
        <v>125</v>
      </c>
      <c r="E1022" s="159"/>
      <c r="G1022" s="119"/>
    </row>
    <row r="1023" spans="1:22" ht="12.75">
      <c r="A1023" s="96"/>
      <c r="B1023" s="201"/>
      <c r="C1023" s="157"/>
      <c r="D1023" s="190"/>
      <c r="E1023" s="159"/>
      <c r="G1023" s="119"/>
    </row>
    <row r="1024" spans="1:22" s="116" customFormat="1" ht="12.75">
      <c r="A1024" s="94" t="s">
        <v>961</v>
      </c>
      <c r="B1024" s="201" t="s">
        <v>144</v>
      </c>
      <c r="C1024" s="156"/>
      <c r="D1024" s="190" t="s">
        <v>144</v>
      </c>
      <c r="E1024" s="159" t="s">
        <v>144</v>
      </c>
      <c r="G1024" s="119"/>
    </row>
    <row r="1025" spans="1:7" ht="12.75">
      <c r="A1025" s="96"/>
      <c r="B1025" s="201" t="s">
        <v>144</v>
      </c>
      <c r="C1025" s="156"/>
      <c r="D1025" s="190" t="s">
        <v>144</v>
      </c>
      <c r="E1025" s="159" t="s">
        <v>144</v>
      </c>
      <c r="G1025" s="119"/>
    </row>
    <row r="1026" spans="1:7" ht="12.75">
      <c r="A1026" s="96" t="s">
        <v>269</v>
      </c>
      <c r="B1026" s="201" t="s">
        <v>125</v>
      </c>
      <c r="C1026" s="157" t="s">
        <v>256</v>
      </c>
      <c r="D1026" s="190" t="s">
        <v>125</v>
      </c>
      <c r="E1026" s="159"/>
      <c r="G1026" s="119"/>
    </row>
    <row r="1027" spans="1:7" ht="12.75">
      <c r="A1027" s="96"/>
      <c r="B1027" s="201" t="s">
        <v>144</v>
      </c>
      <c r="C1027" s="156"/>
      <c r="D1027" s="190" t="s">
        <v>144</v>
      </c>
      <c r="E1027" s="159" t="s">
        <v>144</v>
      </c>
      <c r="G1027" s="119"/>
    </row>
    <row r="1028" spans="1:7" ht="12.75">
      <c r="A1028" s="94" t="s">
        <v>1242</v>
      </c>
      <c r="B1028" s="201" t="s">
        <v>144</v>
      </c>
      <c r="C1028" s="156"/>
      <c r="D1028" s="190" t="s">
        <v>144</v>
      </c>
      <c r="E1028" s="159" t="s">
        <v>144</v>
      </c>
      <c r="G1028" s="119"/>
    </row>
    <row r="1029" spans="1:7" ht="12.75">
      <c r="A1029" s="96"/>
      <c r="B1029" s="201" t="s">
        <v>144</v>
      </c>
      <c r="C1029" s="156"/>
      <c r="D1029" s="190" t="s">
        <v>144</v>
      </c>
      <c r="E1029" s="159" t="s">
        <v>144</v>
      </c>
      <c r="G1029" s="119"/>
    </row>
    <row r="1030" spans="1:7" ht="12.75">
      <c r="A1030" s="96" t="s">
        <v>1341</v>
      </c>
      <c r="B1030" s="201" t="s">
        <v>125</v>
      </c>
      <c r="C1030" s="157" t="s">
        <v>256</v>
      </c>
      <c r="D1030" s="190" t="s">
        <v>125</v>
      </c>
      <c r="E1030" s="159"/>
      <c r="G1030" s="119"/>
    </row>
    <row r="1031" spans="1:7" ht="12.75">
      <c r="A1031" s="96"/>
      <c r="B1031" s="201" t="s">
        <v>144</v>
      </c>
      <c r="C1031" s="156"/>
      <c r="D1031" s="190" t="s">
        <v>144</v>
      </c>
      <c r="E1031" s="159" t="s">
        <v>144</v>
      </c>
      <c r="G1031" s="119"/>
    </row>
    <row r="1032" spans="1:7" ht="12.75">
      <c r="A1032" s="94" t="s">
        <v>966</v>
      </c>
      <c r="B1032" s="201" t="s">
        <v>144</v>
      </c>
      <c r="C1032" s="156"/>
      <c r="D1032" s="190" t="s">
        <v>144</v>
      </c>
      <c r="E1032" s="159" t="s">
        <v>144</v>
      </c>
      <c r="G1032" s="119"/>
    </row>
    <row r="1033" spans="1:7" ht="12.75">
      <c r="A1033" s="96"/>
      <c r="B1033" s="201" t="s">
        <v>144</v>
      </c>
      <c r="C1033" s="156"/>
      <c r="D1033" s="190" t="s">
        <v>144</v>
      </c>
      <c r="E1033" s="159" t="s">
        <v>144</v>
      </c>
      <c r="G1033" s="119"/>
    </row>
    <row r="1034" spans="1:7" ht="12.75">
      <c r="A1034" s="96" t="s">
        <v>1243</v>
      </c>
      <c r="B1034" s="201" t="s">
        <v>125</v>
      </c>
      <c r="C1034" s="157" t="s">
        <v>256</v>
      </c>
      <c r="D1034" s="190" t="s">
        <v>125</v>
      </c>
      <c r="E1034" s="159"/>
      <c r="G1034" s="119"/>
    </row>
    <row r="1035" spans="1:7" ht="12.75">
      <c r="A1035" s="96"/>
      <c r="B1035" s="201"/>
      <c r="C1035" s="157"/>
      <c r="D1035" s="190"/>
      <c r="E1035" s="159"/>
      <c r="G1035" s="119"/>
    </row>
    <row r="1036" spans="1:7" ht="12.75">
      <c r="A1036" s="94" t="s">
        <v>1244</v>
      </c>
      <c r="B1036" s="201" t="s">
        <v>144</v>
      </c>
      <c r="C1036" s="156"/>
      <c r="D1036" s="190" t="s">
        <v>144</v>
      </c>
      <c r="E1036" s="159"/>
      <c r="G1036" s="119"/>
    </row>
    <row r="1037" spans="1:7" ht="12.75">
      <c r="A1037" s="96"/>
      <c r="B1037" s="201" t="s">
        <v>144</v>
      </c>
      <c r="C1037" s="156"/>
      <c r="D1037" s="190" t="s">
        <v>144</v>
      </c>
      <c r="E1037" s="159"/>
      <c r="G1037" s="119"/>
    </row>
    <row r="1038" spans="1:7" ht="23.25">
      <c r="A1038" s="177" t="s">
        <v>1246</v>
      </c>
      <c r="B1038" s="201"/>
      <c r="C1038" s="156"/>
      <c r="D1038" s="190"/>
      <c r="E1038" s="159"/>
      <c r="G1038" s="119"/>
    </row>
    <row r="1039" spans="1:7" ht="12.75">
      <c r="A1039" s="96"/>
      <c r="B1039" s="201"/>
      <c r="C1039" s="156"/>
      <c r="D1039" s="190"/>
      <c r="E1039" s="159"/>
      <c r="G1039" s="119"/>
    </row>
    <row r="1040" spans="1:7" ht="12.75">
      <c r="A1040" s="96" t="s">
        <v>9</v>
      </c>
      <c r="B1040" s="201">
        <v>522.64</v>
      </c>
      <c r="C1040" s="156"/>
      <c r="D1040" s="190">
        <f>B1040*(1+'Published Tariffs 11-12'!$H$42)</f>
        <v>537.06486400000006</v>
      </c>
      <c r="E1040" s="159">
        <f>(D1040-B1040)/B1040</f>
        <v>2.7600000000000135E-2</v>
      </c>
      <c r="G1040" s="119"/>
    </row>
    <row r="1041" spans="1:22" ht="12.75">
      <c r="A1041" s="96"/>
      <c r="B1041" s="201"/>
      <c r="C1041" s="156"/>
      <c r="D1041" s="190"/>
      <c r="E1041" s="159"/>
      <c r="G1041" s="119"/>
    </row>
    <row r="1042" spans="1:22" ht="12.75">
      <c r="A1042" s="96" t="s">
        <v>1245</v>
      </c>
      <c r="B1042" s="158" t="s">
        <v>125</v>
      </c>
      <c r="C1042" s="95" t="s">
        <v>256</v>
      </c>
      <c r="D1042" s="189" t="s">
        <v>125</v>
      </c>
      <c r="E1042" s="159"/>
      <c r="G1042" s="119"/>
    </row>
    <row r="1043" spans="1:22" ht="12.75">
      <c r="A1043" s="96"/>
      <c r="B1043" s="158"/>
      <c r="C1043" s="95"/>
      <c r="D1043" s="189"/>
      <c r="E1043" s="159"/>
      <c r="G1043" s="119"/>
    </row>
    <row r="1044" spans="1:22" ht="23.25">
      <c r="A1044" s="177" t="s">
        <v>1247</v>
      </c>
      <c r="B1044" s="158"/>
      <c r="C1044" s="95"/>
      <c r="D1044" s="189"/>
      <c r="E1044" s="159"/>
      <c r="G1044" s="119"/>
    </row>
    <row r="1045" spans="1:22" ht="12.75">
      <c r="A1045" s="96"/>
      <c r="B1045" s="201"/>
      <c r="C1045" s="156"/>
      <c r="D1045" s="190"/>
      <c r="E1045" s="159"/>
      <c r="G1045" s="119"/>
    </row>
    <row r="1046" spans="1:22" ht="12.75">
      <c r="A1046" s="94" t="s">
        <v>1248</v>
      </c>
      <c r="B1046" s="158" t="s">
        <v>144</v>
      </c>
      <c r="C1046" s="89"/>
      <c r="D1046" s="188" t="s">
        <v>144</v>
      </c>
      <c r="E1046" s="159" t="s">
        <v>144</v>
      </c>
      <c r="G1046" s="119"/>
    </row>
    <row r="1047" spans="1:22" ht="12.75">
      <c r="A1047" s="96"/>
      <c r="B1047" s="158" t="s">
        <v>144</v>
      </c>
      <c r="C1047" s="89"/>
      <c r="D1047" s="188" t="s">
        <v>144</v>
      </c>
      <c r="E1047" s="159" t="s">
        <v>144</v>
      </c>
      <c r="G1047" s="119"/>
    </row>
    <row r="1048" spans="1:22" ht="12.75">
      <c r="A1048" s="96" t="s">
        <v>176</v>
      </c>
      <c r="B1048" s="158" t="s">
        <v>144</v>
      </c>
      <c r="C1048" s="89"/>
      <c r="D1048" s="188" t="s">
        <v>144</v>
      </c>
      <c r="E1048" s="159" t="s">
        <v>144</v>
      </c>
      <c r="G1048" s="119"/>
    </row>
    <row r="1049" spans="1:22" ht="12.75">
      <c r="A1049" s="96" t="s">
        <v>977</v>
      </c>
      <c r="B1049" s="158" t="s">
        <v>144</v>
      </c>
      <c r="C1049" s="89"/>
      <c r="D1049" s="188" t="s">
        <v>144</v>
      </c>
      <c r="E1049" s="159" t="s">
        <v>144</v>
      </c>
      <c r="G1049" s="119"/>
    </row>
    <row r="1050" spans="1:22" ht="12.75">
      <c r="A1050" s="96" t="s">
        <v>177</v>
      </c>
      <c r="B1050" s="158" t="s">
        <v>144</v>
      </c>
      <c r="C1050" s="89"/>
      <c r="D1050" s="188" t="s">
        <v>144</v>
      </c>
      <c r="E1050" s="159" t="s">
        <v>144</v>
      </c>
      <c r="G1050" s="119"/>
    </row>
    <row r="1051" spans="1:22" ht="12.75">
      <c r="A1051" s="96" t="s">
        <v>178</v>
      </c>
      <c r="B1051" s="158" t="s">
        <v>144</v>
      </c>
      <c r="C1051" s="89"/>
      <c r="D1051" s="188" t="s">
        <v>144</v>
      </c>
      <c r="E1051" s="159" t="s">
        <v>144</v>
      </c>
      <c r="G1051" s="119"/>
    </row>
    <row r="1052" spans="1:22" ht="12.75">
      <c r="A1052" s="96"/>
      <c r="B1052" s="158" t="s">
        <v>144</v>
      </c>
      <c r="C1052" s="89"/>
      <c r="D1052" s="188" t="s">
        <v>144</v>
      </c>
      <c r="E1052" s="159" t="s">
        <v>144</v>
      </c>
      <c r="G1052" s="119"/>
      <c r="V1052" s="1">
        <v>1</v>
      </c>
    </row>
    <row r="1053" spans="1:22" ht="12.75">
      <c r="A1053" s="96" t="s">
        <v>179</v>
      </c>
      <c r="B1053" s="158">
        <v>45.756170999999995</v>
      </c>
      <c r="C1053" s="89"/>
      <c r="D1053" s="188">
        <f>B1053*(1+'Published Tariffs 11-12'!$H$42)</f>
        <v>47.019041319599999</v>
      </c>
      <c r="E1053" s="159">
        <f>(D1053-B1053)/B1053</f>
        <v>2.7600000000000104E-2</v>
      </c>
      <c r="G1053" s="119"/>
    </row>
    <row r="1054" spans="1:22" ht="12.75">
      <c r="A1054" s="96"/>
      <c r="B1054" s="158" t="s">
        <v>144</v>
      </c>
      <c r="C1054" s="89"/>
      <c r="D1054" s="188" t="s">
        <v>144</v>
      </c>
      <c r="E1054" s="159" t="s">
        <v>144</v>
      </c>
      <c r="G1054" s="119"/>
    </row>
    <row r="1055" spans="1:22" ht="12.75">
      <c r="A1055" s="94" t="s">
        <v>264</v>
      </c>
      <c r="B1055" s="158" t="s">
        <v>144</v>
      </c>
      <c r="C1055" s="89"/>
      <c r="D1055" s="188" t="s">
        <v>144</v>
      </c>
      <c r="E1055" s="159" t="s">
        <v>144</v>
      </c>
      <c r="G1055" s="119"/>
    </row>
    <row r="1056" spans="1:22" ht="12.75">
      <c r="A1056" s="94"/>
      <c r="B1056" s="158"/>
      <c r="C1056" s="89"/>
      <c r="D1056" s="188"/>
      <c r="E1056" s="159"/>
      <c r="G1056" s="119"/>
    </row>
    <row r="1057" spans="1:7" ht="34.5">
      <c r="A1057" s="177" t="s">
        <v>1249</v>
      </c>
      <c r="B1057" s="158" t="s">
        <v>144</v>
      </c>
      <c r="C1057" s="89"/>
      <c r="D1057" s="188" t="s">
        <v>144</v>
      </c>
      <c r="E1057" s="159" t="s">
        <v>144</v>
      </c>
      <c r="G1057" s="119"/>
    </row>
    <row r="1058" spans="1:7" ht="12.75">
      <c r="A1058" s="177"/>
      <c r="B1058" s="158"/>
      <c r="C1058" s="89"/>
      <c r="D1058" s="188"/>
      <c r="E1058" s="159"/>
      <c r="G1058" s="119"/>
    </row>
    <row r="1059" spans="1:7" ht="12.75">
      <c r="A1059" s="96" t="s">
        <v>1250</v>
      </c>
      <c r="B1059" s="158">
        <v>48.243032999999997</v>
      </c>
      <c r="C1059" s="89"/>
      <c r="D1059" s="188">
        <f>B1059*(1+'Published Tariffs 11-12'!$H$42)</f>
        <v>49.574540710800001</v>
      </c>
      <c r="E1059" s="159">
        <f>(D1059-B1059)/B1059</f>
        <v>2.7600000000000083E-2</v>
      </c>
      <c r="G1059" s="119"/>
    </row>
    <row r="1060" spans="1:7" ht="12.75">
      <c r="A1060" s="96" t="s">
        <v>1251</v>
      </c>
      <c r="B1060" s="158">
        <v>48.243032999999997</v>
      </c>
      <c r="C1060" s="89"/>
      <c r="D1060" s="188">
        <f>B1060*(1+'Published Tariffs 11-12'!$H$42)</f>
        <v>49.574540710800001</v>
      </c>
      <c r="E1060" s="159">
        <f>(D1060-B1060)/B1060</f>
        <v>2.7600000000000083E-2</v>
      </c>
      <c r="G1060" s="119"/>
    </row>
    <row r="1061" spans="1:7" ht="12.75">
      <c r="A1061" s="96"/>
      <c r="B1061" s="158"/>
      <c r="C1061" s="89"/>
      <c r="D1061" s="188"/>
      <c r="E1061" s="159"/>
      <c r="G1061" s="119"/>
    </row>
    <row r="1062" spans="1:7" ht="34.5">
      <c r="A1062" s="177" t="s">
        <v>1252</v>
      </c>
      <c r="B1062" s="158"/>
      <c r="C1062" s="89"/>
      <c r="D1062" s="188"/>
      <c r="E1062" s="159"/>
      <c r="G1062" s="119"/>
    </row>
    <row r="1063" spans="1:7" ht="12.75">
      <c r="A1063" s="98"/>
      <c r="B1063" s="158"/>
      <c r="C1063" s="89"/>
      <c r="D1063" s="188"/>
      <c r="E1063" s="159"/>
      <c r="G1063" s="119"/>
    </row>
    <row r="1064" spans="1:7" ht="12.75">
      <c r="A1064" s="94" t="s">
        <v>979</v>
      </c>
      <c r="B1064" s="158" t="s">
        <v>144</v>
      </c>
      <c r="C1064" s="89"/>
      <c r="D1064" s="188" t="s">
        <v>144</v>
      </c>
      <c r="E1064" s="159" t="s">
        <v>144</v>
      </c>
      <c r="G1064" s="119"/>
    </row>
    <row r="1065" spans="1:7" ht="12.75">
      <c r="A1065" s="94"/>
      <c r="B1065" s="158" t="s">
        <v>144</v>
      </c>
      <c r="C1065" s="89"/>
      <c r="D1065" s="188" t="s">
        <v>144</v>
      </c>
      <c r="E1065" s="159" t="s">
        <v>144</v>
      </c>
      <c r="G1065" s="119"/>
    </row>
    <row r="1066" spans="1:7" ht="12.75">
      <c r="A1066" s="94" t="s">
        <v>1254</v>
      </c>
      <c r="B1066" s="158" t="s">
        <v>144</v>
      </c>
      <c r="C1066" s="89"/>
      <c r="D1066" s="188" t="s">
        <v>144</v>
      </c>
      <c r="E1066" s="159" t="s">
        <v>144</v>
      </c>
      <c r="G1066" s="119"/>
    </row>
    <row r="1067" spans="1:7" ht="12.75">
      <c r="A1067" s="96" t="s">
        <v>981</v>
      </c>
      <c r="B1067" s="158">
        <v>238.958181</v>
      </c>
      <c r="C1067" s="89"/>
      <c r="D1067" s="188">
        <f>B1067*(1+'Published Tariffs 11-12'!$H$42)</f>
        <v>245.55342679560002</v>
      </c>
      <c r="E1067" s="159">
        <f>(D1067-B1067)/B1067</f>
        <v>2.760000000000009E-2</v>
      </c>
      <c r="G1067" s="119"/>
    </row>
    <row r="1068" spans="1:7" ht="12.75">
      <c r="A1068" s="96" t="s">
        <v>1253</v>
      </c>
      <c r="B1068" s="158" t="s">
        <v>144</v>
      </c>
      <c r="C1068" s="89"/>
      <c r="D1068" s="188" t="s">
        <v>144</v>
      </c>
      <c r="E1068" s="159" t="s">
        <v>144</v>
      </c>
      <c r="G1068" s="119"/>
    </row>
    <row r="1069" spans="1:7" ht="12.75">
      <c r="A1069" s="96" t="s">
        <v>1255</v>
      </c>
      <c r="B1069" s="158" t="s">
        <v>144</v>
      </c>
      <c r="C1069" s="89"/>
      <c r="D1069" s="188" t="s">
        <v>144</v>
      </c>
      <c r="E1069" s="159" t="s">
        <v>144</v>
      </c>
      <c r="G1069" s="119"/>
    </row>
    <row r="1070" spans="1:7" ht="12.75">
      <c r="A1070" s="94"/>
      <c r="B1070" s="158" t="s">
        <v>144</v>
      </c>
      <c r="C1070" s="89"/>
      <c r="D1070" s="188" t="s">
        <v>144</v>
      </c>
      <c r="E1070" s="159" t="s">
        <v>144</v>
      </c>
      <c r="G1070" s="119"/>
    </row>
    <row r="1071" spans="1:7" ht="12.75">
      <c r="A1071" s="96" t="s">
        <v>351</v>
      </c>
      <c r="B1071" s="158">
        <v>7.6800149999999991</v>
      </c>
      <c r="C1071" s="89"/>
      <c r="D1071" s="188">
        <f>B1071*(1+'Published Tariffs 11-12'!$H$42)</f>
        <v>7.8919834139999994</v>
      </c>
      <c r="E1071" s="159">
        <f>(D1071-B1071)/B1071</f>
        <v>2.7600000000000031E-2</v>
      </c>
      <c r="G1071" s="119"/>
    </row>
    <row r="1072" spans="1:7" ht="12.75">
      <c r="A1072" s="96"/>
      <c r="B1072" s="158"/>
      <c r="C1072" s="89"/>
      <c r="D1072" s="188"/>
      <c r="E1072" s="159"/>
      <c r="G1072" s="119"/>
    </row>
    <row r="1073" spans="1:22" ht="12.75">
      <c r="A1073" s="219" t="s">
        <v>87</v>
      </c>
      <c r="B1073" s="158" t="s">
        <v>144</v>
      </c>
      <c r="C1073" s="89"/>
      <c r="D1073" s="188" t="s">
        <v>144</v>
      </c>
      <c r="E1073" s="159" t="s">
        <v>144</v>
      </c>
      <c r="G1073" s="119"/>
    </row>
    <row r="1074" spans="1:22" ht="12.75">
      <c r="A1074" s="94" t="s">
        <v>182</v>
      </c>
      <c r="B1074" s="158" t="s">
        <v>144</v>
      </c>
      <c r="C1074" s="89"/>
      <c r="D1074" s="188" t="s">
        <v>144</v>
      </c>
      <c r="E1074" s="159" t="s">
        <v>144</v>
      </c>
      <c r="G1074" s="119"/>
    </row>
    <row r="1075" spans="1:22" ht="12.75">
      <c r="A1075" s="94" t="s">
        <v>100</v>
      </c>
      <c r="B1075" s="158" t="s">
        <v>144</v>
      </c>
      <c r="C1075" s="89"/>
      <c r="D1075" s="188" t="s">
        <v>144</v>
      </c>
      <c r="E1075" s="159" t="s">
        <v>144</v>
      </c>
      <c r="G1075" s="119"/>
    </row>
    <row r="1076" spans="1:22" ht="12.75">
      <c r="A1076" s="96"/>
      <c r="B1076" s="158" t="s">
        <v>144</v>
      </c>
      <c r="C1076" s="89"/>
      <c r="D1076" s="188" t="s">
        <v>144</v>
      </c>
      <c r="E1076" s="159" t="s">
        <v>144</v>
      </c>
      <c r="G1076" s="119"/>
    </row>
    <row r="1077" spans="1:22" ht="12.75">
      <c r="A1077" s="96" t="s">
        <v>244</v>
      </c>
      <c r="B1077" s="158" t="s">
        <v>144</v>
      </c>
      <c r="C1077" s="89"/>
      <c r="D1077" s="188" t="s">
        <v>144</v>
      </c>
      <c r="E1077" s="159" t="s">
        <v>144</v>
      </c>
      <c r="G1077" s="119"/>
    </row>
    <row r="1078" spans="1:22" ht="12.75">
      <c r="A1078" s="96" t="s">
        <v>101</v>
      </c>
      <c r="B1078" s="158" t="s">
        <v>144</v>
      </c>
      <c r="C1078" s="89"/>
      <c r="D1078" s="188" t="s">
        <v>144</v>
      </c>
      <c r="E1078" s="159" t="s">
        <v>144</v>
      </c>
      <c r="G1078" s="119"/>
    </row>
    <row r="1079" spans="1:22" ht="12.75">
      <c r="A1079" s="96" t="s">
        <v>102</v>
      </c>
      <c r="B1079" s="158" t="s">
        <v>144</v>
      </c>
      <c r="C1079" s="89"/>
      <c r="D1079" s="188" t="s">
        <v>144</v>
      </c>
      <c r="E1079" s="159" t="s">
        <v>144</v>
      </c>
      <c r="G1079" s="119"/>
    </row>
    <row r="1080" spans="1:22" ht="12.75">
      <c r="A1080" s="96"/>
      <c r="B1080" s="158" t="s">
        <v>144</v>
      </c>
      <c r="C1080" s="89"/>
      <c r="D1080" s="188" t="s">
        <v>144</v>
      </c>
      <c r="E1080" s="159" t="s">
        <v>144</v>
      </c>
      <c r="G1080" s="119"/>
    </row>
    <row r="1081" spans="1:22" ht="12.75">
      <c r="A1081" s="96" t="s">
        <v>308</v>
      </c>
      <c r="B1081" s="158">
        <v>20898</v>
      </c>
      <c r="C1081" s="89"/>
      <c r="D1081" s="188">
        <f>B1081*(1+'Published Tariffs 11-12'!$H$42)</f>
        <v>21474.784800000001</v>
      </c>
      <c r="E1081" s="159">
        <f>(D1081-B1081)/B1081</f>
        <v>2.7600000000000062E-2</v>
      </c>
      <c r="G1081" s="119"/>
    </row>
    <row r="1082" spans="1:22" ht="12.75">
      <c r="A1082" s="96"/>
      <c r="B1082" s="158" t="s">
        <v>144</v>
      </c>
      <c r="C1082" s="89"/>
      <c r="D1082" s="188" t="s">
        <v>144</v>
      </c>
      <c r="E1082" s="159" t="s">
        <v>144</v>
      </c>
      <c r="G1082" s="119"/>
    </row>
    <row r="1083" spans="1:22" ht="12.75">
      <c r="A1083" s="96" t="s">
        <v>986</v>
      </c>
      <c r="B1083" s="158">
        <v>20898</v>
      </c>
      <c r="C1083" s="89"/>
      <c r="D1083" s="188">
        <f>B1083*(1+'Published Tariffs 11-12'!$H$42)</f>
        <v>21474.784800000001</v>
      </c>
      <c r="E1083" s="159">
        <f>(D1083-B1083)/B1083</f>
        <v>2.7600000000000062E-2</v>
      </c>
      <c r="G1083" s="119"/>
    </row>
    <row r="1084" spans="1:22" ht="12.75">
      <c r="A1084" s="96"/>
      <c r="B1084" s="158" t="s">
        <v>144</v>
      </c>
      <c r="C1084" s="89"/>
      <c r="D1084" s="188" t="s">
        <v>144</v>
      </c>
      <c r="E1084" s="159" t="s">
        <v>144</v>
      </c>
      <c r="G1084" s="119"/>
    </row>
    <row r="1085" spans="1:22" ht="12.75">
      <c r="A1085" s="96" t="s">
        <v>184</v>
      </c>
      <c r="B1085" s="158">
        <v>20898</v>
      </c>
      <c r="C1085" s="89"/>
      <c r="D1085" s="188">
        <f>B1085*(1+'Published Tariffs 11-12'!$H$42)</f>
        <v>21474.784800000001</v>
      </c>
      <c r="E1085" s="159">
        <f>(D1085-B1085)/B1085</f>
        <v>2.7600000000000062E-2</v>
      </c>
      <c r="G1085" s="119"/>
    </row>
    <row r="1086" spans="1:22" ht="12.75">
      <c r="A1086" s="96"/>
      <c r="B1086" s="158" t="s">
        <v>144</v>
      </c>
      <c r="C1086" s="89"/>
      <c r="D1086" s="188" t="s">
        <v>144</v>
      </c>
      <c r="E1086" s="159" t="s">
        <v>144</v>
      </c>
      <c r="G1086" s="119"/>
      <c r="V1086" s="1">
        <v>1</v>
      </c>
    </row>
    <row r="1087" spans="1:22" ht="12.75">
      <c r="A1087" s="96" t="s">
        <v>185</v>
      </c>
      <c r="B1087" s="158">
        <v>20898</v>
      </c>
      <c r="C1087" s="89"/>
      <c r="D1087" s="188">
        <f>B1087*(1+'Published Tariffs 11-12'!$H$42)</f>
        <v>21474.784800000001</v>
      </c>
      <c r="E1087" s="159">
        <f>(D1087-B1087)/B1087</f>
        <v>2.7600000000000062E-2</v>
      </c>
      <c r="G1087" s="119"/>
    </row>
    <row r="1088" spans="1:22" ht="12.75">
      <c r="A1088" s="96"/>
      <c r="B1088" s="158" t="s">
        <v>144</v>
      </c>
      <c r="C1088" s="89"/>
      <c r="D1088" s="188" t="s">
        <v>144</v>
      </c>
      <c r="E1088" s="159" t="s">
        <v>144</v>
      </c>
      <c r="G1088" s="119"/>
    </row>
    <row r="1089" spans="1:7" ht="12.75">
      <c r="A1089" s="96" t="s">
        <v>245</v>
      </c>
      <c r="B1089" s="158">
        <v>20898</v>
      </c>
      <c r="C1089" s="89"/>
      <c r="D1089" s="188">
        <f>B1089*(1+'Published Tariffs 11-12'!$H$42)</f>
        <v>21474.784800000001</v>
      </c>
      <c r="E1089" s="159">
        <f>(D1089-B1089)/B1089</f>
        <v>2.7600000000000062E-2</v>
      </c>
      <c r="G1089" s="119"/>
    </row>
    <row r="1090" spans="1:7" ht="12.75">
      <c r="A1090" s="96" t="s">
        <v>103</v>
      </c>
      <c r="B1090" s="158" t="s">
        <v>144</v>
      </c>
      <c r="C1090" s="89"/>
      <c r="D1090" s="188" t="s">
        <v>144</v>
      </c>
      <c r="E1090" s="159" t="s">
        <v>144</v>
      </c>
      <c r="G1090" s="119"/>
    </row>
    <row r="1091" spans="1:7" ht="12.75">
      <c r="A1091" s="96" t="s">
        <v>247</v>
      </c>
      <c r="B1091" s="158" t="s">
        <v>144</v>
      </c>
      <c r="C1091" s="89"/>
      <c r="D1091" s="188" t="s">
        <v>144</v>
      </c>
      <c r="E1091" s="159" t="s">
        <v>144</v>
      </c>
      <c r="G1091" s="119"/>
    </row>
    <row r="1092" spans="1:7" ht="12.75">
      <c r="A1092" s="96" t="s">
        <v>104</v>
      </c>
      <c r="B1092" s="158" t="s">
        <v>144</v>
      </c>
      <c r="C1092" s="89"/>
      <c r="D1092" s="188" t="s">
        <v>144</v>
      </c>
      <c r="E1092" s="159" t="s">
        <v>144</v>
      </c>
      <c r="G1092" s="119"/>
    </row>
    <row r="1093" spans="1:7" ht="12.75">
      <c r="A1093" s="96"/>
      <c r="B1093" s="158" t="s">
        <v>144</v>
      </c>
      <c r="C1093" s="163"/>
      <c r="D1093" s="188" t="s">
        <v>144</v>
      </c>
      <c r="E1093" s="159" t="s">
        <v>144</v>
      </c>
      <c r="G1093" s="119"/>
    </row>
    <row r="1094" spans="1:7" ht="12.75">
      <c r="A1094" s="94" t="s">
        <v>246</v>
      </c>
      <c r="B1094" s="158" t="s">
        <v>144</v>
      </c>
      <c r="C1094" s="163"/>
      <c r="D1094" s="188" t="s">
        <v>144</v>
      </c>
      <c r="E1094" s="159" t="s">
        <v>144</v>
      </c>
      <c r="G1094" s="119"/>
    </row>
    <row r="1095" spans="1:7" ht="12.75">
      <c r="A1095" s="96" t="s">
        <v>186</v>
      </c>
      <c r="B1095" s="158" t="s">
        <v>144</v>
      </c>
      <c r="C1095" s="89"/>
      <c r="D1095" s="188" t="s">
        <v>144</v>
      </c>
      <c r="E1095" s="159" t="s">
        <v>144</v>
      </c>
      <c r="G1095" s="119"/>
    </row>
    <row r="1096" spans="1:7" ht="12.75">
      <c r="A1096" s="96" t="s">
        <v>187</v>
      </c>
      <c r="B1096" s="158">
        <v>20898</v>
      </c>
      <c r="C1096" s="89"/>
      <c r="D1096" s="188">
        <f>B1096*(1+'Published Tariffs 11-12'!$H$42)</f>
        <v>21474.784800000001</v>
      </c>
      <c r="E1096" s="159">
        <f>(D1096-B1096)/B1096</f>
        <v>2.7600000000000062E-2</v>
      </c>
      <c r="G1096" s="119"/>
    </row>
    <row r="1097" spans="1:7" ht="12.75">
      <c r="A1097" s="96" t="s">
        <v>188</v>
      </c>
      <c r="B1097" s="158">
        <v>20898</v>
      </c>
      <c r="C1097" s="89"/>
      <c r="D1097" s="188">
        <f>B1097*(1+'Published Tariffs 11-12'!$H$42)</f>
        <v>21474.784800000001</v>
      </c>
      <c r="E1097" s="159">
        <f>(D1097-B1097)/B1097</f>
        <v>2.7600000000000062E-2</v>
      </c>
      <c r="G1097" s="119"/>
    </row>
    <row r="1098" spans="1:7" ht="12.75">
      <c r="A1098" s="96" t="s">
        <v>105</v>
      </c>
      <c r="B1098" s="158" t="s">
        <v>144</v>
      </c>
      <c r="C1098" s="163"/>
      <c r="D1098" s="188" t="s">
        <v>144</v>
      </c>
      <c r="E1098" s="159" t="s">
        <v>144</v>
      </c>
      <c r="G1098" s="119"/>
    </row>
    <row r="1099" spans="1:7" ht="12.75">
      <c r="A1099" s="96" t="s">
        <v>189</v>
      </c>
      <c r="B1099" s="158">
        <v>20898</v>
      </c>
      <c r="C1099" s="89"/>
      <c r="D1099" s="188">
        <f>B1099*(1+'Published Tariffs 11-12'!$H$42)</f>
        <v>21474.784800000001</v>
      </c>
      <c r="E1099" s="159">
        <f>(D1099-B1099)/B1099</f>
        <v>2.7600000000000062E-2</v>
      </c>
      <c r="G1099" s="119"/>
    </row>
    <row r="1100" spans="1:7" ht="12.75">
      <c r="A1100" s="96" t="s">
        <v>190</v>
      </c>
      <c r="B1100" s="158">
        <v>20898</v>
      </c>
      <c r="C1100" s="89"/>
      <c r="D1100" s="188">
        <f>B1100*(1+'Published Tariffs 11-12'!$H$42)</f>
        <v>21474.784800000001</v>
      </c>
      <c r="E1100" s="159">
        <f>(D1100-B1100)/B1100</f>
        <v>2.7600000000000062E-2</v>
      </c>
      <c r="G1100" s="119"/>
    </row>
    <row r="1101" spans="1:7" ht="12.75">
      <c r="A1101" s="96" t="s">
        <v>191</v>
      </c>
      <c r="B1101" s="158">
        <v>20898</v>
      </c>
      <c r="C1101" s="89"/>
      <c r="D1101" s="188">
        <f>B1101*(1+'Published Tariffs 11-12'!$H$42)</f>
        <v>21474.784800000001</v>
      </c>
      <c r="E1101" s="159">
        <f>(D1101-B1101)/B1101</f>
        <v>2.7600000000000062E-2</v>
      </c>
      <c r="G1101" s="119"/>
    </row>
    <row r="1102" spans="1:7" ht="12.75">
      <c r="A1102" s="96"/>
      <c r="B1102" s="158" t="s">
        <v>144</v>
      </c>
      <c r="C1102" s="89"/>
      <c r="D1102" s="188" t="s">
        <v>144</v>
      </c>
      <c r="E1102" s="159" t="s">
        <v>144</v>
      </c>
      <c r="G1102" s="119"/>
    </row>
    <row r="1103" spans="1:7" ht="12.75">
      <c r="A1103" s="96" t="s">
        <v>248</v>
      </c>
      <c r="B1103" s="158">
        <v>458.29313999999999</v>
      </c>
      <c r="C1103" s="89"/>
      <c r="D1103" s="188">
        <f>B1103*(1+'Published Tariffs 11-12'!$H$42)</f>
        <v>470.94203066400001</v>
      </c>
      <c r="E1103" s="159">
        <f>(D1103-B1103)/B1103</f>
        <v>2.7600000000000045E-2</v>
      </c>
      <c r="G1103" s="119"/>
    </row>
    <row r="1104" spans="1:7" ht="12.75">
      <c r="A1104" s="96" t="s">
        <v>106</v>
      </c>
      <c r="B1104" s="158" t="s">
        <v>144</v>
      </c>
      <c r="C1104" s="89"/>
      <c r="D1104" s="188" t="s">
        <v>144</v>
      </c>
      <c r="E1104" s="159" t="s">
        <v>144</v>
      </c>
      <c r="G1104" s="119"/>
    </row>
    <row r="1105" spans="1:7" ht="12.75">
      <c r="A1105" s="96"/>
      <c r="B1105" s="158" t="s">
        <v>144</v>
      </c>
      <c r="C1105" s="89"/>
      <c r="D1105" s="188" t="s">
        <v>144</v>
      </c>
      <c r="E1105" s="159" t="s">
        <v>144</v>
      </c>
      <c r="G1105" s="119"/>
    </row>
    <row r="1106" spans="1:7" ht="12.75">
      <c r="A1106" s="96" t="s">
        <v>249</v>
      </c>
      <c r="B1106" s="158" t="s">
        <v>144</v>
      </c>
      <c r="C1106" s="89"/>
      <c r="D1106" s="188" t="s">
        <v>144</v>
      </c>
      <c r="E1106" s="159" t="s">
        <v>144</v>
      </c>
      <c r="G1106" s="119"/>
    </row>
    <row r="1107" spans="1:7" ht="12.75">
      <c r="A1107" s="96" t="s">
        <v>107</v>
      </c>
      <c r="B1107" s="158" t="s">
        <v>108</v>
      </c>
      <c r="C1107" s="89"/>
      <c r="D1107" s="189" t="s">
        <v>108</v>
      </c>
      <c r="E1107" s="210" t="s">
        <v>108</v>
      </c>
      <c r="G1107" s="119"/>
    </row>
    <row r="1108" spans="1:7" ht="12.75">
      <c r="A1108" s="96" t="s">
        <v>109</v>
      </c>
      <c r="B1108" s="158" t="s">
        <v>108</v>
      </c>
      <c r="C1108" s="89"/>
      <c r="D1108" s="189" t="s">
        <v>108</v>
      </c>
      <c r="E1108" s="210" t="s">
        <v>108</v>
      </c>
      <c r="G1108" s="119"/>
    </row>
    <row r="1109" spans="1:7" ht="12.75">
      <c r="A1109" s="96"/>
      <c r="B1109" s="158" t="s">
        <v>144</v>
      </c>
      <c r="C1109" s="89"/>
      <c r="D1109" s="189" t="s">
        <v>144</v>
      </c>
      <c r="E1109" s="210" t="s">
        <v>144</v>
      </c>
      <c r="G1109" s="119"/>
    </row>
    <row r="1110" spans="1:7" ht="12.75">
      <c r="A1110" s="96" t="s">
        <v>250</v>
      </c>
      <c r="B1110" s="158" t="s">
        <v>144</v>
      </c>
      <c r="C1110" s="89"/>
      <c r="D1110" s="189" t="s">
        <v>144</v>
      </c>
      <c r="E1110" s="210" t="s">
        <v>144</v>
      </c>
      <c r="G1110" s="119"/>
    </row>
    <row r="1111" spans="1:7" ht="12.75">
      <c r="A1111" s="96" t="s">
        <v>251</v>
      </c>
      <c r="B1111" s="158" t="s">
        <v>144</v>
      </c>
      <c r="C1111" s="89"/>
      <c r="D1111" s="189" t="s">
        <v>144</v>
      </c>
      <c r="E1111" s="210" t="s">
        <v>144</v>
      </c>
      <c r="G1111" s="119"/>
    </row>
    <row r="1112" spans="1:7" ht="12.75">
      <c r="A1112" s="96" t="s">
        <v>110</v>
      </c>
      <c r="B1112" s="158" t="s">
        <v>108</v>
      </c>
      <c r="C1112" s="89"/>
      <c r="D1112" s="189" t="s">
        <v>108</v>
      </c>
      <c r="E1112" s="210" t="s">
        <v>108</v>
      </c>
      <c r="G1112" s="119"/>
    </row>
    <row r="1113" spans="1:7" ht="12.75">
      <c r="A1113" s="96" t="s">
        <v>111</v>
      </c>
      <c r="B1113" s="158" t="s">
        <v>108</v>
      </c>
      <c r="C1113" s="89"/>
      <c r="D1113" s="189" t="s">
        <v>108</v>
      </c>
      <c r="E1113" s="210" t="s">
        <v>108</v>
      </c>
      <c r="G1113" s="119"/>
    </row>
    <row r="1114" spans="1:7" ht="12.75">
      <c r="A1114" s="96" t="s">
        <v>112</v>
      </c>
      <c r="B1114" s="158">
        <v>215.34344099999998</v>
      </c>
      <c r="C1114" s="89"/>
      <c r="D1114" s="188">
        <f>B1114*(1+'Published Tariffs 11-12'!$H$42)</f>
        <v>221.28691997159999</v>
      </c>
      <c r="E1114" s="159">
        <f>(D1114-B1114)/B1114</f>
        <v>2.7600000000000006E-2</v>
      </c>
      <c r="G1114" s="119"/>
    </row>
    <row r="1115" spans="1:7" ht="12.75">
      <c r="A1115" s="96"/>
      <c r="B1115" s="158" t="s">
        <v>144</v>
      </c>
      <c r="C1115" s="89"/>
      <c r="D1115" s="188" t="s">
        <v>144</v>
      </c>
      <c r="E1115" s="159" t="s">
        <v>144</v>
      </c>
      <c r="G1115" s="119"/>
    </row>
    <row r="1116" spans="1:7" ht="12.75">
      <c r="A1116" s="96" t="s">
        <v>987</v>
      </c>
      <c r="B1116" s="158" t="s">
        <v>144</v>
      </c>
      <c r="C1116" s="89"/>
      <c r="D1116" s="188" t="s">
        <v>144</v>
      </c>
      <c r="E1116" s="159" t="s">
        <v>144</v>
      </c>
      <c r="G1116" s="119"/>
    </row>
    <row r="1117" spans="1:7" ht="12.75">
      <c r="A1117" s="96" t="s">
        <v>988</v>
      </c>
      <c r="B1117" s="158">
        <v>258.414219</v>
      </c>
      <c r="C1117" s="89"/>
      <c r="D1117" s="188">
        <f>B1117*(1+'Published Tariffs 11-12'!$H$42)</f>
        <v>265.54645144440002</v>
      </c>
      <c r="E1117" s="159">
        <f>(D1117-B1117)/B1117</f>
        <v>2.7600000000000065E-2</v>
      </c>
      <c r="G1117" s="119"/>
    </row>
    <row r="1118" spans="1:7" ht="12.75">
      <c r="A1118" s="96"/>
      <c r="B1118" s="158" t="s">
        <v>144</v>
      </c>
      <c r="C1118" s="89"/>
      <c r="D1118" s="188" t="s">
        <v>144</v>
      </c>
      <c r="E1118" s="159" t="s">
        <v>144</v>
      </c>
      <c r="G1118" s="119"/>
    </row>
    <row r="1119" spans="1:7" ht="12.75">
      <c r="A1119" s="96"/>
      <c r="B1119" s="158" t="s">
        <v>144</v>
      </c>
      <c r="C1119" s="89"/>
      <c r="D1119" s="188" t="s">
        <v>144</v>
      </c>
      <c r="E1119" s="159" t="s">
        <v>144</v>
      </c>
      <c r="G1119" s="119"/>
    </row>
    <row r="1120" spans="1:7" ht="12.75">
      <c r="A1120" s="219" t="s">
        <v>99</v>
      </c>
      <c r="B1120" s="158" t="s">
        <v>144</v>
      </c>
      <c r="C1120" s="89"/>
      <c r="D1120" s="188" t="s">
        <v>144</v>
      </c>
      <c r="E1120" s="159" t="s">
        <v>144</v>
      </c>
      <c r="G1120" s="119"/>
    </row>
    <row r="1121" spans="1:7" ht="12.75">
      <c r="A1121" s="94" t="s">
        <v>114</v>
      </c>
      <c r="B1121" s="158" t="s">
        <v>144</v>
      </c>
      <c r="C1121" s="89"/>
      <c r="D1121" s="188" t="s">
        <v>144</v>
      </c>
      <c r="E1121" s="159" t="s">
        <v>144</v>
      </c>
      <c r="G1121" s="119"/>
    </row>
    <row r="1122" spans="1:7" ht="12.75">
      <c r="A1122" s="94" t="s">
        <v>115</v>
      </c>
      <c r="B1122" s="158" t="s">
        <v>144</v>
      </c>
      <c r="C1122" s="89"/>
      <c r="D1122" s="188" t="s">
        <v>144</v>
      </c>
      <c r="E1122" s="159" t="s">
        <v>144</v>
      </c>
      <c r="G1122" s="119"/>
    </row>
    <row r="1123" spans="1:7" ht="12.75">
      <c r="A1123" s="96"/>
      <c r="B1123" s="158" t="s">
        <v>144</v>
      </c>
      <c r="C1123" s="89"/>
      <c r="D1123" s="188" t="s">
        <v>144</v>
      </c>
      <c r="E1123" s="159" t="s">
        <v>144</v>
      </c>
      <c r="G1123" s="119"/>
    </row>
    <row r="1124" spans="1:7" ht="12.75">
      <c r="A1124" s="94" t="s">
        <v>989</v>
      </c>
      <c r="B1124" s="158" t="s">
        <v>144</v>
      </c>
      <c r="C1124" s="89"/>
      <c r="D1124" s="188" t="s">
        <v>144</v>
      </c>
      <c r="E1124" s="159" t="s">
        <v>144</v>
      </c>
      <c r="G1124" s="119"/>
    </row>
    <row r="1125" spans="1:7" ht="12.75">
      <c r="A1125" s="94" t="s">
        <v>577</v>
      </c>
      <c r="B1125" s="158" t="s">
        <v>144</v>
      </c>
      <c r="C1125" s="89"/>
      <c r="D1125" s="188" t="s">
        <v>144</v>
      </c>
      <c r="E1125" s="159" t="s">
        <v>144</v>
      </c>
      <c r="G1125" s="119"/>
    </row>
    <row r="1126" spans="1:7" ht="12.75">
      <c r="A1126" s="94"/>
      <c r="B1126" s="158" t="s">
        <v>144</v>
      </c>
      <c r="C1126" s="89"/>
      <c r="D1126" s="188" t="s">
        <v>144</v>
      </c>
      <c r="E1126" s="159" t="s">
        <v>144</v>
      </c>
      <c r="G1126" s="119"/>
    </row>
    <row r="1127" spans="1:7" ht="12.75">
      <c r="A1127" s="96" t="s">
        <v>990</v>
      </c>
      <c r="B1127" s="158" t="s">
        <v>144</v>
      </c>
      <c r="C1127" s="89"/>
      <c r="D1127" s="188" t="s">
        <v>144</v>
      </c>
      <c r="E1127" s="159" t="s">
        <v>144</v>
      </c>
      <c r="G1127" s="119"/>
    </row>
    <row r="1128" spans="1:7" ht="12.75">
      <c r="A1128" s="96" t="s">
        <v>991</v>
      </c>
      <c r="B1128" s="158" t="s">
        <v>144</v>
      </c>
      <c r="C1128" s="89"/>
      <c r="D1128" s="188" t="s">
        <v>144</v>
      </c>
      <c r="E1128" s="159" t="s">
        <v>144</v>
      </c>
      <c r="G1128" s="119"/>
    </row>
    <row r="1129" spans="1:7" ht="12.75">
      <c r="A1129" s="94"/>
      <c r="B1129" s="158" t="s">
        <v>144</v>
      </c>
      <c r="C1129" s="89"/>
      <c r="D1129" s="188" t="s">
        <v>144</v>
      </c>
      <c r="E1129" s="159" t="s">
        <v>144</v>
      </c>
      <c r="G1129" s="119"/>
    </row>
    <row r="1130" spans="1:7" ht="12.75">
      <c r="A1130" s="96" t="s">
        <v>992</v>
      </c>
      <c r="B1130" s="158" t="s">
        <v>144</v>
      </c>
      <c r="C1130" s="89"/>
      <c r="D1130" s="188" t="s">
        <v>144</v>
      </c>
      <c r="E1130" s="159" t="s">
        <v>144</v>
      </c>
      <c r="G1130" s="119"/>
    </row>
    <row r="1131" spans="1:7" ht="12.75">
      <c r="A1131" s="96" t="s">
        <v>993</v>
      </c>
      <c r="B1131" s="158" t="s">
        <v>144</v>
      </c>
      <c r="C1131" s="89"/>
      <c r="D1131" s="188" t="s">
        <v>144</v>
      </c>
      <c r="E1131" s="159" t="s">
        <v>144</v>
      </c>
      <c r="G1131" s="119"/>
    </row>
    <row r="1132" spans="1:7" ht="12.75">
      <c r="A1132" s="94"/>
      <c r="B1132" s="158" t="s">
        <v>144</v>
      </c>
      <c r="C1132" s="89"/>
      <c r="D1132" s="188" t="s">
        <v>144</v>
      </c>
      <c r="E1132" s="159" t="s">
        <v>144</v>
      </c>
      <c r="G1132" s="119"/>
    </row>
    <row r="1133" spans="1:7" ht="12.75">
      <c r="A1133" s="94" t="s">
        <v>994</v>
      </c>
      <c r="B1133" s="158" t="s">
        <v>144</v>
      </c>
      <c r="C1133" s="89"/>
      <c r="D1133" s="188" t="s">
        <v>144</v>
      </c>
      <c r="E1133" s="159" t="s">
        <v>144</v>
      </c>
      <c r="G1133" s="119"/>
    </row>
    <row r="1134" spans="1:7" ht="12.75">
      <c r="A1134" s="94"/>
      <c r="B1134" s="158" t="s">
        <v>144</v>
      </c>
      <c r="C1134" s="89"/>
      <c r="D1134" s="188" t="s">
        <v>144</v>
      </c>
      <c r="E1134" s="159" t="s">
        <v>144</v>
      </c>
      <c r="G1134" s="119"/>
    </row>
    <row r="1135" spans="1:7" ht="12.75">
      <c r="A1135" s="96" t="s">
        <v>995</v>
      </c>
      <c r="B1135" s="158" t="s">
        <v>144</v>
      </c>
      <c r="C1135" s="89"/>
      <c r="D1135" s="188" t="s">
        <v>144</v>
      </c>
      <c r="E1135" s="159" t="s">
        <v>144</v>
      </c>
      <c r="G1135" s="119"/>
    </row>
    <row r="1136" spans="1:7" ht="12.75">
      <c r="A1136" s="96" t="s">
        <v>996</v>
      </c>
      <c r="B1136" s="158" t="s">
        <v>144</v>
      </c>
      <c r="C1136" s="89"/>
      <c r="D1136" s="188" t="s">
        <v>144</v>
      </c>
      <c r="E1136" s="159" t="s">
        <v>144</v>
      </c>
      <c r="G1136" s="119"/>
    </row>
    <row r="1137" spans="1:7" ht="12.75">
      <c r="A1137" s="96" t="s">
        <v>997</v>
      </c>
      <c r="B1137" s="158" t="s">
        <v>144</v>
      </c>
      <c r="C1137" s="89"/>
      <c r="D1137" s="188" t="s">
        <v>144</v>
      </c>
      <c r="E1137" s="159" t="s">
        <v>144</v>
      </c>
      <c r="G1137" s="119"/>
    </row>
    <row r="1138" spans="1:7" ht="12.75">
      <c r="A1138" s="96" t="s">
        <v>192</v>
      </c>
      <c r="B1138" s="158" t="s">
        <v>144</v>
      </c>
      <c r="C1138" s="89"/>
      <c r="D1138" s="188" t="s">
        <v>144</v>
      </c>
      <c r="E1138" s="159" t="s">
        <v>144</v>
      </c>
      <c r="G1138" s="119"/>
    </row>
    <row r="1139" spans="1:7" ht="12.75">
      <c r="A1139" s="96" t="s">
        <v>998</v>
      </c>
      <c r="B1139" s="158" t="s">
        <v>144</v>
      </c>
      <c r="C1139" s="89"/>
      <c r="D1139" s="188" t="s">
        <v>144</v>
      </c>
      <c r="E1139" s="159" t="s">
        <v>144</v>
      </c>
      <c r="G1139" s="119"/>
    </row>
    <row r="1140" spans="1:7" ht="12.75">
      <c r="A1140" s="96"/>
      <c r="B1140" s="158" t="s">
        <v>144</v>
      </c>
      <c r="C1140" s="89"/>
      <c r="D1140" s="188" t="s">
        <v>144</v>
      </c>
      <c r="E1140" s="159" t="s">
        <v>144</v>
      </c>
      <c r="G1140" s="119"/>
    </row>
    <row r="1141" spans="1:7" ht="12.75">
      <c r="A1141" s="94" t="s">
        <v>116</v>
      </c>
      <c r="B1141" s="158" t="s">
        <v>144</v>
      </c>
      <c r="C1141" s="89"/>
      <c r="D1141" s="188" t="s">
        <v>144</v>
      </c>
      <c r="E1141" s="159" t="s">
        <v>144</v>
      </c>
      <c r="G1141" s="119"/>
    </row>
    <row r="1142" spans="1:7" ht="12.75">
      <c r="A1142" s="96" t="s">
        <v>117</v>
      </c>
      <c r="B1142" s="158" t="s">
        <v>144</v>
      </c>
      <c r="C1142" s="89"/>
      <c r="D1142" s="188" t="s">
        <v>144</v>
      </c>
      <c r="E1142" s="159" t="s">
        <v>144</v>
      </c>
      <c r="G1142" s="119"/>
    </row>
    <row r="1143" spans="1:7" ht="12.75">
      <c r="A1143" s="96" t="s">
        <v>193</v>
      </c>
      <c r="B1143" s="158"/>
      <c r="C1143" s="89"/>
      <c r="D1143" s="188"/>
      <c r="E1143" s="159"/>
      <c r="G1143" s="119"/>
    </row>
    <row r="1144" spans="1:7" ht="12.75">
      <c r="A1144" s="96" t="s">
        <v>118</v>
      </c>
      <c r="B1144" s="158"/>
      <c r="C1144" s="89"/>
      <c r="D1144" s="188"/>
      <c r="E1144" s="159"/>
      <c r="G1144" s="119"/>
    </row>
    <row r="1145" spans="1:7" ht="12.75">
      <c r="A1145" s="178" t="s">
        <v>119</v>
      </c>
      <c r="B1145" s="158"/>
      <c r="C1145" s="89"/>
      <c r="D1145" s="189"/>
      <c r="E1145" s="159"/>
      <c r="G1145" s="119"/>
    </row>
    <row r="1146" spans="1:7" ht="12.75">
      <c r="A1146" s="96" t="s">
        <v>120</v>
      </c>
      <c r="B1146" s="158"/>
      <c r="C1146" s="89"/>
      <c r="D1146" s="188"/>
      <c r="E1146" s="159"/>
      <c r="G1146" s="119"/>
    </row>
    <row r="1147" spans="1:7" ht="12.75">
      <c r="A1147" s="96"/>
      <c r="B1147" s="158"/>
      <c r="C1147" s="89"/>
      <c r="D1147" s="188"/>
      <c r="E1147" s="159"/>
      <c r="G1147" s="119"/>
    </row>
    <row r="1148" spans="1:7" ht="12.75">
      <c r="A1148" s="94" t="s">
        <v>252</v>
      </c>
      <c r="B1148" s="158"/>
      <c r="C1148" s="89"/>
      <c r="D1148" s="188"/>
      <c r="E1148" s="159"/>
      <c r="G1148" s="119"/>
    </row>
    <row r="1149" spans="1:7" ht="12.75">
      <c r="A1149" s="96"/>
      <c r="B1149" s="158" t="s">
        <v>144</v>
      </c>
      <c r="C1149" s="89"/>
      <c r="D1149" s="188" t="s">
        <v>144</v>
      </c>
      <c r="E1149" s="159" t="s">
        <v>144</v>
      </c>
      <c r="G1149" s="119"/>
    </row>
    <row r="1150" spans="1:7" ht="12.75">
      <c r="A1150" s="96" t="s">
        <v>999</v>
      </c>
      <c r="B1150" s="158" t="s">
        <v>144</v>
      </c>
      <c r="C1150" s="89"/>
      <c r="D1150" s="188" t="s">
        <v>144</v>
      </c>
      <c r="E1150" s="159" t="s">
        <v>144</v>
      </c>
      <c r="G1150" s="119"/>
    </row>
    <row r="1151" spans="1:7" ht="12.75">
      <c r="A1151" s="96" t="s">
        <v>1000</v>
      </c>
      <c r="B1151" s="158" t="s">
        <v>144</v>
      </c>
      <c r="C1151" s="89"/>
      <c r="D1151" s="188" t="s">
        <v>144</v>
      </c>
      <c r="E1151" s="159" t="s">
        <v>144</v>
      </c>
      <c r="G1151" s="119"/>
    </row>
    <row r="1152" spans="1:7" ht="12.75">
      <c r="A1152" s="96"/>
      <c r="B1152" s="158" t="s">
        <v>144</v>
      </c>
      <c r="C1152" s="89"/>
      <c r="D1152" s="188" t="s">
        <v>144</v>
      </c>
      <c r="E1152" s="159" t="s">
        <v>144</v>
      </c>
      <c r="G1152" s="119"/>
    </row>
    <row r="1153" spans="1:7" ht="12.75">
      <c r="A1153" s="94" t="s">
        <v>1001</v>
      </c>
      <c r="B1153" s="158">
        <v>31901.120919000001</v>
      </c>
      <c r="C1153" s="89"/>
      <c r="D1153" s="188">
        <f>B1153*(1+'Published Tariffs 11-12'!$H$42)</f>
        <v>32781.591856364401</v>
      </c>
      <c r="E1153" s="159">
        <f t="shared" ref="E1153:E1158" si="6">(D1153-B1153)/B1153</f>
        <v>2.76E-2</v>
      </c>
      <c r="G1153" s="119"/>
    </row>
    <row r="1154" spans="1:7" ht="12.75">
      <c r="A1154" s="94" t="s">
        <v>1002</v>
      </c>
      <c r="B1154" s="158">
        <v>31901.120919000001</v>
      </c>
      <c r="C1154" s="89"/>
      <c r="D1154" s="188">
        <f>B1154*(1+'Published Tariffs 11-12'!$H$42)</f>
        <v>32781.591856364401</v>
      </c>
      <c r="E1154" s="159">
        <f t="shared" si="6"/>
        <v>2.76E-2</v>
      </c>
      <c r="G1154" s="119"/>
    </row>
    <row r="1155" spans="1:7" ht="12.75">
      <c r="A1155" s="94" t="s">
        <v>1003</v>
      </c>
      <c r="B1155" s="158">
        <v>31901.120919000001</v>
      </c>
      <c r="C1155" s="89"/>
      <c r="D1155" s="188">
        <f>B1155*(1+'Published Tariffs 11-12'!$H$42)</f>
        <v>32781.591856364401</v>
      </c>
      <c r="E1155" s="159">
        <f t="shared" si="6"/>
        <v>2.76E-2</v>
      </c>
      <c r="G1155" s="119"/>
    </row>
    <row r="1156" spans="1:7" ht="12.75">
      <c r="A1156" s="94" t="s">
        <v>1001</v>
      </c>
      <c r="B1156" s="158">
        <v>31901.120919000001</v>
      </c>
      <c r="C1156" s="89"/>
      <c r="D1156" s="188">
        <f>B1156*(1+'Published Tariffs 11-12'!$H$42)</f>
        <v>32781.591856364401</v>
      </c>
      <c r="E1156" s="159">
        <f t="shared" si="6"/>
        <v>2.76E-2</v>
      </c>
      <c r="G1156" s="119"/>
    </row>
    <row r="1157" spans="1:7" ht="12.75">
      <c r="A1157" s="94" t="s">
        <v>1004</v>
      </c>
      <c r="B1157" s="158">
        <v>7975.2828419999996</v>
      </c>
      <c r="C1157" s="89"/>
      <c r="D1157" s="188">
        <f>B1157*(1+'Published Tariffs 11-12'!$H$42)</f>
        <v>8195.4006484391994</v>
      </c>
      <c r="E1157" s="159">
        <f t="shared" si="6"/>
        <v>2.7599999999999968E-2</v>
      </c>
      <c r="G1157" s="119"/>
    </row>
    <row r="1158" spans="1:7" ht="12.75">
      <c r="A1158" s="94" t="s">
        <v>1005</v>
      </c>
      <c r="B1158" s="158">
        <v>957.03435899999988</v>
      </c>
      <c r="C1158" s="89"/>
      <c r="D1158" s="188">
        <f>B1158*(1+'Published Tariffs 11-12'!$H$42)</f>
        <v>983.44850730839994</v>
      </c>
      <c r="E1158" s="159">
        <f t="shared" si="6"/>
        <v>2.7600000000000065E-2</v>
      </c>
      <c r="G1158" s="119"/>
    </row>
    <row r="1159" spans="1:7" ht="12.75">
      <c r="A1159" s="94" t="s">
        <v>352</v>
      </c>
      <c r="B1159" s="158">
        <v>957.03435899999988</v>
      </c>
      <c r="C1159" s="89"/>
      <c r="D1159" s="188">
        <f>B1159*(1+'Published Tariffs 11-12'!$H$42)</f>
        <v>983.44850730839994</v>
      </c>
      <c r="E1159" s="159">
        <f>(D1159-B1159)/B1159</f>
        <v>2.7600000000000065E-2</v>
      </c>
      <c r="G1159" s="119"/>
    </row>
    <row r="1160" spans="1:7" ht="12.75">
      <c r="A1160" s="96"/>
      <c r="B1160" s="158"/>
      <c r="C1160" s="89"/>
      <c r="D1160" s="188"/>
      <c r="E1160" s="159"/>
      <c r="G1160" s="119"/>
    </row>
    <row r="1161" spans="1:7" ht="12.75">
      <c r="A1161" s="96" t="s">
        <v>194</v>
      </c>
      <c r="B1161" s="158" t="s">
        <v>144</v>
      </c>
      <c r="C1161" s="89"/>
      <c r="D1161" s="188" t="s">
        <v>144</v>
      </c>
      <c r="E1161" s="159" t="s">
        <v>144</v>
      </c>
      <c r="G1161" s="119"/>
    </row>
    <row r="1162" spans="1:7" ht="12.75">
      <c r="A1162" s="96" t="s">
        <v>1006</v>
      </c>
      <c r="B1162" s="158" t="s">
        <v>144</v>
      </c>
      <c r="C1162" s="89"/>
      <c r="D1162" s="188" t="s">
        <v>144</v>
      </c>
      <c r="E1162" s="159" t="s">
        <v>144</v>
      </c>
      <c r="G1162" s="119"/>
    </row>
    <row r="1163" spans="1:7" ht="12.75">
      <c r="A1163" s="96" t="s">
        <v>1007</v>
      </c>
      <c r="B1163" s="158" t="s">
        <v>144</v>
      </c>
      <c r="C1163" s="89"/>
      <c r="D1163" s="188" t="s">
        <v>144</v>
      </c>
      <c r="E1163" s="159" t="s">
        <v>144</v>
      </c>
      <c r="G1163" s="119"/>
    </row>
    <row r="1164" spans="1:7" ht="12.75">
      <c r="A1164" s="96" t="s">
        <v>1008</v>
      </c>
      <c r="B1164" s="158" t="s">
        <v>144</v>
      </c>
      <c r="C1164" s="89"/>
      <c r="D1164" s="188" t="s">
        <v>144</v>
      </c>
      <c r="E1164" s="159" t="s">
        <v>144</v>
      </c>
      <c r="G1164" s="119"/>
    </row>
    <row r="1165" spans="1:7" ht="12.75">
      <c r="A1165" s="96"/>
      <c r="B1165" s="158" t="s">
        <v>144</v>
      </c>
      <c r="C1165" s="89"/>
      <c r="D1165" s="188" t="s">
        <v>144</v>
      </c>
      <c r="E1165" s="159" t="s">
        <v>144</v>
      </c>
      <c r="G1165" s="119"/>
    </row>
    <row r="1166" spans="1:7" ht="12.75">
      <c r="A1166" s="94" t="s">
        <v>279</v>
      </c>
      <c r="B1166" s="158" t="s">
        <v>144</v>
      </c>
      <c r="C1166" s="89"/>
      <c r="D1166" s="188" t="s">
        <v>144</v>
      </c>
      <c r="E1166" s="159" t="s">
        <v>144</v>
      </c>
      <c r="G1166" s="119"/>
    </row>
    <row r="1167" spans="1:7" ht="12.75">
      <c r="A1167" s="94"/>
      <c r="B1167" s="158"/>
      <c r="C1167" s="89"/>
      <c r="D1167" s="188"/>
      <c r="E1167" s="159"/>
      <c r="G1167" s="119"/>
    </row>
    <row r="1168" spans="1:7" ht="23.25">
      <c r="A1168" s="177" t="s">
        <v>1256</v>
      </c>
      <c r="B1168" s="202"/>
      <c r="C1168" s="89"/>
      <c r="D1168" s="188"/>
      <c r="E1168" s="159"/>
      <c r="G1168" s="119"/>
    </row>
    <row r="1169" spans="1:7" ht="12.75">
      <c r="A1169" s="94"/>
      <c r="B1169" s="158" t="s">
        <v>144</v>
      </c>
      <c r="C1169" s="89"/>
      <c r="D1169" s="188" t="s">
        <v>144</v>
      </c>
      <c r="E1169" s="159" t="s">
        <v>144</v>
      </c>
      <c r="G1169" s="119"/>
    </row>
    <row r="1170" spans="1:7" ht="12.75">
      <c r="A1170" s="96" t="s">
        <v>282</v>
      </c>
      <c r="B1170" s="158" t="s">
        <v>144</v>
      </c>
      <c r="C1170" s="89"/>
      <c r="D1170" s="188" t="s">
        <v>144</v>
      </c>
      <c r="E1170" s="159" t="s">
        <v>144</v>
      </c>
      <c r="G1170" s="119"/>
    </row>
    <row r="1171" spans="1:7" ht="12.75">
      <c r="A1171" s="96" t="s">
        <v>281</v>
      </c>
      <c r="B1171" s="158" t="s">
        <v>144</v>
      </c>
      <c r="C1171" s="89"/>
      <c r="D1171" s="188" t="s">
        <v>144</v>
      </c>
      <c r="E1171" s="159" t="s">
        <v>144</v>
      </c>
      <c r="G1171" s="119"/>
    </row>
    <row r="1172" spans="1:7" ht="12.75">
      <c r="A1172" s="96" t="s">
        <v>280</v>
      </c>
      <c r="B1172" s="158" t="s">
        <v>144</v>
      </c>
      <c r="C1172" s="89"/>
      <c r="D1172" s="188" t="s">
        <v>144</v>
      </c>
      <c r="E1172" s="159" t="s">
        <v>144</v>
      </c>
      <c r="G1172" s="119"/>
    </row>
    <row r="1173" spans="1:7" ht="12.75">
      <c r="A1173" s="96"/>
      <c r="B1173" s="158" t="s">
        <v>144</v>
      </c>
      <c r="C1173" s="89"/>
      <c r="D1173" s="188" t="s">
        <v>144</v>
      </c>
      <c r="E1173" s="159" t="s">
        <v>144</v>
      </c>
      <c r="G1173" s="119"/>
    </row>
    <row r="1174" spans="1:7" ht="12.75">
      <c r="A1174" s="96" t="s">
        <v>1014</v>
      </c>
      <c r="B1174" s="158">
        <v>1225.0094129999998</v>
      </c>
      <c r="C1174" s="89"/>
      <c r="D1174" s="188">
        <f>B1174*(1+'Published Tariffs 11-12'!$H$42)</f>
        <v>1258.8196727988</v>
      </c>
      <c r="E1174" s="159">
        <f>(D1174-B1174)/B1174</f>
        <v>2.7600000000000159E-2</v>
      </c>
      <c r="G1174" s="119"/>
    </row>
    <row r="1175" spans="1:7" ht="12.75">
      <c r="A1175" s="96" t="s">
        <v>1015</v>
      </c>
      <c r="B1175" s="158">
        <v>2450.0188259999995</v>
      </c>
      <c r="C1175" s="89"/>
      <c r="D1175" s="188">
        <f>B1175*(1+'Published Tariffs 11-12'!$H$42)</f>
        <v>2517.6393455975999</v>
      </c>
      <c r="E1175" s="159">
        <f>(D1175-B1175)/B1175</f>
        <v>2.7600000000000159E-2</v>
      </c>
      <c r="G1175" s="119"/>
    </row>
    <row r="1176" spans="1:7" ht="12.75">
      <c r="A1176" s="96" t="s">
        <v>1016</v>
      </c>
      <c r="B1176" s="158">
        <v>4900.0063049999999</v>
      </c>
      <c r="C1176" s="89"/>
      <c r="D1176" s="188">
        <f>B1176*(1+'Published Tariffs 11-12'!$H$42)</f>
        <v>5035.2464790180002</v>
      </c>
      <c r="E1176" s="159">
        <f>(D1176-B1176)/B1176</f>
        <v>2.7600000000000059E-2</v>
      </c>
      <c r="G1176" s="119"/>
    </row>
    <row r="1177" spans="1:7" ht="12.75">
      <c r="A1177" s="96" t="s">
        <v>1017</v>
      </c>
      <c r="B1177" s="158">
        <v>7350.0355799999998</v>
      </c>
      <c r="C1177" s="89"/>
      <c r="D1177" s="188">
        <f>B1177*(1+'Published Tariffs 11-12'!$H$42)</f>
        <v>7552.8965620079998</v>
      </c>
      <c r="E1177" s="159">
        <f>(D1177-B1177)/B1177</f>
        <v>2.760000000000001E-2</v>
      </c>
      <c r="G1177" s="119"/>
    </row>
    <row r="1178" spans="1:7" ht="12.75">
      <c r="A1178" s="96" t="s">
        <v>1018</v>
      </c>
      <c r="B1178" s="158">
        <v>9800.0230589999992</v>
      </c>
      <c r="C1178" s="89"/>
      <c r="D1178" s="188">
        <f>B1178*(1+'Published Tariffs 11-12'!$H$42)</f>
        <v>10070.503695428401</v>
      </c>
      <c r="E1178" s="159">
        <f>(D1178-B1178)/B1178</f>
        <v>2.7600000000000138E-2</v>
      </c>
      <c r="G1178" s="119"/>
    </row>
    <row r="1179" spans="1:7" ht="12.75">
      <c r="A1179" s="96"/>
      <c r="B1179" s="158" t="s">
        <v>144</v>
      </c>
      <c r="C1179" s="89"/>
      <c r="D1179" s="188" t="s">
        <v>144</v>
      </c>
      <c r="E1179" s="159" t="s">
        <v>144</v>
      </c>
      <c r="G1179" s="119"/>
    </row>
    <row r="1180" spans="1:7" ht="12.75">
      <c r="A1180" s="96" t="s">
        <v>64</v>
      </c>
      <c r="B1180" s="158" t="s">
        <v>144</v>
      </c>
      <c r="C1180" s="89"/>
      <c r="D1180" s="188" t="s">
        <v>144</v>
      </c>
      <c r="E1180" s="159" t="s">
        <v>144</v>
      </c>
      <c r="G1180" s="119"/>
    </row>
    <row r="1181" spans="1:7" ht="12.75">
      <c r="A1181" s="96" t="s">
        <v>283</v>
      </c>
      <c r="B1181" s="158" t="s">
        <v>144</v>
      </c>
      <c r="C1181" s="89"/>
      <c r="D1181" s="188" t="s">
        <v>144</v>
      </c>
      <c r="E1181" s="159" t="s">
        <v>144</v>
      </c>
      <c r="G1181" s="119"/>
    </row>
    <row r="1182" spans="1:7" ht="12.75">
      <c r="A1182" s="96" t="s">
        <v>122</v>
      </c>
      <c r="B1182" s="158">
        <v>9806.4073979999994</v>
      </c>
      <c r="C1182" s="89"/>
      <c r="D1182" s="188">
        <f>B1182*(1+'Published Tariffs 11-12'!$H$42)</f>
        <v>10077.064242184801</v>
      </c>
      <c r="E1182" s="159">
        <f>(D1182-B1182)/B1182</f>
        <v>2.7600000000000128E-2</v>
      </c>
      <c r="G1182" s="119"/>
    </row>
    <row r="1183" spans="1:7" ht="12.75">
      <c r="A1183" s="96" t="s">
        <v>126</v>
      </c>
      <c r="B1183" s="158">
        <v>9626.1725970000007</v>
      </c>
      <c r="C1183" s="89"/>
      <c r="D1183" s="188">
        <f>B1183*(1+'Published Tariffs 11-12'!$H$42)</f>
        <v>9891.8549606772012</v>
      </c>
      <c r="E1183" s="159">
        <f>(D1183-B1183)/B1183</f>
        <v>2.7600000000000055E-2</v>
      </c>
      <c r="G1183" s="119"/>
    </row>
    <row r="1184" spans="1:7" ht="12.75">
      <c r="A1184" s="96"/>
      <c r="B1184" s="158" t="s">
        <v>144</v>
      </c>
      <c r="C1184" s="89"/>
      <c r="D1184" s="188" t="s">
        <v>144</v>
      </c>
      <c r="E1184" s="159" t="s">
        <v>144</v>
      </c>
      <c r="G1184" s="119"/>
    </row>
    <row r="1185" spans="1:22" ht="12.75">
      <c r="A1185" s="94" t="s">
        <v>253</v>
      </c>
      <c r="B1185" s="158" t="s">
        <v>144</v>
      </c>
      <c r="C1185" s="89"/>
      <c r="D1185" s="188" t="s">
        <v>144</v>
      </c>
      <c r="E1185" s="159" t="s">
        <v>144</v>
      </c>
      <c r="G1185" s="119"/>
    </row>
    <row r="1186" spans="1:22" ht="12.75">
      <c r="A1186" s="96" t="s">
        <v>128</v>
      </c>
      <c r="B1186" s="158" t="s">
        <v>144</v>
      </c>
      <c r="C1186" s="89"/>
      <c r="D1186" s="188" t="s">
        <v>144</v>
      </c>
      <c r="E1186" s="159" t="s">
        <v>144</v>
      </c>
      <c r="G1186" s="119"/>
    </row>
    <row r="1187" spans="1:22" ht="12.75">
      <c r="A1187" s="96" t="s">
        <v>129</v>
      </c>
      <c r="B1187" s="158" t="s">
        <v>144</v>
      </c>
      <c r="C1187" s="89"/>
      <c r="D1187" s="188" t="s">
        <v>144</v>
      </c>
      <c r="E1187" s="159" t="s">
        <v>144</v>
      </c>
      <c r="G1187" s="119"/>
    </row>
    <row r="1188" spans="1:22" ht="12.75">
      <c r="A1188" s="96" t="s">
        <v>130</v>
      </c>
      <c r="B1188" s="158" t="s">
        <v>144</v>
      </c>
      <c r="C1188" s="89"/>
      <c r="D1188" s="188" t="s">
        <v>144</v>
      </c>
      <c r="E1188" s="159" t="s">
        <v>144</v>
      </c>
      <c r="G1188" s="119"/>
    </row>
    <row r="1189" spans="1:22" ht="12.75">
      <c r="A1189" s="96" t="s">
        <v>131</v>
      </c>
      <c r="B1189" s="158" t="s">
        <v>144</v>
      </c>
      <c r="C1189" s="89"/>
      <c r="D1189" s="188" t="s">
        <v>144</v>
      </c>
      <c r="E1189" s="159" t="s">
        <v>144</v>
      </c>
      <c r="G1189" s="119"/>
      <c r="V1189" s="1">
        <v>1</v>
      </c>
    </row>
    <row r="1190" spans="1:22" ht="12.75">
      <c r="A1190" s="96"/>
      <c r="B1190" s="158" t="s">
        <v>144</v>
      </c>
      <c r="C1190" s="89"/>
      <c r="D1190" s="188" t="s">
        <v>144</v>
      </c>
      <c r="E1190" s="159" t="s">
        <v>144</v>
      </c>
      <c r="G1190" s="119"/>
      <c r="V1190" s="1">
        <v>1</v>
      </c>
    </row>
    <row r="1191" spans="1:22" ht="12.75">
      <c r="A1191" s="96"/>
      <c r="B1191" s="158" t="s">
        <v>144</v>
      </c>
      <c r="C1191" s="89"/>
      <c r="D1191" s="188" t="s">
        <v>144</v>
      </c>
      <c r="E1191" s="159" t="s">
        <v>144</v>
      </c>
      <c r="G1191" s="119"/>
      <c r="V1191" s="1">
        <v>1</v>
      </c>
    </row>
    <row r="1192" spans="1:22" ht="12.75">
      <c r="A1192" s="94" t="s">
        <v>1333</v>
      </c>
      <c r="B1192" s="158" t="s">
        <v>144</v>
      </c>
      <c r="C1192" s="89"/>
      <c r="D1192" s="188" t="s">
        <v>144</v>
      </c>
      <c r="E1192" s="159" t="s">
        <v>144</v>
      </c>
      <c r="G1192" s="119"/>
      <c r="V1192" s="1">
        <v>1</v>
      </c>
    </row>
    <row r="1193" spans="1:22" ht="12.75">
      <c r="A1193" s="94" t="s">
        <v>1026</v>
      </c>
      <c r="B1193" s="158" t="s">
        <v>144</v>
      </c>
      <c r="C1193" s="89"/>
      <c r="D1193" s="188" t="s">
        <v>144</v>
      </c>
      <c r="E1193" s="159" t="s">
        <v>144</v>
      </c>
      <c r="G1193" s="119"/>
      <c r="V1193" s="1">
        <v>1</v>
      </c>
    </row>
    <row r="1194" spans="1:22" ht="12.75">
      <c r="A1194" s="96"/>
      <c r="B1194" s="158" t="s">
        <v>144</v>
      </c>
      <c r="C1194" s="89"/>
      <c r="D1194" s="188" t="s">
        <v>144</v>
      </c>
      <c r="E1194" s="159" t="s">
        <v>144</v>
      </c>
      <c r="G1194" s="119"/>
      <c r="V1194" s="1">
        <v>1</v>
      </c>
    </row>
    <row r="1195" spans="1:22" ht="12.75">
      <c r="A1195" s="96" t="s">
        <v>1027</v>
      </c>
      <c r="B1195" s="158" t="s">
        <v>144</v>
      </c>
      <c r="C1195" s="89"/>
      <c r="D1195" s="188" t="s">
        <v>144</v>
      </c>
      <c r="E1195" s="159" t="s">
        <v>144</v>
      </c>
      <c r="G1195" s="119"/>
      <c r="V1195" s="1">
        <v>1</v>
      </c>
    </row>
    <row r="1196" spans="1:22" ht="12.75">
      <c r="A1196" s="96" t="s">
        <v>1258</v>
      </c>
      <c r="B1196" s="158" t="s">
        <v>144</v>
      </c>
      <c r="C1196" s="89"/>
      <c r="D1196" s="188" t="s">
        <v>144</v>
      </c>
      <c r="E1196" s="159" t="s">
        <v>144</v>
      </c>
      <c r="G1196" s="119"/>
      <c r="V1196" s="1">
        <v>1</v>
      </c>
    </row>
    <row r="1197" spans="1:22" ht="12.75">
      <c r="A1197" s="96" t="s">
        <v>1029</v>
      </c>
      <c r="B1197" s="158" t="s">
        <v>144</v>
      </c>
      <c r="C1197" s="89"/>
      <c r="D1197" s="188" t="s">
        <v>144</v>
      </c>
      <c r="E1197" s="159" t="s">
        <v>144</v>
      </c>
      <c r="G1197" s="119"/>
      <c r="V1197" s="1">
        <v>1</v>
      </c>
    </row>
    <row r="1198" spans="1:22" ht="12.75">
      <c r="A1198" s="96"/>
      <c r="B1198" s="158" t="s">
        <v>144</v>
      </c>
      <c r="C1198" s="89"/>
      <c r="D1198" s="188" t="s">
        <v>144</v>
      </c>
      <c r="E1198" s="159" t="s">
        <v>144</v>
      </c>
      <c r="G1198" s="119"/>
      <c r="V1198" s="1">
        <v>1</v>
      </c>
    </row>
    <row r="1199" spans="1:22" ht="12.75">
      <c r="A1199" s="96" t="s">
        <v>1030</v>
      </c>
      <c r="B1199" s="158">
        <v>7423.3980089999995</v>
      </c>
      <c r="C1199" s="89"/>
      <c r="D1199" s="188">
        <f>B1199*(1+'Published Tariffs 11-12'!$H$42)</f>
        <v>7628.2837940483996</v>
      </c>
      <c r="E1199" s="159">
        <f>(D1199-B1199)/B1199</f>
        <v>2.760000000000001E-2</v>
      </c>
      <c r="G1199" s="119"/>
      <c r="V1199" s="1">
        <v>1</v>
      </c>
    </row>
    <row r="1200" spans="1:22" ht="12.75">
      <c r="A1200" s="96"/>
      <c r="B1200" s="158" t="s">
        <v>144</v>
      </c>
      <c r="C1200" s="89"/>
      <c r="D1200" s="188" t="s">
        <v>144</v>
      </c>
      <c r="E1200" s="159"/>
      <c r="G1200" s="119"/>
      <c r="V1200" s="1">
        <v>1</v>
      </c>
    </row>
    <row r="1201" spans="1:22" ht="12.75">
      <c r="A1201" s="94" t="s">
        <v>1031</v>
      </c>
      <c r="B1201" s="158" t="s">
        <v>144</v>
      </c>
      <c r="C1201" s="89"/>
      <c r="D1201" s="188" t="s">
        <v>144</v>
      </c>
      <c r="E1201" s="159" t="s">
        <v>144</v>
      </c>
      <c r="G1201" s="119"/>
      <c r="V1201" s="1">
        <v>1</v>
      </c>
    </row>
    <row r="1202" spans="1:22" ht="12.75">
      <c r="A1202" s="94" t="s">
        <v>1032</v>
      </c>
      <c r="B1202" s="158" t="s">
        <v>144</v>
      </c>
      <c r="C1202" s="89"/>
      <c r="D1202" s="188" t="s">
        <v>144</v>
      </c>
      <c r="E1202" s="159" t="s">
        <v>144</v>
      </c>
      <c r="G1202" s="119"/>
      <c r="V1202" s="1">
        <v>1</v>
      </c>
    </row>
    <row r="1203" spans="1:22" ht="12.75">
      <c r="A1203" s="96"/>
      <c r="B1203" s="158" t="s">
        <v>144</v>
      </c>
      <c r="C1203" s="89"/>
      <c r="D1203" s="188" t="s">
        <v>144</v>
      </c>
      <c r="E1203" s="159" t="s">
        <v>144</v>
      </c>
      <c r="G1203" s="119"/>
      <c r="V1203" s="1">
        <v>1</v>
      </c>
    </row>
    <row r="1204" spans="1:22" ht="12.75">
      <c r="A1204" s="96" t="s">
        <v>1027</v>
      </c>
      <c r="B1204" s="158" t="s">
        <v>144</v>
      </c>
      <c r="C1204" s="89"/>
      <c r="D1204" s="188" t="s">
        <v>144</v>
      </c>
      <c r="E1204" s="159" t="s">
        <v>144</v>
      </c>
      <c r="G1204" s="140"/>
      <c r="V1204" s="1">
        <v>1</v>
      </c>
    </row>
    <row r="1205" spans="1:22" ht="12.75">
      <c r="A1205" s="96" t="s">
        <v>1258</v>
      </c>
      <c r="B1205" s="158" t="s">
        <v>144</v>
      </c>
      <c r="C1205" s="89"/>
      <c r="D1205" s="188" t="s">
        <v>144</v>
      </c>
      <c r="E1205" s="159" t="s">
        <v>144</v>
      </c>
      <c r="G1205" s="140"/>
      <c r="V1205" s="1">
        <v>1</v>
      </c>
    </row>
    <row r="1206" spans="1:22" ht="12.75">
      <c r="A1206" s="96" t="s">
        <v>1029</v>
      </c>
      <c r="B1206" s="158" t="s">
        <v>144</v>
      </c>
      <c r="C1206" s="89"/>
      <c r="D1206" s="188" t="s">
        <v>144</v>
      </c>
      <c r="E1206" s="159" t="s">
        <v>144</v>
      </c>
      <c r="F1206" s="141"/>
      <c r="G1206" s="140"/>
      <c r="V1206" s="1">
        <v>1</v>
      </c>
    </row>
    <row r="1207" spans="1:22" ht="12.75">
      <c r="A1207" s="96"/>
      <c r="B1207" s="158" t="s">
        <v>144</v>
      </c>
      <c r="C1207" s="89"/>
      <c r="D1207" s="188" t="s">
        <v>144</v>
      </c>
      <c r="E1207" s="159" t="s">
        <v>144</v>
      </c>
      <c r="G1207" s="140"/>
      <c r="V1207" s="1">
        <v>1</v>
      </c>
    </row>
    <row r="1208" spans="1:22" ht="12.75">
      <c r="A1208" s="96" t="s">
        <v>1030</v>
      </c>
      <c r="B1208" s="158">
        <v>7423.3980089999995</v>
      </c>
      <c r="C1208" s="89"/>
      <c r="D1208" s="188">
        <f>B1208*(1+'Published Tariffs 11-12'!$H$42)</f>
        <v>7628.2837940483996</v>
      </c>
      <c r="E1208" s="159">
        <f>(D1208-B1208)/B1208</f>
        <v>2.760000000000001E-2</v>
      </c>
      <c r="G1208" s="119"/>
      <c r="V1208" s="1">
        <v>1</v>
      </c>
    </row>
    <row r="1209" spans="1:22" ht="12.75">
      <c r="A1209" s="96"/>
      <c r="B1209" s="158" t="s">
        <v>144</v>
      </c>
      <c r="C1209" s="89"/>
      <c r="D1209" s="188" t="s">
        <v>144</v>
      </c>
      <c r="E1209" s="159" t="s">
        <v>144</v>
      </c>
      <c r="G1209" s="119"/>
      <c r="V1209" s="1">
        <v>1</v>
      </c>
    </row>
    <row r="1210" spans="1:22" ht="12.75">
      <c r="A1210" s="94" t="s">
        <v>1334</v>
      </c>
      <c r="B1210" s="158" t="s">
        <v>144</v>
      </c>
      <c r="C1210" s="89"/>
      <c r="D1210" s="188" t="s">
        <v>144</v>
      </c>
      <c r="E1210" s="159" t="s">
        <v>144</v>
      </c>
      <c r="G1210" s="119"/>
      <c r="V1210" s="1">
        <v>1</v>
      </c>
    </row>
    <row r="1211" spans="1:22" ht="12.75">
      <c r="A1211" s="94" t="s">
        <v>1034</v>
      </c>
      <c r="B1211" s="158" t="s">
        <v>144</v>
      </c>
      <c r="C1211" s="89"/>
      <c r="D1211" s="188" t="s">
        <v>144</v>
      </c>
      <c r="E1211" s="159" t="s">
        <v>144</v>
      </c>
      <c r="G1211" s="119"/>
      <c r="V1211" s="1">
        <v>1</v>
      </c>
    </row>
    <row r="1212" spans="1:22" ht="12.75">
      <c r="A1212" s="96"/>
      <c r="B1212" s="158" t="s">
        <v>144</v>
      </c>
      <c r="C1212" s="89"/>
      <c r="D1212" s="188" t="s">
        <v>144</v>
      </c>
      <c r="E1212" s="159" t="s">
        <v>144</v>
      </c>
      <c r="G1212" s="119"/>
      <c r="V1212" s="1">
        <v>1</v>
      </c>
    </row>
    <row r="1213" spans="1:22" ht="12.75">
      <c r="A1213" s="96" t="s">
        <v>1027</v>
      </c>
      <c r="B1213" s="158" t="s">
        <v>144</v>
      </c>
      <c r="C1213" s="89"/>
      <c r="D1213" s="188" t="s">
        <v>144</v>
      </c>
      <c r="E1213" s="159" t="s">
        <v>144</v>
      </c>
      <c r="G1213" s="119"/>
      <c r="V1213" s="1">
        <v>1</v>
      </c>
    </row>
    <row r="1214" spans="1:22" ht="12.75">
      <c r="A1214" s="96" t="s">
        <v>1258</v>
      </c>
      <c r="B1214" s="158" t="s">
        <v>144</v>
      </c>
      <c r="C1214" s="89"/>
      <c r="D1214" s="188" t="s">
        <v>144</v>
      </c>
      <c r="E1214" s="159" t="s">
        <v>144</v>
      </c>
      <c r="G1214" s="119"/>
      <c r="V1214" s="1">
        <v>1</v>
      </c>
    </row>
    <row r="1215" spans="1:22" ht="12.75">
      <c r="A1215" s="96" t="s">
        <v>1029</v>
      </c>
      <c r="B1215" s="158" t="s">
        <v>144</v>
      </c>
      <c r="C1215" s="89"/>
      <c r="D1215" s="188" t="s">
        <v>144</v>
      </c>
      <c r="E1215" s="159" t="s">
        <v>144</v>
      </c>
      <c r="G1215" s="119"/>
      <c r="V1215" s="1">
        <v>1</v>
      </c>
    </row>
    <row r="1216" spans="1:22" ht="12.75">
      <c r="A1216" s="96"/>
      <c r="B1216" s="158" t="s">
        <v>144</v>
      </c>
      <c r="C1216" s="89"/>
      <c r="D1216" s="188" t="s">
        <v>144</v>
      </c>
      <c r="E1216" s="159" t="s">
        <v>144</v>
      </c>
      <c r="G1216" s="119"/>
      <c r="V1216" s="1">
        <v>1</v>
      </c>
    </row>
    <row r="1217" spans="1:22" ht="12.75">
      <c r="A1217" s="96" t="s">
        <v>1035</v>
      </c>
      <c r="B1217" s="158">
        <v>7284.6039419999997</v>
      </c>
      <c r="C1217" s="89"/>
      <c r="D1217" s="188">
        <f>B1217*(1+'Published Tariffs 11-12'!$H$42)</f>
        <v>7485.6590107992006</v>
      </c>
      <c r="E1217" s="159">
        <f>(D1217-B1217)/B1217</f>
        <v>2.7600000000000117E-2</v>
      </c>
      <c r="G1217" s="119"/>
      <c r="V1217" s="1">
        <v>1</v>
      </c>
    </row>
    <row r="1218" spans="1:22" ht="12.75">
      <c r="A1218" s="96"/>
      <c r="B1218" s="158" t="s">
        <v>144</v>
      </c>
      <c r="C1218" s="89"/>
      <c r="D1218" s="188" t="s">
        <v>144</v>
      </c>
      <c r="E1218" s="159" t="s">
        <v>144</v>
      </c>
      <c r="G1218" s="119"/>
      <c r="V1218" s="1">
        <v>1</v>
      </c>
    </row>
    <row r="1219" spans="1:22" ht="12.75">
      <c r="A1219" s="94" t="s">
        <v>1036</v>
      </c>
      <c r="B1219" s="158" t="s">
        <v>144</v>
      </c>
      <c r="C1219" s="89"/>
      <c r="D1219" s="188" t="s">
        <v>144</v>
      </c>
      <c r="E1219" s="159" t="s">
        <v>144</v>
      </c>
      <c r="G1219" s="119"/>
      <c r="V1219" s="1">
        <v>1</v>
      </c>
    </row>
    <row r="1220" spans="1:22" ht="12.75">
      <c r="A1220" s="94" t="s">
        <v>1037</v>
      </c>
      <c r="B1220" s="158" t="s">
        <v>144</v>
      </c>
      <c r="C1220" s="89"/>
      <c r="D1220" s="188" t="s">
        <v>144</v>
      </c>
      <c r="E1220" s="159" t="s">
        <v>144</v>
      </c>
      <c r="G1220" s="119"/>
      <c r="V1220" s="1">
        <v>1</v>
      </c>
    </row>
    <row r="1221" spans="1:22" ht="12.75">
      <c r="A1221" s="96"/>
      <c r="B1221" s="158" t="s">
        <v>144</v>
      </c>
      <c r="C1221" s="89"/>
      <c r="D1221" s="188" t="s">
        <v>144</v>
      </c>
      <c r="E1221" s="159" t="s">
        <v>144</v>
      </c>
      <c r="G1221" s="119"/>
      <c r="V1221" s="1">
        <v>1</v>
      </c>
    </row>
    <row r="1222" spans="1:22" ht="12.75">
      <c r="A1222" s="96" t="s">
        <v>1027</v>
      </c>
      <c r="B1222" s="158" t="s">
        <v>144</v>
      </c>
      <c r="C1222" s="89"/>
      <c r="D1222" s="188" t="s">
        <v>144</v>
      </c>
      <c r="E1222" s="159" t="s">
        <v>144</v>
      </c>
      <c r="G1222" s="119"/>
      <c r="V1222" s="1">
        <v>1</v>
      </c>
    </row>
    <row r="1223" spans="1:22" ht="12.75">
      <c r="A1223" s="96" t="s">
        <v>1028</v>
      </c>
      <c r="B1223" s="158" t="s">
        <v>144</v>
      </c>
      <c r="C1223" s="89"/>
      <c r="D1223" s="188" t="s">
        <v>144</v>
      </c>
      <c r="E1223" s="159" t="s">
        <v>144</v>
      </c>
      <c r="G1223" s="119"/>
      <c r="V1223" s="1">
        <v>1</v>
      </c>
    </row>
    <row r="1224" spans="1:22" ht="12.75">
      <c r="A1224" s="96" t="s">
        <v>1029</v>
      </c>
      <c r="B1224" s="158" t="s">
        <v>144</v>
      </c>
      <c r="C1224" s="89"/>
      <c r="D1224" s="188" t="s">
        <v>144</v>
      </c>
      <c r="E1224" s="159" t="s">
        <v>144</v>
      </c>
      <c r="G1224" s="119"/>
      <c r="V1224" s="1">
        <v>1</v>
      </c>
    </row>
    <row r="1225" spans="1:22" ht="12.75">
      <c r="A1225" s="96"/>
      <c r="B1225" s="158" t="s">
        <v>144</v>
      </c>
      <c r="C1225" s="89"/>
      <c r="D1225" s="188" t="s">
        <v>144</v>
      </c>
      <c r="E1225" s="159" t="s">
        <v>144</v>
      </c>
      <c r="G1225" s="119"/>
      <c r="V1225" s="1">
        <v>1</v>
      </c>
    </row>
    <row r="1226" spans="1:22" ht="12.75">
      <c r="A1226" s="96" t="s">
        <v>123</v>
      </c>
      <c r="B1226" s="158">
        <v>3274.6434569999997</v>
      </c>
      <c r="C1226" s="89"/>
      <c r="D1226" s="188">
        <f>B1226*(1+'Published Tariffs 11-12'!$H$42)</f>
        <v>3365.0236164131998</v>
      </c>
      <c r="E1226" s="159">
        <f>(D1226-B1226)/B1226</f>
        <v>2.7600000000000031E-2</v>
      </c>
      <c r="G1226" s="119"/>
      <c r="V1226" s="1">
        <v>1</v>
      </c>
    </row>
    <row r="1227" spans="1:22" ht="12.75">
      <c r="A1227" s="96"/>
      <c r="B1227" s="158" t="s">
        <v>144</v>
      </c>
      <c r="C1227" s="89"/>
      <c r="D1227" s="188" t="s">
        <v>144</v>
      </c>
      <c r="E1227" s="159" t="s">
        <v>144</v>
      </c>
      <c r="G1227" s="119"/>
      <c r="V1227" s="1">
        <v>1</v>
      </c>
    </row>
    <row r="1228" spans="1:22" ht="12.75">
      <c r="A1228" s="94" t="s">
        <v>1038</v>
      </c>
      <c r="B1228" s="158" t="s">
        <v>144</v>
      </c>
      <c r="C1228" s="89"/>
      <c r="D1228" s="188" t="s">
        <v>144</v>
      </c>
      <c r="E1228" s="159" t="s">
        <v>144</v>
      </c>
      <c r="G1228" s="119"/>
      <c r="V1228" s="1">
        <v>1</v>
      </c>
    </row>
    <row r="1229" spans="1:22" ht="12.75">
      <c r="A1229" s="96"/>
      <c r="B1229" s="158" t="s">
        <v>144</v>
      </c>
      <c r="C1229" s="89"/>
      <c r="D1229" s="188" t="s">
        <v>144</v>
      </c>
      <c r="E1229" s="159" t="s">
        <v>144</v>
      </c>
      <c r="G1229" s="119"/>
      <c r="V1229" s="1">
        <v>1</v>
      </c>
    </row>
    <row r="1230" spans="1:22" ht="12.75">
      <c r="A1230" s="96" t="s">
        <v>1039</v>
      </c>
      <c r="B1230" s="158" t="s">
        <v>144</v>
      </c>
      <c r="C1230" s="89"/>
      <c r="D1230" s="188" t="s">
        <v>144</v>
      </c>
      <c r="E1230" s="159" t="s">
        <v>144</v>
      </c>
      <c r="G1230" s="119"/>
      <c r="V1230" s="1">
        <v>1</v>
      </c>
    </row>
    <row r="1231" spans="1:22" ht="12.75">
      <c r="A1231" s="96"/>
      <c r="B1231" s="158" t="s">
        <v>144</v>
      </c>
      <c r="C1231" s="89"/>
      <c r="D1231" s="188" t="s">
        <v>144</v>
      </c>
      <c r="E1231" s="159" t="s">
        <v>144</v>
      </c>
      <c r="G1231" s="119"/>
      <c r="V1231" s="1">
        <v>1</v>
      </c>
    </row>
    <row r="1232" spans="1:22" ht="12.75">
      <c r="A1232" s="96" t="s">
        <v>1040</v>
      </c>
      <c r="B1232" s="158">
        <v>11800.212434999999</v>
      </c>
      <c r="C1232" s="89"/>
      <c r="D1232" s="188">
        <f>B1232*(1+'Published Tariffs 11-12'!$H$42)</f>
        <v>12125.898298206001</v>
      </c>
      <c r="E1232" s="159">
        <f t="shared" ref="E1232:E1237" si="7">(D1232-B1232)/B1232</f>
        <v>2.76000000000001E-2</v>
      </c>
      <c r="G1232" s="119"/>
      <c r="V1232" s="1">
        <v>1</v>
      </c>
    </row>
    <row r="1233" spans="1:22" ht="12.75">
      <c r="A1233" s="96" t="s">
        <v>479</v>
      </c>
      <c r="B1233" s="158">
        <v>2.006208</v>
      </c>
      <c r="C1233" s="89"/>
      <c r="D1233" s="188">
        <f>B1233*(1+'Published Tariffs 11-12'!$H$42)</f>
        <v>2.0615793408000003</v>
      </c>
      <c r="E1233" s="159">
        <f t="shared" si="7"/>
        <v>2.7600000000000138E-2</v>
      </c>
      <c r="G1233" s="119"/>
      <c r="V1233" s="1">
        <v>1</v>
      </c>
    </row>
    <row r="1234" spans="1:22" ht="12.75">
      <c r="A1234" s="96" t="s">
        <v>1043</v>
      </c>
      <c r="B1234" s="158">
        <v>24573.425300999999</v>
      </c>
      <c r="C1234" s="89"/>
      <c r="D1234" s="188">
        <f>B1234*(1+'Published Tariffs 11-12'!$H$42)</f>
        <v>25251.6518393076</v>
      </c>
      <c r="E1234" s="159">
        <f t="shared" si="7"/>
        <v>2.7600000000000041E-2</v>
      </c>
      <c r="G1234" s="119"/>
      <c r="V1234" s="1">
        <v>1</v>
      </c>
    </row>
    <row r="1235" spans="1:22" ht="12.75">
      <c r="A1235" s="96" t="s">
        <v>1041</v>
      </c>
      <c r="B1235" s="158">
        <v>2.006208</v>
      </c>
      <c r="C1235" s="89"/>
      <c r="D1235" s="188">
        <f>B1235*(1+'Published Tariffs 11-12'!$H$42)</f>
        <v>2.0615793408000003</v>
      </c>
      <c r="E1235" s="159">
        <f t="shared" si="7"/>
        <v>2.7600000000000138E-2</v>
      </c>
      <c r="G1235" s="119"/>
      <c r="V1235" s="1">
        <v>1</v>
      </c>
    </row>
    <row r="1236" spans="1:22" ht="12.75">
      <c r="A1236" s="96" t="s">
        <v>1042</v>
      </c>
      <c r="B1236" s="158">
        <v>29218.214780999999</v>
      </c>
      <c r="C1236" s="89"/>
      <c r="D1236" s="188">
        <f>B1236*(1+'Published Tariffs 11-12'!$H$42)</f>
        <v>30024.637508955602</v>
      </c>
      <c r="E1236" s="159">
        <f t="shared" si="7"/>
        <v>2.7600000000000121E-2</v>
      </c>
      <c r="G1236" s="119"/>
      <c r="V1236" s="1">
        <v>1</v>
      </c>
    </row>
    <row r="1237" spans="1:22" ht="12.75">
      <c r="A1237" s="96" t="s">
        <v>1041</v>
      </c>
      <c r="B1237" s="158">
        <v>2.006208</v>
      </c>
      <c r="C1237" s="89"/>
      <c r="D1237" s="188">
        <f>B1237*(1+'Published Tariffs 11-12'!$H$42)</f>
        <v>2.0615793408000003</v>
      </c>
      <c r="E1237" s="159">
        <f t="shared" si="7"/>
        <v>2.7600000000000138E-2</v>
      </c>
      <c r="G1237" s="119"/>
    </row>
    <row r="1238" spans="1:22" ht="12.75">
      <c r="A1238" s="96" t="s">
        <v>309</v>
      </c>
      <c r="B1238" s="158" t="s">
        <v>125</v>
      </c>
      <c r="C1238" s="89"/>
      <c r="D1238" s="188" t="s">
        <v>125</v>
      </c>
      <c r="E1238" s="159"/>
      <c r="G1238" s="119"/>
      <c r="V1238" s="1">
        <v>1</v>
      </c>
    </row>
    <row r="1239" spans="1:22" ht="12.75">
      <c r="A1239" s="96"/>
      <c r="B1239" s="158"/>
      <c r="C1239" s="89"/>
      <c r="D1239" s="188"/>
      <c r="E1239" s="159"/>
      <c r="G1239" s="119"/>
      <c r="V1239" s="1">
        <v>1</v>
      </c>
    </row>
    <row r="1240" spans="1:22" ht="12.75">
      <c r="A1240" s="94" t="s">
        <v>1046</v>
      </c>
      <c r="B1240" s="158"/>
      <c r="C1240" s="89"/>
      <c r="D1240" s="188" t="s">
        <v>144</v>
      </c>
      <c r="E1240" s="159" t="s">
        <v>144</v>
      </c>
      <c r="G1240" s="119"/>
      <c r="V1240" s="1">
        <v>1</v>
      </c>
    </row>
    <row r="1241" spans="1:22" ht="12.75">
      <c r="A1241" s="96"/>
      <c r="B1241" s="158" t="s">
        <v>144</v>
      </c>
      <c r="C1241" s="89"/>
      <c r="D1241" s="188" t="s">
        <v>144</v>
      </c>
      <c r="E1241" s="159" t="s">
        <v>144</v>
      </c>
      <c r="G1241" s="119"/>
      <c r="V1241" s="1">
        <v>1</v>
      </c>
    </row>
    <row r="1242" spans="1:22" ht="12.75">
      <c r="A1242" s="96" t="s">
        <v>1039</v>
      </c>
      <c r="B1242" s="158" t="s">
        <v>144</v>
      </c>
      <c r="C1242" s="89"/>
      <c r="D1242" s="188" t="s">
        <v>144</v>
      </c>
      <c r="E1242" s="159" t="s">
        <v>144</v>
      </c>
      <c r="G1242" s="119"/>
      <c r="V1242" s="1">
        <v>1</v>
      </c>
    </row>
    <row r="1243" spans="1:22" ht="12.75">
      <c r="A1243" s="96"/>
      <c r="B1243" s="158" t="s">
        <v>144</v>
      </c>
      <c r="C1243" s="89"/>
      <c r="D1243" s="188" t="s">
        <v>144</v>
      </c>
      <c r="E1243" s="159" t="s">
        <v>144</v>
      </c>
      <c r="G1243" s="119"/>
      <c r="V1243" s="1">
        <v>1</v>
      </c>
    </row>
    <row r="1244" spans="1:22" ht="12.75">
      <c r="A1244" s="96" t="s">
        <v>1040</v>
      </c>
      <c r="B1244" s="158">
        <v>11580.114699</v>
      </c>
      <c r="C1244" s="89"/>
      <c r="D1244" s="188">
        <f>B1244*(1+'Published Tariffs 11-12'!$H$42)</f>
        <v>11899.7258646924</v>
      </c>
      <c r="E1244" s="159">
        <f>(D1244-B1244)/B1244</f>
        <v>2.7600000000000034E-2</v>
      </c>
      <c r="G1244" s="119"/>
      <c r="V1244" s="1">
        <v>1</v>
      </c>
    </row>
    <row r="1245" spans="1:22" ht="12.75">
      <c r="A1245" s="96" t="s">
        <v>1041</v>
      </c>
      <c r="B1245" s="158">
        <v>1.9853099999999997</v>
      </c>
      <c r="C1245" s="89"/>
      <c r="D1245" s="188">
        <f>B1245*(1+'Published Tariffs 11-12'!$H$42)</f>
        <v>2.0401045559999997</v>
      </c>
      <c r="E1245" s="159">
        <f>(D1245-B1245)/B1245</f>
        <v>2.7600000000000031E-2</v>
      </c>
      <c r="G1245" s="119"/>
      <c r="V1245" s="1">
        <v>1</v>
      </c>
    </row>
    <row r="1246" spans="1:22" ht="12.75">
      <c r="A1246" s="96"/>
      <c r="B1246" s="158" t="s">
        <v>144</v>
      </c>
      <c r="C1246" s="89"/>
      <c r="D1246" s="188" t="s">
        <v>144</v>
      </c>
      <c r="E1246" s="159" t="s">
        <v>144</v>
      </c>
      <c r="G1246" s="119"/>
      <c r="V1246" s="1">
        <v>1</v>
      </c>
    </row>
    <row r="1247" spans="1:22" ht="12.75">
      <c r="A1247" s="96" t="s">
        <v>1045</v>
      </c>
      <c r="B1247" s="158" t="s">
        <v>144</v>
      </c>
      <c r="C1247" s="89"/>
      <c r="D1247" s="188" t="s">
        <v>144</v>
      </c>
      <c r="E1247" s="159" t="s">
        <v>144</v>
      </c>
      <c r="G1247" s="119"/>
      <c r="V1247" s="1">
        <v>1</v>
      </c>
    </row>
    <row r="1248" spans="1:22" ht="12.75">
      <c r="A1248" s="96"/>
      <c r="B1248" s="158" t="s">
        <v>144</v>
      </c>
      <c r="C1248" s="89"/>
      <c r="D1248" s="188" t="s">
        <v>144</v>
      </c>
      <c r="E1248" s="159" t="s">
        <v>144</v>
      </c>
      <c r="G1248" s="119"/>
      <c r="V1248" s="1">
        <v>1</v>
      </c>
    </row>
    <row r="1249" spans="1:22" ht="12.75">
      <c r="A1249" s="96" t="s">
        <v>1047</v>
      </c>
      <c r="B1249" s="158">
        <v>5790.0521249999993</v>
      </c>
      <c r="C1249" s="89"/>
      <c r="D1249" s="188">
        <f>B1249*(1+'Published Tariffs 11-12'!$H$42)</f>
        <v>5949.85756365</v>
      </c>
      <c r="E1249" s="159">
        <f>(D1249-B1249)/B1249</f>
        <v>2.7600000000000128E-2</v>
      </c>
      <c r="G1249" s="119"/>
      <c r="V1249" s="1">
        <v>1</v>
      </c>
    </row>
    <row r="1250" spans="1:22" ht="12.75">
      <c r="A1250" s="96" t="s">
        <v>1041</v>
      </c>
      <c r="B1250" s="158">
        <v>0.7836749999999999</v>
      </c>
      <c r="C1250" s="89"/>
      <c r="D1250" s="188">
        <f>B1250*(1+'Published Tariffs 11-12'!$H$42)</f>
        <v>0.80530442999999996</v>
      </c>
      <c r="E1250" s="159">
        <f>(D1250-B1250)/B1250</f>
        <v>2.7600000000000079E-2</v>
      </c>
      <c r="G1250" s="119"/>
      <c r="V1250" s="1">
        <v>1</v>
      </c>
    </row>
    <row r="1251" spans="1:22" ht="12.75">
      <c r="A1251" s="96"/>
      <c r="B1251" s="158" t="s">
        <v>144</v>
      </c>
      <c r="C1251" s="89"/>
      <c r="D1251" s="188"/>
      <c r="E1251" s="159" t="s">
        <v>144</v>
      </c>
      <c r="G1251" s="119"/>
      <c r="V1251" s="1">
        <v>1</v>
      </c>
    </row>
    <row r="1252" spans="1:22" ht="12.75">
      <c r="A1252" s="94" t="s">
        <v>1048</v>
      </c>
      <c r="B1252" s="158" t="s">
        <v>144</v>
      </c>
      <c r="C1252" s="89"/>
      <c r="D1252" s="188" t="s">
        <v>144</v>
      </c>
      <c r="E1252" s="159" t="s">
        <v>144</v>
      </c>
      <c r="G1252" s="119"/>
      <c r="V1252" s="1">
        <v>1</v>
      </c>
    </row>
    <row r="1253" spans="1:22" ht="12.75">
      <c r="A1253" s="96"/>
      <c r="B1253" s="158" t="s">
        <v>144</v>
      </c>
      <c r="C1253" s="89"/>
      <c r="D1253" s="188" t="s">
        <v>144</v>
      </c>
      <c r="E1253" s="159" t="s">
        <v>144</v>
      </c>
      <c r="G1253" s="119"/>
      <c r="V1253" s="1">
        <v>1</v>
      </c>
    </row>
    <row r="1254" spans="1:22" ht="12.75">
      <c r="A1254" s="96" t="s">
        <v>1039</v>
      </c>
      <c r="B1254" s="158" t="s">
        <v>144</v>
      </c>
      <c r="C1254" s="89"/>
      <c r="D1254" s="188" t="s">
        <v>144</v>
      </c>
      <c r="E1254" s="159" t="s">
        <v>144</v>
      </c>
      <c r="G1254" s="119"/>
      <c r="V1254" s="1">
        <v>1</v>
      </c>
    </row>
    <row r="1255" spans="1:22" ht="12.75">
      <c r="A1255" s="96"/>
      <c r="B1255" s="158" t="s">
        <v>144</v>
      </c>
      <c r="C1255" s="89"/>
      <c r="D1255" s="188" t="s">
        <v>144</v>
      </c>
      <c r="E1255" s="159" t="s">
        <v>144</v>
      </c>
      <c r="G1255" s="119"/>
      <c r="V1255" s="1">
        <v>1</v>
      </c>
    </row>
    <row r="1256" spans="1:22" ht="12.75">
      <c r="A1256" s="96" t="s">
        <v>1049</v>
      </c>
      <c r="B1256" s="158">
        <v>4871.3133509999998</v>
      </c>
      <c r="C1256" s="89"/>
      <c r="D1256" s="188">
        <f>B1256*(1+'Published Tariffs 11-12'!$H$42)</f>
        <v>5005.7615994876005</v>
      </c>
      <c r="E1256" s="159">
        <f t="shared" ref="E1256:E1267" si="8">(D1256-B1256)/B1256</f>
        <v>2.7600000000000149E-2</v>
      </c>
      <c r="G1256" s="119"/>
      <c r="V1256" s="1">
        <v>1</v>
      </c>
    </row>
    <row r="1257" spans="1:22" ht="12.75">
      <c r="A1257" s="96" t="s">
        <v>1041</v>
      </c>
      <c r="B1257" s="158">
        <v>1.431513</v>
      </c>
      <c r="C1257" s="89"/>
      <c r="D1257" s="188">
        <f>B1257*(1+'Published Tariffs 11-12'!$H$42)</f>
        <v>1.4710227588000002</v>
      </c>
      <c r="E1257" s="159">
        <f t="shared" si="8"/>
        <v>2.7600000000000128E-2</v>
      </c>
      <c r="G1257" s="119"/>
      <c r="V1257" s="1">
        <v>1</v>
      </c>
    </row>
    <row r="1258" spans="1:22" ht="12.75">
      <c r="A1258" s="96" t="s">
        <v>1050</v>
      </c>
      <c r="B1258" s="158">
        <v>6412.122891</v>
      </c>
      <c r="C1258" s="89"/>
      <c r="D1258" s="188">
        <f>B1258*(1+'Published Tariffs 11-12'!$H$42)</f>
        <v>6589.0974827916007</v>
      </c>
      <c r="E1258" s="159">
        <f t="shared" si="8"/>
        <v>2.7600000000000107E-2</v>
      </c>
      <c r="G1258" s="119"/>
      <c r="V1258" s="1">
        <v>1</v>
      </c>
    </row>
    <row r="1259" spans="1:22" ht="12.75">
      <c r="A1259" s="96" t="s">
        <v>1041</v>
      </c>
      <c r="B1259" s="158">
        <v>1.630044</v>
      </c>
      <c r="C1259" s="89"/>
      <c r="D1259" s="188">
        <f>B1259*(1+'Published Tariffs 11-12'!$H$42)</f>
        <v>1.6750332144000002</v>
      </c>
      <c r="E1259" s="159">
        <f t="shared" si="8"/>
        <v>2.7600000000000086E-2</v>
      </c>
      <c r="G1259" s="119"/>
      <c r="V1259" s="1">
        <v>1</v>
      </c>
    </row>
    <row r="1260" spans="1:22" ht="12.75">
      <c r="A1260" s="96" t="s">
        <v>1051</v>
      </c>
      <c r="B1260" s="158">
        <v>11261.09628</v>
      </c>
      <c r="C1260" s="89"/>
      <c r="D1260" s="188">
        <f>B1260*(1+'Published Tariffs 11-12'!$H$42)</f>
        <v>11571.902537328</v>
      </c>
      <c r="E1260" s="159">
        <f t="shared" si="8"/>
        <v>2.7600000000000031E-2</v>
      </c>
      <c r="G1260" s="119"/>
      <c r="V1260" s="1">
        <v>1</v>
      </c>
    </row>
    <row r="1261" spans="1:22" ht="12.75">
      <c r="A1261" s="96" t="s">
        <v>1041</v>
      </c>
      <c r="B1261" s="158">
        <v>2.006208</v>
      </c>
      <c r="C1261" s="89"/>
      <c r="D1261" s="188">
        <f>B1261*(1+'Published Tariffs 11-12'!$H$42)</f>
        <v>2.0615793408000003</v>
      </c>
      <c r="E1261" s="159">
        <f t="shared" si="8"/>
        <v>2.7600000000000138E-2</v>
      </c>
      <c r="G1261" s="119"/>
      <c r="V1261" s="1">
        <v>1</v>
      </c>
    </row>
    <row r="1262" spans="1:22" ht="12.75">
      <c r="A1262" s="96" t="s">
        <v>1052</v>
      </c>
      <c r="B1262" s="158">
        <v>11790.651599999999</v>
      </c>
      <c r="C1262" s="89"/>
      <c r="D1262" s="188">
        <f>B1262*(1+'Published Tariffs 11-12'!$H$42)</f>
        <v>12116.07358416</v>
      </c>
      <c r="E1262" s="159">
        <f t="shared" si="8"/>
        <v>2.7600000000000055E-2</v>
      </c>
      <c r="G1262" s="119"/>
      <c r="V1262" s="1">
        <v>1</v>
      </c>
    </row>
    <row r="1263" spans="1:22" ht="12.75">
      <c r="A1263" s="96" t="s">
        <v>1041</v>
      </c>
      <c r="B1263" s="158">
        <v>2.006208</v>
      </c>
      <c r="C1263" s="89"/>
      <c r="D1263" s="188">
        <f>B1263*(1+'Published Tariffs 11-12'!$H$42)</f>
        <v>2.0615793408000003</v>
      </c>
      <c r="E1263" s="159">
        <f t="shared" si="8"/>
        <v>2.7600000000000138E-2</v>
      </c>
      <c r="G1263" s="119"/>
      <c r="V1263" s="1">
        <v>1</v>
      </c>
    </row>
    <row r="1264" spans="1:22" ht="12.75">
      <c r="A1264" s="96" t="s">
        <v>1053</v>
      </c>
      <c r="B1264" s="158">
        <v>24573.425300999999</v>
      </c>
      <c r="C1264" s="89"/>
      <c r="D1264" s="188">
        <f>B1264*(1+'Published Tariffs 11-12'!$H$42)</f>
        <v>25251.6518393076</v>
      </c>
      <c r="E1264" s="159">
        <f t="shared" si="8"/>
        <v>2.7600000000000041E-2</v>
      </c>
      <c r="G1264" s="119"/>
      <c r="V1264" s="1">
        <v>1</v>
      </c>
    </row>
    <row r="1265" spans="1:22" ht="12.75">
      <c r="A1265" s="96" t="s">
        <v>1041</v>
      </c>
      <c r="B1265" s="158">
        <v>2.006208</v>
      </c>
      <c r="C1265" s="89"/>
      <c r="D1265" s="188">
        <f>B1265*(1+'Published Tariffs 11-12'!$H$42)</f>
        <v>2.0615793408000003</v>
      </c>
      <c r="E1265" s="159">
        <f t="shared" si="8"/>
        <v>2.7600000000000138E-2</v>
      </c>
      <c r="G1265" s="119"/>
      <c r="V1265" s="1">
        <v>1</v>
      </c>
    </row>
    <row r="1266" spans="1:22" ht="12.75">
      <c r="A1266" s="96" t="s">
        <v>1054</v>
      </c>
      <c r="B1266" s="158">
        <v>29218.214780999999</v>
      </c>
      <c r="C1266" s="89"/>
      <c r="D1266" s="188">
        <f>B1266*(1+'Published Tariffs 11-12'!$H$42)</f>
        <v>30024.637508955602</v>
      </c>
      <c r="E1266" s="159">
        <f t="shared" si="8"/>
        <v>2.7600000000000121E-2</v>
      </c>
      <c r="G1266" s="119"/>
      <c r="V1266" s="1">
        <v>1</v>
      </c>
    </row>
    <row r="1267" spans="1:22" ht="12.75">
      <c r="A1267" s="96" t="s">
        <v>1041</v>
      </c>
      <c r="B1267" s="158">
        <v>2.006208</v>
      </c>
      <c r="C1267" s="89"/>
      <c r="D1267" s="188">
        <f>B1267*(1+'Published Tariffs 11-12'!$H$42)</f>
        <v>2.0615793408000003</v>
      </c>
      <c r="E1267" s="159">
        <f t="shared" si="8"/>
        <v>2.7600000000000138E-2</v>
      </c>
      <c r="G1267" s="119"/>
    </row>
    <row r="1268" spans="1:22" ht="12.75">
      <c r="A1268" s="96" t="s">
        <v>309</v>
      </c>
      <c r="B1268" s="158" t="s">
        <v>125</v>
      </c>
      <c r="C1268" s="89"/>
      <c r="D1268" s="188" t="s">
        <v>125</v>
      </c>
      <c r="E1268" s="159"/>
      <c r="G1268" s="119"/>
      <c r="V1268" s="1">
        <v>1</v>
      </c>
    </row>
    <row r="1269" spans="1:22" ht="12.75">
      <c r="A1269" s="96"/>
      <c r="B1269" s="158"/>
      <c r="C1269" s="89"/>
      <c r="D1269" s="188"/>
      <c r="E1269" s="159"/>
      <c r="G1269" s="119"/>
      <c r="V1269" s="1">
        <v>1</v>
      </c>
    </row>
    <row r="1270" spans="1:22" ht="12.75">
      <c r="A1270" s="96" t="s">
        <v>1045</v>
      </c>
      <c r="B1270" s="158" t="s">
        <v>144</v>
      </c>
      <c r="C1270" s="89"/>
      <c r="D1270" s="188" t="s">
        <v>144</v>
      </c>
      <c r="E1270" s="159" t="s">
        <v>144</v>
      </c>
      <c r="G1270" s="119"/>
      <c r="V1270" s="1">
        <v>1</v>
      </c>
    </row>
    <row r="1271" spans="1:22" ht="12.75">
      <c r="A1271" s="96"/>
      <c r="B1271" s="158" t="s">
        <v>144</v>
      </c>
      <c r="C1271" s="163"/>
      <c r="D1271" s="188" t="s">
        <v>144</v>
      </c>
      <c r="E1271" s="159" t="s">
        <v>144</v>
      </c>
      <c r="G1271" s="119"/>
      <c r="V1271" s="1">
        <v>1</v>
      </c>
    </row>
    <row r="1272" spans="1:22" ht="12.75">
      <c r="A1272" s="96" t="s">
        <v>1049</v>
      </c>
      <c r="B1272" s="158">
        <v>2435.6410019999998</v>
      </c>
      <c r="C1272" s="89"/>
      <c r="D1272" s="188">
        <f>B1272*(1+'Published Tariffs 11-12'!$H$42)</f>
        <v>2502.8646936552</v>
      </c>
      <c r="E1272" s="159">
        <f t="shared" ref="E1272:E1283" si="9">(D1272-B1272)/B1272</f>
        <v>2.7600000000000055E-2</v>
      </c>
      <c r="G1272" s="119"/>
      <c r="V1272" s="1">
        <v>1</v>
      </c>
    </row>
    <row r="1273" spans="1:22" ht="12.75">
      <c r="A1273" s="96" t="s">
        <v>1041</v>
      </c>
      <c r="B1273" s="158">
        <v>0.48065399999999997</v>
      </c>
      <c r="C1273" s="89"/>
      <c r="D1273" s="188">
        <f>B1273*(1+'Published Tariffs 11-12'!$H$42)</f>
        <v>0.49392005039999998</v>
      </c>
      <c r="E1273" s="159">
        <f t="shared" si="9"/>
        <v>2.7600000000000017E-2</v>
      </c>
      <c r="G1273" s="119"/>
      <c r="V1273" s="1">
        <v>1</v>
      </c>
    </row>
    <row r="1274" spans="1:22" ht="12.75">
      <c r="A1274" s="96" t="s">
        <v>1050</v>
      </c>
      <c r="B1274" s="158">
        <v>3206.0771189999996</v>
      </c>
      <c r="C1274" s="89"/>
      <c r="D1274" s="188">
        <f>B1274*(1+'Published Tariffs 11-12'!$H$42)</f>
        <v>3294.5648474843997</v>
      </c>
      <c r="E1274" s="159">
        <f t="shared" si="9"/>
        <v>2.7600000000000041E-2</v>
      </c>
      <c r="G1274" s="119"/>
      <c r="V1274" s="1">
        <v>1</v>
      </c>
    </row>
    <row r="1275" spans="1:22" ht="12.75">
      <c r="A1275" s="96" t="s">
        <v>1041</v>
      </c>
      <c r="B1275" s="158">
        <v>0.53289900000000001</v>
      </c>
      <c r="C1275" s="89"/>
      <c r="D1275" s="188">
        <f>B1275*(1+'Published Tariffs 11-12'!$H$42)</f>
        <v>0.54760701240000009</v>
      </c>
      <c r="E1275" s="159">
        <f t="shared" si="9"/>
        <v>2.7600000000000152E-2</v>
      </c>
      <c r="G1275" s="119"/>
      <c r="V1275" s="1">
        <v>1</v>
      </c>
    </row>
    <row r="1276" spans="1:22" ht="12.75">
      <c r="A1276" s="96" t="s">
        <v>1051</v>
      </c>
      <c r="B1276" s="158">
        <v>5630.5481399999999</v>
      </c>
      <c r="C1276" s="89"/>
      <c r="D1276" s="188">
        <f>B1276*(1+'Published Tariffs 11-12'!$H$42)</f>
        <v>5785.9512686640001</v>
      </c>
      <c r="E1276" s="159">
        <f t="shared" si="9"/>
        <v>2.7600000000000031E-2</v>
      </c>
      <c r="G1276" s="119"/>
      <c r="V1276" s="1">
        <v>1</v>
      </c>
    </row>
    <row r="1277" spans="1:22" ht="12.75">
      <c r="A1277" s="96" t="s">
        <v>1041</v>
      </c>
      <c r="B1277" s="158">
        <v>0.7836749999999999</v>
      </c>
      <c r="C1277" s="89"/>
      <c r="D1277" s="188">
        <f>B1277*(1+'Published Tariffs 11-12'!$H$42)</f>
        <v>0.80530442999999996</v>
      </c>
      <c r="E1277" s="159">
        <f t="shared" si="9"/>
        <v>2.7600000000000079E-2</v>
      </c>
      <c r="G1277" s="119"/>
      <c r="V1277" s="1">
        <v>1</v>
      </c>
    </row>
    <row r="1278" spans="1:22" ht="12.75">
      <c r="A1278" s="96" t="s">
        <v>1052</v>
      </c>
      <c r="B1278" s="158">
        <v>5895.3257999999996</v>
      </c>
      <c r="C1278" s="89"/>
      <c r="D1278" s="188">
        <f>B1278*(1+'Published Tariffs 11-12'!$H$42)</f>
        <v>6058.0367920799999</v>
      </c>
      <c r="E1278" s="159">
        <f t="shared" si="9"/>
        <v>2.7600000000000055E-2</v>
      </c>
      <c r="G1278" s="119"/>
      <c r="V1278" s="1">
        <v>1</v>
      </c>
    </row>
    <row r="1279" spans="1:22" ht="12.75">
      <c r="A1279" s="96" t="s">
        <v>1041</v>
      </c>
      <c r="B1279" s="158">
        <v>0.7836749999999999</v>
      </c>
      <c r="C1279" s="89"/>
      <c r="D1279" s="188">
        <f>B1279*(1+'Published Tariffs 11-12'!$H$42)</f>
        <v>0.80530442999999996</v>
      </c>
      <c r="E1279" s="159">
        <f t="shared" si="9"/>
        <v>2.7600000000000079E-2</v>
      </c>
      <c r="G1279" s="119"/>
      <c r="V1279" s="1">
        <v>1</v>
      </c>
    </row>
    <row r="1280" spans="1:22" ht="12.75">
      <c r="A1280" s="96" t="s">
        <v>1053</v>
      </c>
      <c r="B1280" s="158">
        <v>12286.728324</v>
      </c>
      <c r="C1280" s="89"/>
      <c r="D1280" s="188">
        <f>B1280*(1+'Published Tariffs 11-12'!$H$42)</f>
        <v>12625.8420257424</v>
      </c>
      <c r="E1280" s="159">
        <f t="shared" si="9"/>
        <v>2.7600000000000062E-2</v>
      </c>
      <c r="G1280" s="119"/>
      <c r="V1280" s="1">
        <v>1</v>
      </c>
    </row>
    <row r="1281" spans="1:22" ht="12.75">
      <c r="A1281" s="96" t="s">
        <v>1041</v>
      </c>
      <c r="B1281" s="158">
        <v>0.67918500000000004</v>
      </c>
      <c r="C1281" s="89"/>
      <c r="D1281" s="188">
        <f>B1281*(1+'Published Tariffs 11-12'!$H$42)</f>
        <v>0.69793050600000006</v>
      </c>
      <c r="E1281" s="159">
        <f t="shared" si="9"/>
        <v>2.7600000000000031E-2</v>
      </c>
      <c r="G1281" s="119"/>
      <c r="V1281" s="1">
        <v>1</v>
      </c>
    </row>
    <row r="1282" spans="1:22" ht="12.75">
      <c r="A1282" s="96" t="s">
        <v>1054</v>
      </c>
      <c r="B1282" s="158">
        <v>14609.123063999999</v>
      </c>
      <c r="C1282" s="89"/>
      <c r="D1282" s="188">
        <f>B1282*(1+'Published Tariffs 11-12'!$H$42)</f>
        <v>15012.3348605664</v>
      </c>
      <c r="E1282" s="159">
        <f t="shared" si="9"/>
        <v>2.760000000000001E-2</v>
      </c>
      <c r="G1282" s="119"/>
      <c r="V1282" s="1">
        <v>1</v>
      </c>
    </row>
    <row r="1283" spans="1:22" ht="12.75">
      <c r="A1283" s="96" t="s">
        <v>1041</v>
      </c>
      <c r="B1283" s="158">
        <v>0.53289900000000001</v>
      </c>
      <c r="C1283" s="89"/>
      <c r="D1283" s="188">
        <f>B1283*(1+'Published Tariffs 11-12'!$H$42)</f>
        <v>0.54760701240000009</v>
      </c>
      <c r="E1283" s="159">
        <f t="shared" si="9"/>
        <v>2.7600000000000152E-2</v>
      </c>
      <c r="G1283" s="119"/>
      <c r="V1283" s="1">
        <v>1</v>
      </c>
    </row>
    <row r="1284" spans="1:22" ht="12.75">
      <c r="A1284" s="96" t="s">
        <v>309</v>
      </c>
      <c r="B1284" s="158" t="s">
        <v>125</v>
      </c>
      <c r="C1284" s="89"/>
      <c r="D1284" s="188" t="s">
        <v>125</v>
      </c>
      <c r="E1284" s="159"/>
      <c r="G1284" s="119"/>
      <c r="V1284" s="1">
        <v>1</v>
      </c>
    </row>
    <row r="1285" spans="1:22" ht="12.75">
      <c r="A1285" s="96"/>
      <c r="B1285" s="158" t="s">
        <v>144</v>
      </c>
      <c r="C1285" s="89"/>
      <c r="D1285" s="188" t="s">
        <v>144</v>
      </c>
      <c r="E1285" s="159" t="s">
        <v>144</v>
      </c>
      <c r="G1285" s="119"/>
      <c r="V1285" s="1">
        <v>1</v>
      </c>
    </row>
    <row r="1286" spans="1:22" ht="12.75">
      <c r="A1286" s="94" t="s">
        <v>1055</v>
      </c>
      <c r="B1286" s="158" t="s">
        <v>144</v>
      </c>
      <c r="C1286" s="89"/>
      <c r="D1286" s="188" t="s">
        <v>144</v>
      </c>
      <c r="E1286" s="159" t="s">
        <v>144</v>
      </c>
      <c r="G1286" s="119"/>
      <c r="V1286" s="1">
        <v>1</v>
      </c>
    </row>
    <row r="1287" spans="1:22" ht="12.75">
      <c r="A1287" s="96"/>
      <c r="B1287" s="158" t="s">
        <v>144</v>
      </c>
      <c r="C1287" s="89"/>
      <c r="D1287" s="188" t="s">
        <v>144</v>
      </c>
      <c r="E1287" s="159" t="s">
        <v>144</v>
      </c>
      <c r="G1287" s="119"/>
      <c r="V1287" s="1">
        <v>1</v>
      </c>
    </row>
    <row r="1288" spans="1:22" ht="12.75">
      <c r="A1288" s="96" t="s">
        <v>1039</v>
      </c>
      <c r="B1288" s="158" t="s">
        <v>144</v>
      </c>
      <c r="C1288" s="89"/>
      <c r="D1288" s="188" t="s">
        <v>144</v>
      </c>
      <c r="E1288" s="159" t="s">
        <v>144</v>
      </c>
      <c r="G1288" s="119"/>
      <c r="V1288" s="1">
        <v>1</v>
      </c>
    </row>
    <row r="1289" spans="1:22" ht="12.75">
      <c r="A1289" s="96"/>
      <c r="B1289" s="158" t="s">
        <v>144</v>
      </c>
      <c r="C1289" s="89"/>
      <c r="D1289" s="188" t="s">
        <v>144</v>
      </c>
      <c r="E1289" s="159" t="s">
        <v>144</v>
      </c>
      <c r="G1289" s="119"/>
      <c r="V1289" s="1">
        <v>1</v>
      </c>
    </row>
    <row r="1290" spans="1:22" ht="12.75">
      <c r="A1290" s="96" t="s">
        <v>1049</v>
      </c>
      <c r="B1290" s="158">
        <v>4871.3133509999998</v>
      </c>
      <c r="C1290" s="89"/>
      <c r="D1290" s="188">
        <f>B1290*(1+'Published Tariffs 11-12'!$H$42)</f>
        <v>5005.7615994876005</v>
      </c>
      <c r="E1290" s="159">
        <f t="shared" ref="E1290:E1301" si="10">(D1290-B1290)/B1290</f>
        <v>2.7600000000000149E-2</v>
      </c>
      <c r="G1290" s="119"/>
      <c r="V1290" s="1">
        <v>1</v>
      </c>
    </row>
    <row r="1291" spans="1:22" ht="12.75">
      <c r="A1291" s="96" t="s">
        <v>1041</v>
      </c>
      <c r="B1291" s="158">
        <v>1.431513</v>
      </c>
      <c r="C1291" s="89"/>
      <c r="D1291" s="188">
        <f>B1291*(1+'Published Tariffs 11-12'!$H$42)</f>
        <v>1.4710227588000002</v>
      </c>
      <c r="E1291" s="159">
        <f t="shared" si="10"/>
        <v>2.7600000000000128E-2</v>
      </c>
      <c r="G1291" s="119"/>
      <c r="V1291" s="1">
        <v>1</v>
      </c>
    </row>
    <row r="1292" spans="1:22" ht="12.75">
      <c r="A1292" s="96" t="s">
        <v>1050</v>
      </c>
      <c r="B1292" s="158">
        <v>6412.122891</v>
      </c>
      <c r="C1292" s="89"/>
      <c r="D1292" s="188">
        <f>B1292*(1+'Published Tariffs 11-12'!$H$42)</f>
        <v>6589.0974827916007</v>
      </c>
      <c r="E1292" s="159">
        <f t="shared" si="10"/>
        <v>2.7600000000000107E-2</v>
      </c>
      <c r="G1292" s="119"/>
      <c r="V1292" s="1">
        <v>1</v>
      </c>
    </row>
    <row r="1293" spans="1:22" ht="12.75">
      <c r="A1293" s="96" t="s">
        <v>1041</v>
      </c>
      <c r="B1293" s="158">
        <v>1.630044</v>
      </c>
      <c r="C1293" s="89"/>
      <c r="D1293" s="188">
        <f>B1293*(1+'Published Tariffs 11-12'!$H$42)</f>
        <v>1.6750332144000002</v>
      </c>
      <c r="E1293" s="159">
        <f t="shared" si="10"/>
        <v>2.7600000000000086E-2</v>
      </c>
      <c r="G1293" s="119"/>
      <c r="V1293" s="1">
        <v>1</v>
      </c>
    </row>
    <row r="1294" spans="1:22" ht="12.75">
      <c r="A1294" s="96" t="s">
        <v>1051</v>
      </c>
      <c r="B1294" s="158">
        <v>11261.09628</v>
      </c>
      <c r="C1294" s="89"/>
      <c r="D1294" s="188">
        <f>B1294*(1+'Published Tariffs 11-12'!$H$42)</f>
        <v>11571.902537328</v>
      </c>
      <c r="E1294" s="159">
        <f t="shared" si="10"/>
        <v>2.7600000000000031E-2</v>
      </c>
      <c r="G1294" s="119"/>
      <c r="V1294" s="1">
        <v>1</v>
      </c>
    </row>
    <row r="1295" spans="1:22" ht="12.75">
      <c r="A1295" s="96" t="s">
        <v>1041</v>
      </c>
      <c r="B1295" s="158">
        <v>2.006208</v>
      </c>
      <c r="C1295" s="89"/>
      <c r="D1295" s="188">
        <f>B1295*(1+'Published Tariffs 11-12'!$H$42)</f>
        <v>2.0615793408000003</v>
      </c>
      <c r="E1295" s="159">
        <f t="shared" si="10"/>
        <v>2.7600000000000138E-2</v>
      </c>
      <c r="G1295" s="119"/>
      <c r="V1295" s="1">
        <v>1</v>
      </c>
    </row>
    <row r="1296" spans="1:22" ht="12.75">
      <c r="A1296" s="96" t="s">
        <v>1052</v>
      </c>
      <c r="B1296" s="158">
        <v>11790.651599999999</v>
      </c>
      <c r="C1296" s="89"/>
      <c r="D1296" s="188">
        <f>B1296*(1+'Published Tariffs 11-12'!$H$42)</f>
        <v>12116.07358416</v>
      </c>
      <c r="E1296" s="159">
        <f t="shared" si="10"/>
        <v>2.7600000000000055E-2</v>
      </c>
      <c r="G1296" s="119"/>
      <c r="V1296" s="1">
        <v>1</v>
      </c>
    </row>
    <row r="1297" spans="1:22" ht="12.75">
      <c r="A1297" s="96" t="s">
        <v>1041</v>
      </c>
      <c r="B1297" s="158">
        <v>2.006208</v>
      </c>
      <c r="C1297" s="89"/>
      <c r="D1297" s="188">
        <f>B1297*(1+'Published Tariffs 11-12'!$H$42)</f>
        <v>2.0615793408000003</v>
      </c>
      <c r="E1297" s="159">
        <f t="shared" si="10"/>
        <v>2.7600000000000138E-2</v>
      </c>
      <c r="G1297" s="119"/>
      <c r="V1297" s="1">
        <v>1</v>
      </c>
    </row>
    <row r="1298" spans="1:22" ht="12.75">
      <c r="A1298" s="96" t="s">
        <v>1053</v>
      </c>
      <c r="B1298" s="158">
        <v>24573.425300999999</v>
      </c>
      <c r="C1298" s="89"/>
      <c r="D1298" s="188">
        <f>B1298*(1+'Published Tariffs 11-12'!$H$42)</f>
        <v>25251.6518393076</v>
      </c>
      <c r="E1298" s="159">
        <f t="shared" si="10"/>
        <v>2.7600000000000041E-2</v>
      </c>
      <c r="G1298" s="119"/>
      <c r="V1298" s="1">
        <v>1</v>
      </c>
    </row>
    <row r="1299" spans="1:22" ht="12.75">
      <c r="A1299" s="96" t="s">
        <v>1041</v>
      </c>
      <c r="B1299" s="158">
        <v>2.006208</v>
      </c>
      <c r="C1299" s="89"/>
      <c r="D1299" s="188">
        <f>B1299*(1+'Published Tariffs 11-12'!$H$42)</f>
        <v>2.0615793408000003</v>
      </c>
      <c r="E1299" s="159">
        <f t="shared" si="10"/>
        <v>2.7600000000000138E-2</v>
      </c>
      <c r="G1299" s="119"/>
      <c r="V1299" s="1">
        <v>1</v>
      </c>
    </row>
    <row r="1300" spans="1:22" ht="12.75">
      <c r="A1300" s="96" t="s">
        <v>1054</v>
      </c>
      <c r="B1300" s="158">
        <v>29218.214780999999</v>
      </c>
      <c r="C1300" s="89"/>
      <c r="D1300" s="188">
        <f>B1300*(1+'Published Tariffs 11-12'!$H$42)</f>
        <v>30024.637508955602</v>
      </c>
      <c r="E1300" s="159">
        <f t="shared" si="10"/>
        <v>2.7600000000000121E-2</v>
      </c>
      <c r="G1300" s="119"/>
      <c r="V1300" s="1">
        <v>1</v>
      </c>
    </row>
    <row r="1301" spans="1:22" ht="12.75">
      <c r="A1301" s="96" t="s">
        <v>1041</v>
      </c>
      <c r="B1301" s="158">
        <v>2.006208</v>
      </c>
      <c r="C1301" s="89"/>
      <c r="D1301" s="188">
        <f>B1301*(1+'Published Tariffs 11-12'!$H$42)</f>
        <v>2.0615793408000003</v>
      </c>
      <c r="E1301" s="159">
        <f t="shared" si="10"/>
        <v>2.7600000000000138E-2</v>
      </c>
      <c r="G1301" s="119"/>
    </row>
    <row r="1302" spans="1:22" ht="12.75">
      <c r="A1302" s="96" t="s">
        <v>309</v>
      </c>
      <c r="B1302" s="158" t="s">
        <v>125</v>
      </c>
      <c r="C1302" s="89"/>
      <c r="D1302" s="189" t="s">
        <v>125</v>
      </c>
      <c r="E1302" s="159"/>
      <c r="G1302" s="119"/>
      <c r="V1302" s="1">
        <v>1</v>
      </c>
    </row>
    <row r="1303" spans="1:22" ht="12.75">
      <c r="A1303" s="96"/>
      <c r="B1303" s="158"/>
      <c r="C1303" s="89"/>
      <c r="D1303" s="188"/>
      <c r="E1303" s="159"/>
      <c r="G1303" s="119"/>
      <c r="V1303" s="1">
        <v>1</v>
      </c>
    </row>
    <row r="1304" spans="1:22" ht="12.75">
      <c r="A1304" s="96" t="s">
        <v>1045</v>
      </c>
      <c r="B1304" s="158" t="s">
        <v>144</v>
      </c>
      <c r="C1304" s="89"/>
      <c r="D1304" s="188" t="s">
        <v>144</v>
      </c>
      <c r="E1304" s="159" t="s">
        <v>144</v>
      </c>
      <c r="G1304" s="119"/>
      <c r="V1304" s="1">
        <v>1</v>
      </c>
    </row>
    <row r="1305" spans="1:22" ht="12.75">
      <c r="A1305" s="96"/>
      <c r="B1305" s="158" t="s">
        <v>144</v>
      </c>
      <c r="C1305" s="89"/>
      <c r="D1305" s="188" t="s">
        <v>144</v>
      </c>
      <c r="E1305" s="159" t="s">
        <v>144</v>
      </c>
      <c r="G1305" s="119"/>
      <c r="V1305" s="1">
        <v>1</v>
      </c>
    </row>
    <row r="1306" spans="1:22" ht="12.75">
      <c r="A1306" s="96" t="s">
        <v>1049</v>
      </c>
      <c r="B1306" s="158">
        <v>2435.6410019999998</v>
      </c>
      <c r="C1306" s="89"/>
      <c r="D1306" s="188">
        <f>B1306*(1+'Published Tariffs 11-12'!$H$42)</f>
        <v>2502.8646936552</v>
      </c>
      <c r="E1306" s="159">
        <f t="shared" ref="E1306:E1317" si="11">(D1306-B1306)/B1306</f>
        <v>2.7600000000000055E-2</v>
      </c>
      <c r="G1306" s="119"/>
      <c r="V1306" s="1">
        <v>1</v>
      </c>
    </row>
    <row r="1307" spans="1:22" ht="12.75">
      <c r="A1307" s="96" t="s">
        <v>1041</v>
      </c>
      <c r="B1307" s="158">
        <v>0.48065399999999997</v>
      </c>
      <c r="C1307" s="89"/>
      <c r="D1307" s="188">
        <f>B1307*(1+'Published Tariffs 11-12'!$H$42)</f>
        <v>0.49392005039999998</v>
      </c>
      <c r="E1307" s="159">
        <f t="shared" si="11"/>
        <v>2.7600000000000017E-2</v>
      </c>
      <c r="G1307" s="119"/>
      <c r="V1307" s="1">
        <v>1</v>
      </c>
    </row>
    <row r="1308" spans="1:22" ht="12.75">
      <c r="A1308" s="96" t="s">
        <v>1050</v>
      </c>
      <c r="B1308" s="158">
        <v>3206.0771189999996</v>
      </c>
      <c r="C1308" s="89"/>
      <c r="D1308" s="188">
        <f>B1308*(1+'Published Tariffs 11-12'!$H$42)</f>
        <v>3294.5648474843997</v>
      </c>
      <c r="E1308" s="159">
        <f t="shared" si="11"/>
        <v>2.7600000000000041E-2</v>
      </c>
      <c r="G1308" s="119"/>
      <c r="V1308" s="1">
        <v>1</v>
      </c>
    </row>
    <row r="1309" spans="1:22" ht="12.75">
      <c r="A1309" s="96" t="s">
        <v>1041</v>
      </c>
      <c r="B1309" s="158">
        <v>0.53289900000000001</v>
      </c>
      <c r="C1309" s="89"/>
      <c r="D1309" s="188">
        <f>B1309*(1+'Published Tariffs 11-12'!$H$42)</f>
        <v>0.54760701240000009</v>
      </c>
      <c r="E1309" s="159">
        <f t="shared" si="11"/>
        <v>2.7600000000000152E-2</v>
      </c>
      <c r="G1309" s="119"/>
      <c r="V1309" s="1">
        <v>1</v>
      </c>
    </row>
    <row r="1310" spans="1:22" ht="12.75">
      <c r="A1310" s="96" t="s">
        <v>1051</v>
      </c>
      <c r="B1310" s="158">
        <v>5630.5481399999999</v>
      </c>
      <c r="C1310" s="89"/>
      <c r="D1310" s="188">
        <f>B1310*(1+'Published Tariffs 11-12'!$H$42)</f>
        <v>5785.9512686640001</v>
      </c>
      <c r="E1310" s="159">
        <f t="shared" si="11"/>
        <v>2.7600000000000031E-2</v>
      </c>
      <c r="G1310" s="119"/>
      <c r="V1310" s="1">
        <v>1</v>
      </c>
    </row>
    <row r="1311" spans="1:22" ht="12.75">
      <c r="A1311" s="96" t="s">
        <v>1041</v>
      </c>
      <c r="B1311" s="158">
        <v>0.7836749999999999</v>
      </c>
      <c r="C1311" s="89"/>
      <c r="D1311" s="188">
        <f>B1311*(1+'Published Tariffs 11-12'!$H$42)</f>
        <v>0.80530442999999996</v>
      </c>
      <c r="E1311" s="159">
        <f t="shared" si="11"/>
        <v>2.7600000000000079E-2</v>
      </c>
      <c r="G1311" s="119"/>
      <c r="V1311" s="1">
        <v>1</v>
      </c>
    </row>
    <row r="1312" spans="1:22" ht="12.75">
      <c r="A1312" s="96" t="s">
        <v>1052</v>
      </c>
      <c r="B1312" s="158">
        <v>5895.3257999999996</v>
      </c>
      <c r="C1312" s="89"/>
      <c r="D1312" s="188">
        <f>B1312*(1+'Published Tariffs 11-12'!$H$42)</f>
        <v>6058.0367920799999</v>
      </c>
      <c r="E1312" s="159">
        <f t="shared" si="11"/>
        <v>2.7600000000000055E-2</v>
      </c>
      <c r="G1312" s="119"/>
      <c r="V1312" s="1">
        <v>1</v>
      </c>
    </row>
    <row r="1313" spans="1:22" ht="12.75">
      <c r="A1313" s="96" t="s">
        <v>1041</v>
      </c>
      <c r="B1313" s="158">
        <v>0.7836749999999999</v>
      </c>
      <c r="C1313" s="89"/>
      <c r="D1313" s="188">
        <f>B1313*(1+'Published Tariffs 11-12'!$H$42)</f>
        <v>0.80530442999999996</v>
      </c>
      <c r="E1313" s="159">
        <f t="shared" si="11"/>
        <v>2.7600000000000079E-2</v>
      </c>
      <c r="G1313" s="119"/>
      <c r="V1313" s="1">
        <v>1</v>
      </c>
    </row>
    <row r="1314" spans="1:22" ht="12.75">
      <c r="A1314" s="96" t="s">
        <v>1053</v>
      </c>
      <c r="B1314" s="158">
        <v>12286.728324</v>
      </c>
      <c r="C1314" s="89"/>
      <c r="D1314" s="188">
        <f>B1314*(1+'Published Tariffs 11-12'!$H$42)</f>
        <v>12625.8420257424</v>
      </c>
      <c r="E1314" s="159">
        <f t="shared" si="11"/>
        <v>2.7600000000000062E-2</v>
      </c>
      <c r="G1314" s="119"/>
      <c r="V1314" s="1">
        <v>1</v>
      </c>
    </row>
    <row r="1315" spans="1:22" ht="12.75">
      <c r="A1315" s="96" t="s">
        <v>1041</v>
      </c>
      <c r="B1315" s="158">
        <v>0.67918500000000004</v>
      </c>
      <c r="C1315" s="89"/>
      <c r="D1315" s="188">
        <f>B1315*(1+'Published Tariffs 11-12'!$H$42)</f>
        <v>0.69793050600000006</v>
      </c>
      <c r="E1315" s="159">
        <f t="shared" si="11"/>
        <v>2.7600000000000031E-2</v>
      </c>
      <c r="G1315" s="119"/>
      <c r="V1315" s="1">
        <v>1</v>
      </c>
    </row>
    <row r="1316" spans="1:22" ht="12.75">
      <c r="A1316" s="96" t="s">
        <v>1054</v>
      </c>
      <c r="B1316" s="158">
        <v>14609.123063999999</v>
      </c>
      <c r="C1316" s="89"/>
      <c r="D1316" s="188">
        <f>B1316*(1+'Published Tariffs 11-12'!$H$42)</f>
        <v>15012.3348605664</v>
      </c>
      <c r="E1316" s="159">
        <f t="shared" si="11"/>
        <v>2.760000000000001E-2</v>
      </c>
      <c r="G1316" s="119"/>
      <c r="V1316" s="1">
        <v>1</v>
      </c>
    </row>
    <row r="1317" spans="1:22" ht="12.75">
      <c r="A1317" s="96" t="s">
        <v>1041</v>
      </c>
      <c r="B1317" s="158">
        <v>0.53289900000000001</v>
      </c>
      <c r="C1317" s="89"/>
      <c r="D1317" s="188">
        <f>B1317*(1+'Published Tariffs 11-12'!$H$42)</f>
        <v>0.54760701240000009</v>
      </c>
      <c r="E1317" s="159">
        <f t="shared" si="11"/>
        <v>2.7600000000000152E-2</v>
      </c>
      <c r="G1317" s="119"/>
    </row>
    <row r="1318" spans="1:22" ht="12.75">
      <c r="A1318" s="96" t="s">
        <v>309</v>
      </c>
      <c r="B1318" s="158" t="s">
        <v>125</v>
      </c>
      <c r="C1318" s="89"/>
      <c r="D1318" s="188" t="s">
        <v>125</v>
      </c>
      <c r="E1318" s="159"/>
      <c r="G1318" s="119"/>
      <c r="V1318" s="1">
        <v>1</v>
      </c>
    </row>
    <row r="1319" spans="1:22" ht="12.75">
      <c r="A1319" s="96"/>
      <c r="B1319" s="158"/>
      <c r="C1319" s="89"/>
      <c r="D1319" s="188"/>
      <c r="E1319" s="159"/>
      <c r="G1319" s="119"/>
      <c r="V1319" s="1">
        <v>1</v>
      </c>
    </row>
    <row r="1320" spans="1:22" ht="12.75">
      <c r="A1320" s="94" t="s">
        <v>1056</v>
      </c>
      <c r="B1320" s="158" t="s">
        <v>144</v>
      </c>
      <c r="C1320" s="89"/>
      <c r="D1320" s="188" t="s">
        <v>144</v>
      </c>
      <c r="E1320" s="159" t="s">
        <v>144</v>
      </c>
      <c r="G1320" s="119"/>
      <c r="V1320" s="1">
        <v>1</v>
      </c>
    </row>
    <row r="1321" spans="1:22" ht="12.75">
      <c r="A1321" s="96"/>
      <c r="B1321" s="158" t="s">
        <v>144</v>
      </c>
      <c r="C1321" s="89"/>
      <c r="D1321" s="188" t="s">
        <v>144</v>
      </c>
      <c r="E1321" s="159" t="s">
        <v>144</v>
      </c>
      <c r="G1321" s="119"/>
      <c r="V1321" s="1">
        <v>1</v>
      </c>
    </row>
    <row r="1322" spans="1:22" ht="12.75">
      <c r="A1322" s="96" t="s">
        <v>1039</v>
      </c>
      <c r="B1322" s="158" t="s">
        <v>144</v>
      </c>
      <c r="C1322" s="89"/>
      <c r="D1322" s="188" t="s">
        <v>144</v>
      </c>
      <c r="E1322" s="159" t="s">
        <v>144</v>
      </c>
      <c r="G1322" s="119"/>
      <c r="V1322" s="1">
        <v>1</v>
      </c>
    </row>
    <row r="1323" spans="1:22" ht="12.75">
      <c r="A1323" s="96"/>
      <c r="B1323" s="158" t="s">
        <v>144</v>
      </c>
      <c r="C1323" s="89"/>
      <c r="D1323" s="188" t="s">
        <v>144</v>
      </c>
      <c r="E1323" s="159" t="s">
        <v>144</v>
      </c>
      <c r="G1323" s="119"/>
      <c r="V1323" s="1">
        <v>1</v>
      </c>
    </row>
    <row r="1324" spans="1:22" ht="12.75">
      <c r="A1324" s="96" t="s">
        <v>1057</v>
      </c>
      <c r="B1324" s="158">
        <v>909.17793899999992</v>
      </c>
      <c r="C1324" s="89"/>
      <c r="D1324" s="188">
        <f>B1324*(1+'Published Tariffs 11-12'!$H$42)</f>
        <v>934.27125011639998</v>
      </c>
      <c r="E1324" s="159">
        <f>(D1324-B1324)/B1324</f>
        <v>2.7600000000000069E-2</v>
      </c>
      <c r="G1324" s="119"/>
      <c r="V1324" s="1">
        <v>1</v>
      </c>
    </row>
    <row r="1325" spans="1:22" ht="12.75">
      <c r="A1325" s="96" t="s">
        <v>1041</v>
      </c>
      <c r="B1325" s="158">
        <v>2.006208</v>
      </c>
      <c r="C1325" s="89"/>
      <c r="D1325" s="188">
        <f>B1325*(1+'Published Tariffs 11-12'!$H$42)</f>
        <v>2.0615793408000003</v>
      </c>
      <c r="E1325" s="159">
        <f>(D1325-B1325)/B1325</f>
        <v>2.7600000000000138E-2</v>
      </c>
      <c r="G1325" s="119"/>
      <c r="V1325" s="1">
        <v>1</v>
      </c>
    </row>
    <row r="1326" spans="1:22" ht="12.75">
      <c r="A1326" s="96" t="s">
        <v>1058</v>
      </c>
      <c r="B1326" s="158">
        <v>1196.2955610000001</v>
      </c>
      <c r="C1326" s="89"/>
      <c r="D1326" s="188">
        <f>B1326*(1+'Published Tariffs 11-12'!$H$42)</f>
        <v>1229.3133184836001</v>
      </c>
      <c r="E1326" s="159">
        <f>(D1326-B1326)/B1326</f>
        <v>2.7600000000000003E-2</v>
      </c>
      <c r="G1326" s="119"/>
      <c r="V1326" s="1">
        <v>1</v>
      </c>
    </row>
    <row r="1327" spans="1:22" ht="12.75">
      <c r="A1327" s="96" t="s">
        <v>1041</v>
      </c>
      <c r="B1327" s="158">
        <v>2.006208</v>
      </c>
      <c r="C1327" s="89"/>
      <c r="D1327" s="188">
        <f>B1327*(1+'Published Tariffs 11-12'!$H$42)</f>
        <v>2.0615793408000003</v>
      </c>
      <c r="E1327" s="159">
        <f>(D1327-B1327)/B1327</f>
        <v>2.7600000000000138E-2</v>
      </c>
      <c r="G1327" s="119"/>
      <c r="V1327" s="1">
        <v>1</v>
      </c>
    </row>
    <row r="1328" spans="1:22" ht="12.75">
      <c r="A1328" s="96"/>
      <c r="B1328" s="158" t="s">
        <v>144</v>
      </c>
      <c r="C1328" s="89"/>
      <c r="D1328" s="188" t="s">
        <v>144</v>
      </c>
      <c r="E1328" s="159" t="s">
        <v>144</v>
      </c>
      <c r="G1328" s="119"/>
      <c r="V1328" s="1">
        <v>1</v>
      </c>
    </row>
    <row r="1329" spans="1:22" ht="12.75">
      <c r="A1329" s="96" t="s">
        <v>1045</v>
      </c>
      <c r="B1329" s="158" t="s">
        <v>144</v>
      </c>
      <c r="C1329" s="163"/>
      <c r="D1329" s="188" t="s">
        <v>144</v>
      </c>
      <c r="E1329" s="159" t="s">
        <v>144</v>
      </c>
      <c r="G1329" s="119"/>
      <c r="V1329" s="1">
        <v>1</v>
      </c>
    </row>
    <row r="1330" spans="1:22" ht="12.75">
      <c r="A1330" s="96"/>
      <c r="B1330" s="158" t="s">
        <v>144</v>
      </c>
      <c r="C1330" s="163"/>
      <c r="D1330" s="188" t="s">
        <v>144</v>
      </c>
      <c r="E1330" s="159" t="s">
        <v>144</v>
      </c>
      <c r="G1330" s="119"/>
      <c r="V1330" s="1">
        <v>1</v>
      </c>
    </row>
    <row r="1331" spans="1:22" ht="12.75">
      <c r="A1331" s="96" t="s">
        <v>1057</v>
      </c>
      <c r="B1331" s="158">
        <v>454.60464299999995</v>
      </c>
      <c r="C1331" s="89"/>
      <c r="D1331" s="188">
        <f>B1331*(1+'Published Tariffs 11-12'!$H$42)</f>
        <v>467.15173114679999</v>
      </c>
      <c r="E1331" s="159">
        <f>(D1331-B1331)/B1331</f>
        <v>2.7600000000000083E-2</v>
      </c>
      <c r="G1331" s="119"/>
      <c r="V1331" s="1">
        <v>1</v>
      </c>
    </row>
    <row r="1332" spans="1:22" ht="12.75">
      <c r="A1332" s="96" t="s">
        <v>1041</v>
      </c>
      <c r="B1332" s="158">
        <v>0.82547099999999995</v>
      </c>
      <c r="C1332" s="89"/>
      <c r="D1332" s="188">
        <f>B1332*(1+'Published Tariffs 11-12'!$H$42)</f>
        <v>0.84825399960000003</v>
      </c>
      <c r="E1332" s="159">
        <f>(D1332-B1332)/B1332</f>
        <v>2.7600000000000093E-2</v>
      </c>
      <c r="G1332" s="119"/>
      <c r="V1332" s="1">
        <v>1</v>
      </c>
    </row>
    <row r="1333" spans="1:22" ht="12.75">
      <c r="A1333" s="96" t="s">
        <v>1058</v>
      </c>
      <c r="B1333" s="158">
        <v>598.14255600000001</v>
      </c>
      <c r="C1333" s="89"/>
      <c r="D1333" s="188">
        <f>B1333*(1+'Published Tariffs 11-12'!$H$42)</f>
        <v>614.65129054560009</v>
      </c>
      <c r="E1333" s="159">
        <f>(D1333-B1333)/B1333</f>
        <v>2.7600000000000128E-2</v>
      </c>
      <c r="G1333" s="119"/>
      <c r="V1333" s="1">
        <v>1</v>
      </c>
    </row>
    <row r="1334" spans="1:22" ht="12.75">
      <c r="A1334" s="96" t="s">
        <v>1041</v>
      </c>
      <c r="B1334" s="158">
        <v>0.82547099999999995</v>
      </c>
      <c r="C1334" s="89"/>
      <c r="D1334" s="188">
        <f>B1334*(1+'Published Tariffs 11-12'!$H$42)</f>
        <v>0.84825399960000003</v>
      </c>
      <c r="E1334" s="159">
        <f>(D1334-B1334)/B1334</f>
        <v>2.7600000000000093E-2</v>
      </c>
      <c r="G1334" s="119"/>
      <c r="V1334" s="1">
        <v>1</v>
      </c>
    </row>
    <row r="1335" spans="1:22" ht="12.75">
      <c r="A1335" s="96"/>
      <c r="B1335" s="158" t="s">
        <v>144</v>
      </c>
      <c r="C1335" s="89"/>
      <c r="D1335" s="188" t="s">
        <v>144</v>
      </c>
      <c r="E1335" s="159" t="s">
        <v>144</v>
      </c>
      <c r="G1335" s="119"/>
      <c r="V1335" s="1">
        <v>1</v>
      </c>
    </row>
    <row r="1336" spans="1:22" ht="12.75">
      <c r="A1336" s="94" t="s">
        <v>127</v>
      </c>
      <c r="B1336" s="158" t="s">
        <v>144</v>
      </c>
      <c r="C1336" s="89"/>
      <c r="D1336" s="188" t="s">
        <v>144</v>
      </c>
      <c r="E1336" s="159" t="s">
        <v>144</v>
      </c>
      <c r="G1336" s="119"/>
      <c r="V1336" s="1">
        <v>1</v>
      </c>
    </row>
    <row r="1337" spans="1:22" ht="12.75">
      <c r="A1337" s="96"/>
      <c r="B1337" s="158" t="s">
        <v>144</v>
      </c>
      <c r="C1337" s="89"/>
      <c r="D1337" s="188" t="s">
        <v>144</v>
      </c>
      <c r="E1337" s="159" t="s">
        <v>144</v>
      </c>
      <c r="G1337" s="119"/>
      <c r="V1337" s="1">
        <v>1</v>
      </c>
    </row>
    <row r="1338" spans="1:22" ht="12.75">
      <c r="A1338" s="96" t="s">
        <v>1039</v>
      </c>
      <c r="B1338" s="158" t="s">
        <v>144</v>
      </c>
      <c r="C1338" s="89"/>
      <c r="D1338" s="188" t="s">
        <v>144</v>
      </c>
      <c r="E1338" s="159" t="s">
        <v>144</v>
      </c>
      <c r="G1338" s="119"/>
      <c r="V1338" s="1">
        <v>1</v>
      </c>
    </row>
    <row r="1339" spans="1:22" ht="12.75">
      <c r="A1339" s="96"/>
      <c r="B1339" s="158" t="s">
        <v>144</v>
      </c>
      <c r="C1339" s="89"/>
      <c r="D1339" s="188" t="s">
        <v>144</v>
      </c>
      <c r="E1339" s="159" t="s">
        <v>144</v>
      </c>
      <c r="G1339" s="119"/>
      <c r="V1339" s="1">
        <v>1</v>
      </c>
    </row>
    <row r="1340" spans="1:22" ht="12.75">
      <c r="A1340" s="96" t="s">
        <v>1059</v>
      </c>
      <c r="B1340" s="158">
        <v>27559.362887999996</v>
      </c>
      <c r="C1340" s="89"/>
      <c r="D1340" s="188">
        <f>B1340*(1+'Published Tariffs 11-12'!$H$42)</f>
        <v>28320.001303708799</v>
      </c>
      <c r="E1340" s="159">
        <f>(D1340-B1340)/B1340</f>
        <v>2.7600000000000121E-2</v>
      </c>
      <c r="G1340" s="119"/>
      <c r="V1340" s="1">
        <v>1</v>
      </c>
    </row>
    <row r="1341" spans="1:22" ht="12.75">
      <c r="A1341" s="96" t="s">
        <v>1060</v>
      </c>
      <c r="B1341" s="158">
        <v>10573.625222999999</v>
      </c>
      <c r="C1341" s="89"/>
      <c r="D1341" s="188">
        <f>B1341*(1+'Published Tariffs 11-12'!$H$42)</f>
        <v>10865.4572791548</v>
      </c>
      <c r="E1341" s="159">
        <f>(D1341-B1341)/B1341</f>
        <v>2.7600000000000072E-2</v>
      </c>
      <c r="G1341" s="119"/>
      <c r="V1341" s="1">
        <v>1</v>
      </c>
    </row>
    <row r="1342" spans="1:22" ht="12.75">
      <c r="A1342" s="96" t="s">
        <v>1061</v>
      </c>
      <c r="B1342" s="158">
        <v>11580.114699</v>
      </c>
      <c r="C1342" s="89"/>
      <c r="D1342" s="188">
        <f>B1342*(1+'Published Tariffs 11-12'!$H$42)</f>
        <v>11899.7258646924</v>
      </c>
      <c r="E1342" s="159">
        <f>(D1342-B1342)/B1342</f>
        <v>2.7600000000000034E-2</v>
      </c>
      <c r="G1342" s="119"/>
      <c r="V1342" s="1">
        <v>1</v>
      </c>
    </row>
    <row r="1343" spans="1:22" ht="12.75">
      <c r="A1343" s="96" t="s">
        <v>123</v>
      </c>
      <c r="B1343" s="158">
        <v>3759.5501999999997</v>
      </c>
      <c r="C1343" s="89"/>
      <c r="D1343" s="188">
        <f>B1343*(1+'Published Tariffs 11-12'!$H$42)</f>
        <v>3863.3137855199998</v>
      </c>
      <c r="E1343" s="159">
        <f>(D1343-B1343)/B1343</f>
        <v>2.7600000000000031E-2</v>
      </c>
      <c r="G1343" s="119"/>
      <c r="V1343" s="1">
        <v>1</v>
      </c>
    </row>
    <row r="1344" spans="1:22" ht="12.75">
      <c r="A1344" s="96"/>
      <c r="B1344" s="158" t="s">
        <v>144</v>
      </c>
      <c r="C1344" s="89"/>
      <c r="D1344" s="188" t="s">
        <v>144</v>
      </c>
      <c r="E1344" s="159" t="s">
        <v>144</v>
      </c>
      <c r="G1344" s="119"/>
      <c r="V1344" s="1">
        <v>1</v>
      </c>
    </row>
    <row r="1345" spans="1:22" ht="12.75">
      <c r="A1345" s="96" t="s">
        <v>1045</v>
      </c>
      <c r="B1345" s="158" t="s">
        <v>144</v>
      </c>
      <c r="C1345" s="89"/>
      <c r="D1345" s="188" t="s">
        <v>144</v>
      </c>
      <c r="E1345" s="159" t="s">
        <v>144</v>
      </c>
      <c r="G1345" s="119"/>
      <c r="V1345" s="1">
        <v>1</v>
      </c>
    </row>
    <row r="1346" spans="1:22" ht="12.75">
      <c r="A1346" s="96"/>
      <c r="B1346" s="158" t="s">
        <v>144</v>
      </c>
      <c r="C1346" s="89"/>
      <c r="D1346" s="188" t="s">
        <v>144</v>
      </c>
      <c r="E1346" s="159" t="s">
        <v>144</v>
      </c>
      <c r="G1346" s="119"/>
      <c r="V1346" s="1">
        <v>1</v>
      </c>
    </row>
    <row r="1347" spans="1:22" ht="12.75">
      <c r="A1347" s="96" t="s">
        <v>1059</v>
      </c>
      <c r="B1347" s="158">
        <v>11568.944717999999</v>
      </c>
      <c r="C1347" s="89"/>
      <c r="D1347" s="188">
        <f>B1347*(1+'Published Tariffs 11-12'!$H$42)</f>
        <v>11888.2475922168</v>
      </c>
      <c r="E1347" s="159">
        <f>(D1347-B1347)/B1347</f>
        <v>2.7600000000000069E-2</v>
      </c>
      <c r="G1347" s="119"/>
      <c r="V1347" s="1">
        <v>1</v>
      </c>
    </row>
    <row r="1348" spans="1:22" ht="12.75">
      <c r="A1348" s="96" t="s">
        <v>1060</v>
      </c>
      <c r="B1348" s="158">
        <v>4726.1453940000001</v>
      </c>
      <c r="C1348" s="89"/>
      <c r="D1348" s="188">
        <f>B1348*(1+'Published Tariffs 11-12'!$H$42)</f>
        <v>4856.5870068744007</v>
      </c>
      <c r="E1348" s="159">
        <f>(D1348-B1348)/B1348</f>
        <v>2.7600000000000117E-2</v>
      </c>
      <c r="G1348" s="119"/>
      <c r="V1348" s="1">
        <v>1</v>
      </c>
    </row>
    <row r="1349" spans="1:22" ht="12.75">
      <c r="A1349" s="96" t="s">
        <v>1061</v>
      </c>
      <c r="B1349" s="158">
        <v>5790.0521249999993</v>
      </c>
      <c r="C1349" s="89"/>
      <c r="D1349" s="188">
        <f>B1349*(1+'Published Tariffs 11-12'!$H$42)</f>
        <v>5949.85756365</v>
      </c>
      <c r="E1349" s="159">
        <f>(D1349-B1349)/B1349</f>
        <v>2.7600000000000128E-2</v>
      </c>
      <c r="G1349" s="119"/>
      <c r="V1349" s="1">
        <v>1</v>
      </c>
    </row>
    <row r="1350" spans="1:22" ht="12.75">
      <c r="A1350" s="96" t="s">
        <v>123</v>
      </c>
      <c r="B1350" s="158">
        <v>1252.124568</v>
      </c>
      <c r="C1350" s="89"/>
      <c r="D1350" s="188">
        <f>B1350*(1+'Published Tariffs 11-12'!$H$42)</f>
        <v>1286.6832060767999</v>
      </c>
      <c r="E1350" s="159">
        <f>(D1350-B1350)/B1350</f>
        <v>2.7599999999999986E-2</v>
      </c>
      <c r="G1350" s="119"/>
      <c r="V1350" s="1">
        <v>1</v>
      </c>
    </row>
    <row r="1351" spans="1:22" ht="12.75">
      <c r="A1351" s="96"/>
      <c r="B1351" s="158" t="s">
        <v>144</v>
      </c>
      <c r="C1351" s="89"/>
      <c r="D1351" s="188" t="s">
        <v>144</v>
      </c>
      <c r="E1351" s="159" t="s">
        <v>144</v>
      </c>
      <c r="G1351" s="119"/>
      <c r="V1351" s="1">
        <v>1</v>
      </c>
    </row>
    <row r="1352" spans="1:22" ht="12.75">
      <c r="A1352" s="94" t="s">
        <v>1260</v>
      </c>
      <c r="B1352" s="158" t="s">
        <v>144</v>
      </c>
      <c r="C1352" s="89"/>
      <c r="D1352" s="188" t="s">
        <v>144</v>
      </c>
      <c r="E1352" s="159" t="s">
        <v>144</v>
      </c>
      <c r="G1352" s="119"/>
      <c r="V1352" s="1">
        <v>1</v>
      </c>
    </row>
    <row r="1353" spans="1:22" ht="12.75">
      <c r="A1353" s="96"/>
      <c r="B1353" s="158" t="s">
        <v>144</v>
      </c>
      <c r="C1353" s="89"/>
      <c r="D1353" s="188" t="s">
        <v>144</v>
      </c>
      <c r="E1353" s="159" t="s">
        <v>144</v>
      </c>
      <c r="G1353" s="119"/>
      <c r="V1353" s="1">
        <v>1</v>
      </c>
    </row>
    <row r="1354" spans="1:22" ht="12.75">
      <c r="A1354" s="154" t="s">
        <v>1263</v>
      </c>
      <c r="B1354" s="158" t="s">
        <v>144</v>
      </c>
      <c r="C1354" s="89"/>
      <c r="D1354" s="188" t="s">
        <v>144</v>
      </c>
      <c r="E1354" s="159" t="s">
        <v>144</v>
      </c>
      <c r="G1354" s="119"/>
      <c r="V1354" s="1">
        <v>1</v>
      </c>
    </row>
    <row r="1355" spans="1:22" ht="12.75">
      <c r="A1355" s="96"/>
      <c r="B1355" s="158" t="s">
        <v>144</v>
      </c>
      <c r="C1355" s="89"/>
      <c r="D1355" s="188" t="s">
        <v>144</v>
      </c>
      <c r="E1355" s="159" t="s">
        <v>144</v>
      </c>
      <c r="G1355" s="119"/>
      <c r="V1355" s="1">
        <v>1</v>
      </c>
    </row>
    <row r="1356" spans="1:22" ht="12.75">
      <c r="A1356" s="154" t="s">
        <v>1264</v>
      </c>
      <c r="B1356" s="158" t="s">
        <v>144</v>
      </c>
      <c r="C1356" s="89"/>
      <c r="D1356" s="188" t="s">
        <v>144</v>
      </c>
      <c r="E1356" s="159" t="s">
        <v>144</v>
      </c>
      <c r="G1356" s="119"/>
      <c r="V1356" s="1">
        <v>1</v>
      </c>
    </row>
    <row r="1357" spans="1:22" ht="12.75">
      <c r="A1357" s="96" t="s">
        <v>197</v>
      </c>
      <c r="B1357" s="158" t="s">
        <v>144</v>
      </c>
      <c r="C1357" s="89"/>
      <c r="D1357" s="188" t="s">
        <v>144</v>
      </c>
      <c r="E1357" s="159" t="s">
        <v>144</v>
      </c>
      <c r="G1357" s="119"/>
      <c r="V1357" s="1">
        <v>1</v>
      </c>
    </row>
    <row r="1358" spans="1:22" ht="12.75">
      <c r="A1358" s="96" t="s">
        <v>311</v>
      </c>
      <c r="B1358" s="158" t="s">
        <v>144</v>
      </c>
      <c r="C1358" s="89"/>
      <c r="D1358" s="188" t="s">
        <v>144</v>
      </c>
      <c r="E1358" s="159" t="s">
        <v>144</v>
      </c>
      <c r="G1358" s="119"/>
      <c r="V1358" s="1">
        <v>1</v>
      </c>
    </row>
    <row r="1359" spans="1:22" ht="12.75">
      <c r="A1359" s="96"/>
      <c r="B1359" s="158" t="s">
        <v>144</v>
      </c>
      <c r="C1359" s="89"/>
      <c r="D1359" s="188" t="s">
        <v>144</v>
      </c>
      <c r="E1359" s="159" t="s">
        <v>144</v>
      </c>
      <c r="G1359" s="119"/>
      <c r="V1359" s="1">
        <v>1</v>
      </c>
    </row>
    <row r="1360" spans="1:22" ht="12.75">
      <c r="A1360" s="154" t="s">
        <v>1265</v>
      </c>
      <c r="B1360" s="158" t="s">
        <v>144</v>
      </c>
      <c r="C1360" s="89"/>
      <c r="D1360" s="188" t="s">
        <v>144</v>
      </c>
      <c r="E1360" s="159" t="s">
        <v>144</v>
      </c>
      <c r="G1360" s="119"/>
      <c r="V1360" s="1">
        <v>1</v>
      </c>
    </row>
    <row r="1361" spans="1:22" ht="12.75">
      <c r="A1361" s="96" t="s">
        <v>1067</v>
      </c>
      <c r="B1361" s="158" t="s">
        <v>144</v>
      </c>
      <c r="C1361" s="89"/>
      <c r="D1361" s="188" t="s">
        <v>144</v>
      </c>
      <c r="E1361" s="159" t="s">
        <v>144</v>
      </c>
      <c r="G1361" s="119"/>
      <c r="V1361" s="1">
        <v>1</v>
      </c>
    </row>
    <row r="1362" spans="1:22" ht="12.75">
      <c r="A1362" s="96" t="s">
        <v>1068</v>
      </c>
      <c r="B1362" s="158" t="s">
        <v>144</v>
      </c>
      <c r="C1362" s="89"/>
      <c r="D1362" s="188" t="s">
        <v>144</v>
      </c>
      <c r="E1362" s="159" t="s">
        <v>144</v>
      </c>
      <c r="G1362" s="119"/>
      <c r="V1362" s="1">
        <v>1</v>
      </c>
    </row>
    <row r="1363" spans="1:22" ht="12.75">
      <c r="A1363" s="96" t="s">
        <v>1069</v>
      </c>
      <c r="B1363" s="158" t="s">
        <v>144</v>
      </c>
      <c r="C1363" s="89"/>
      <c r="D1363" s="188" t="s">
        <v>144</v>
      </c>
      <c r="E1363" s="159" t="s">
        <v>144</v>
      </c>
      <c r="G1363" s="119"/>
      <c r="V1363" s="1">
        <v>1</v>
      </c>
    </row>
    <row r="1364" spans="1:22" ht="12.75">
      <c r="A1364" s="96" t="s">
        <v>553</v>
      </c>
      <c r="B1364" s="158" t="s">
        <v>144</v>
      </c>
      <c r="C1364" s="89"/>
      <c r="D1364" s="188" t="s">
        <v>144</v>
      </c>
      <c r="E1364" s="159" t="s">
        <v>144</v>
      </c>
      <c r="G1364" s="119"/>
      <c r="V1364" s="1">
        <v>1</v>
      </c>
    </row>
    <row r="1365" spans="1:22" ht="12.75">
      <c r="A1365" s="96"/>
      <c r="B1365" s="158"/>
      <c r="C1365" s="89"/>
      <c r="D1365" s="188"/>
      <c r="E1365" s="159"/>
      <c r="G1365" s="119"/>
    </row>
    <row r="1366" spans="1:22" ht="12.75">
      <c r="A1366" s="94" t="s">
        <v>1262</v>
      </c>
      <c r="B1366" s="158"/>
      <c r="C1366" s="89"/>
      <c r="D1366" s="188"/>
      <c r="E1366" s="159"/>
      <c r="G1366" s="119"/>
    </row>
    <row r="1367" spans="1:22" ht="12.75">
      <c r="A1367" s="96"/>
      <c r="B1367" s="158" t="s">
        <v>144</v>
      </c>
      <c r="C1367" s="89"/>
      <c r="D1367" s="188" t="s">
        <v>144</v>
      </c>
      <c r="E1367" s="159" t="s">
        <v>144</v>
      </c>
      <c r="G1367" s="119"/>
      <c r="V1367" s="1">
        <v>1</v>
      </c>
    </row>
    <row r="1368" spans="1:22" ht="12.75">
      <c r="A1368" s="94" t="s">
        <v>1070</v>
      </c>
      <c r="B1368" s="158" t="s">
        <v>144</v>
      </c>
      <c r="C1368" s="89"/>
      <c r="D1368" s="188" t="s">
        <v>144</v>
      </c>
      <c r="E1368" s="159" t="s">
        <v>144</v>
      </c>
      <c r="G1368" s="119"/>
      <c r="V1368" s="1">
        <v>1</v>
      </c>
    </row>
    <row r="1369" spans="1:22" ht="12.75">
      <c r="A1369" s="94"/>
      <c r="B1369" s="158"/>
      <c r="C1369" s="89"/>
      <c r="D1369" s="188"/>
      <c r="E1369" s="159"/>
      <c r="G1369" s="119"/>
    </row>
    <row r="1370" spans="1:22" ht="34.5">
      <c r="A1370" s="177" t="s">
        <v>1303</v>
      </c>
      <c r="B1370" s="158"/>
      <c r="C1370" s="89"/>
      <c r="D1370" s="188" t="s">
        <v>144</v>
      </c>
      <c r="E1370" s="159" t="s">
        <v>144</v>
      </c>
      <c r="G1370" s="119"/>
      <c r="V1370" s="1">
        <v>1</v>
      </c>
    </row>
    <row r="1371" spans="1:22" ht="12.75">
      <c r="A1371" s="94"/>
      <c r="B1371" s="158"/>
      <c r="C1371" s="89"/>
      <c r="D1371" s="188"/>
      <c r="E1371" s="159"/>
      <c r="G1371" s="119"/>
    </row>
    <row r="1372" spans="1:22" ht="12.75">
      <c r="A1372" s="96" t="s">
        <v>1071</v>
      </c>
      <c r="B1372" s="158" t="s">
        <v>144</v>
      </c>
      <c r="C1372" s="89"/>
      <c r="D1372" s="188" t="s">
        <v>144</v>
      </c>
      <c r="E1372" s="159" t="s">
        <v>144</v>
      </c>
      <c r="G1372" s="119"/>
      <c r="V1372" s="1">
        <v>1</v>
      </c>
    </row>
    <row r="1373" spans="1:22" ht="12.75">
      <c r="A1373" s="96" t="s">
        <v>1022</v>
      </c>
      <c r="B1373" s="158" t="s">
        <v>144</v>
      </c>
      <c r="C1373" s="89"/>
      <c r="D1373" s="188" t="s">
        <v>144</v>
      </c>
      <c r="E1373" s="159" t="s">
        <v>144</v>
      </c>
      <c r="G1373" s="119"/>
      <c r="V1373" s="1">
        <v>1</v>
      </c>
    </row>
    <row r="1374" spans="1:22" ht="12.75">
      <c r="A1374" s="96"/>
      <c r="B1374" s="158"/>
      <c r="C1374" s="89"/>
      <c r="D1374" s="188"/>
      <c r="E1374" s="159"/>
      <c r="G1374" s="119"/>
    </row>
    <row r="1375" spans="1:22" ht="12.75">
      <c r="A1375" s="96" t="s">
        <v>359</v>
      </c>
      <c r="B1375" s="158">
        <v>1223.4002669999998</v>
      </c>
      <c r="C1375" s="89"/>
      <c r="D1375" s="188">
        <f>B1375*(1+'Published Tariffs 11-12'!$H$42)</f>
        <v>1257.1661143691999</v>
      </c>
      <c r="E1375" s="159">
        <f>(D1375-B1375)/B1375</f>
        <v>2.7600000000000149E-2</v>
      </c>
      <c r="G1375" s="119"/>
      <c r="V1375" s="1">
        <v>1</v>
      </c>
    </row>
    <row r="1376" spans="1:22" ht="12.75">
      <c r="A1376" s="96"/>
      <c r="B1376" s="158" t="s">
        <v>144</v>
      </c>
      <c r="C1376" s="89"/>
      <c r="D1376" s="188" t="s">
        <v>144</v>
      </c>
      <c r="E1376" s="159" t="s">
        <v>144</v>
      </c>
      <c r="G1376" s="119"/>
      <c r="V1376" s="1">
        <v>1</v>
      </c>
    </row>
    <row r="1377" spans="1:22" ht="12.75">
      <c r="A1377" s="94" t="s">
        <v>1073</v>
      </c>
      <c r="B1377" s="158" t="s">
        <v>144</v>
      </c>
      <c r="C1377" s="89"/>
      <c r="D1377" s="188" t="s">
        <v>144</v>
      </c>
      <c r="E1377" s="159" t="s">
        <v>144</v>
      </c>
      <c r="G1377" s="119"/>
      <c r="V1377" s="1">
        <v>1</v>
      </c>
    </row>
    <row r="1378" spans="1:22" ht="12.75">
      <c r="A1378" s="94"/>
      <c r="B1378" s="158" t="s">
        <v>144</v>
      </c>
      <c r="C1378" s="89"/>
      <c r="D1378" s="188" t="s">
        <v>144</v>
      </c>
      <c r="E1378" s="159" t="s">
        <v>144</v>
      </c>
      <c r="G1378" s="119"/>
      <c r="V1378" s="1">
        <v>1</v>
      </c>
    </row>
    <row r="1379" spans="1:22" ht="12.75">
      <c r="A1379" s="96" t="s">
        <v>1027</v>
      </c>
      <c r="B1379" s="158" t="s">
        <v>144</v>
      </c>
      <c r="C1379" s="89"/>
      <c r="D1379" s="188" t="s">
        <v>144</v>
      </c>
      <c r="E1379" s="159" t="s">
        <v>144</v>
      </c>
      <c r="G1379" s="119"/>
      <c r="V1379" s="1">
        <v>1</v>
      </c>
    </row>
    <row r="1380" spans="1:22" ht="12.75">
      <c r="A1380" s="96" t="s">
        <v>1028</v>
      </c>
      <c r="B1380" s="158" t="s">
        <v>144</v>
      </c>
      <c r="C1380" s="89"/>
      <c r="D1380" s="188" t="s">
        <v>144</v>
      </c>
      <c r="E1380" s="159" t="s">
        <v>144</v>
      </c>
      <c r="G1380" s="119"/>
      <c r="V1380" s="1">
        <v>1</v>
      </c>
    </row>
    <row r="1381" spans="1:22" ht="12.75">
      <c r="A1381" s="96" t="s">
        <v>1029</v>
      </c>
      <c r="B1381" s="158" t="s">
        <v>144</v>
      </c>
      <c r="C1381" s="89"/>
      <c r="D1381" s="188" t="s">
        <v>144</v>
      </c>
      <c r="E1381" s="159" t="s">
        <v>144</v>
      </c>
      <c r="G1381" s="119"/>
      <c r="V1381" s="1">
        <v>1</v>
      </c>
    </row>
    <row r="1382" spans="1:22" ht="12.75">
      <c r="A1382" s="94"/>
      <c r="B1382" s="158" t="s">
        <v>144</v>
      </c>
      <c r="C1382" s="89"/>
      <c r="D1382" s="188" t="s">
        <v>144</v>
      </c>
      <c r="E1382" s="159" t="s">
        <v>144</v>
      </c>
      <c r="G1382" s="119"/>
      <c r="V1382" s="1">
        <v>1</v>
      </c>
    </row>
    <row r="1383" spans="1:22" ht="12.75">
      <c r="A1383" s="96" t="s">
        <v>353</v>
      </c>
      <c r="B1383" s="158">
        <v>641.22378299999991</v>
      </c>
      <c r="C1383" s="89"/>
      <c r="D1383" s="188">
        <f>B1383*(1+'Published Tariffs 11-12'!$H$42)</f>
        <v>658.9215594108</v>
      </c>
      <c r="E1383" s="159">
        <f>(D1383-B1383)/B1383</f>
        <v>2.7600000000000142E-2</v>
      </c>
      <c r="G1383" s="119"/>
      <c r="V1383" s="1">
        <v>1</v>
      </c>
    </row>
    <row r="1384" spans="1:22" ht="12.75">
      <c r="A1384" s="96"/>
      <c r="B1384" s="158" t="s">
        <v>144</v>
      </c>
      <c r="C1384" s="89"/>
      <c r="D1384" s="188" t="s">
        <v>144</v>
      </c>
      <c r="E1384" s="159" t="s">
        <v>144</v>
      </c>
      <c r="G1384" s="119"/>
      <c r="V1384" s="1">
        <v>1</v>
      </c>
    </row>
    <row r="1385" spans="1:22" ht="12.75">
      <c r="A1385" s="94" t="s">
        <v>1075</v>
      </c>
      <c r="B1385" s="158" t="s">
        <v>144</v>
      </c>
      <c r="C1385" s="89"/>
      <c r="D1385" s="188" t="s">
        <v>144</v>
      </c>
      <c r="E1385" s="159" t="s">
        <v>144</v>
      </c>
      <c r="G1385" s="119"/>
      <c r="V1385" s="1">
        <v>1</v>
      </c>
    </row>
    <row r="1386" spans="1:22" ht="12.75">
      <c r="A1386" s="96"/>
      <c r="B1386" s="158" t="s">
        <v>144</v>
      </c>
      <c r="C1386" s="89"/>
      <c r="D1386" s="188" t="s">
        <v>144</v>
      </c>
      <c r="E1386" s="159" t="s">
        <v>144</v>
      </c>
      <c r="G1386" s="119"/>
      <c r="V1386" s="1">
        <v>1</v>
      </c>
    </row>
    <row r="1387" spans="1:22" ht="12.75">
      <c r="A1387" s="96" t="s">
        <v>1039</v>
      </c>
      <c r="B1387" s="158" t="s">
        <v>144</v>
      </c>
      <c r="C1387" s="163"/>
      <c r="D1387" s="188" t="s">
        <v>144</v>
      </c>
      <c r="E1387" s="159" t="s">
        <v>144</v>
      </c>
      <c r="G1387" s="119"/>
      <c r="V1387" s="1">
        <v>1</v>
      </c>
    </row>
    <row r="1388" spans="1:22" ht="12.75">
      <c r="A1388" s="96"/>
      <c r="B1388" s="158" t="s">
        <v>144</v>
      </c>
      <c r="C1388" s="163"/>
      <c r="D1388" s="188" t="s">
        <v>144</v>
      </c>
      <c r="E1388" s="159" t="s">
        <v>144</v>
      </c>
      <c r="G1388" s="119"/>
      <c r="V1388" s="1">
        <v>1</v>
      </c>
    </row>
    <row r="1389" spans="1:22" ht="12.75">
      <c r="A1389" s="96" t="s">
        <v>1057</v>
      </c>
      <c r="B1389" s="158">
        <v>909.17793899999992</v>
      </c>
      <c r="C1389" s="89"/>
      <c r="D1389" s="188">
        <f>B1389*(1+'Published Tariffs 11-12'!$H$42)</f>
        <v>934.27125011639998</v>
      </c>
      <c r="E1389" s="159">
        <f>(D1389-B1389)/B1389</f>
        <v>2.7600000000000069E-2</v>
      </c>
      <c r="G1389" s="119"/>
      <c r="V1389" s="1">
        <v>1</v>
      </c>
    </row>
    <row r="1390" spans="1:22" ht="12.75">
      <c r="A1390" s="96" t="s">
        <v>1041</v>
      </c>
      <c r="B1390" s="158">
        <v>2.006208</v>
      </c>
      <c r="C1390" s="89"/>
      <c r="D1390" s="188">
        <f>B1390*(1+'Published Tariffs 11-12'!$H$42)</f>
        <v>2.0615793408000003</v>
      </c>
      <c r="E1390" s="159">
        <f>(D1390-B1390)/B1390</f>
        <v>2.7600000000000138E-2</v>
      </c>
      <c r="G1390" s="119"/>
      <c r="V1390" s="1">
        <v>1</v>
      </c>
    </row>
    <row r="1391" spans="1:22" ht="12.75">
      <c r="A1391" s="96" t="s">
        <v>354</v>
      </c>
      <c r="B1391" s="158">
        <v>1196.2955610000001</v>
      </c>
      <c r="C1391" s="89"/>
      <c r="D1391" s="188">
        <f>B1391*(1+'Published Tariffs 11-12'!$H$42)</f>
        <v>1229.3133184836001</v>
      </c>
      <c r="E1391" s="159">
        <f>(D1391-B1391)/B1391</f>
        <v>2.7600000000000003E-2</v>
      </c>
      <c r="G1391" s="119"/>
      <c r="V1391" s="1">
        <v>1</v>
      </c>
    </row>
    <row r="1392" spans="1:22" ht="12.75">
      <c r="A1392" s="96" t="s">
        <v>355</v>
      </c>
      <c r="B1392" s="158">
        <v>2.006208</v>
      </c>
      <c r="C1392" s="89"/>
      <c r="D1392" s="188">
        <f>B1392*(1+'Published Tariffs 11-12'!$H$42)</f>
        <v>2.0615793408000003</v>
      </c>
      <c r="E1392" s="159">
        <f>(D1392-B1392)/B1392</f>
        <v>2.7600000000000138E-2</v>
      </c>
      <c r="G1392" s="119"/>
      <c r="V1392" s="1">
        <v>1</v>
      </c>
    </row>
    <row r="1393" spans="1:22" ht="12.75">
      <c r="A1393" s="96"/>
      <c r="B1393" s="158" t="s">
        <v>144</v>
      </c>
      <c r="C1393" s="89"/>
      <c r="D1393" s="188" t="s">
        <v>144</v>
      </c>
      <c r="E1393" s="159" t="s">
        <v>144</v>
      </c>
      <c r="G1393" s="119"/>
      <c r="V1393" s="1">
        <v>1</v>
      </c>
    </row>
    <row r="1394" spans="1:22" ht="12.75">
      <c r="A1394" s="96" t="s">
        <v>1045</v>
      </c>
      <c r="B1394" s="158" t="s">
        <v>144</v>
      </c>
      <c r="C1394" s="89"/>
      <c r="D1394" s="188" t="s">
        <v>144</v>
      </c>
      <c r="E1394" s="159" t="s">
        <v>144</v>
      </c>
      <c r="G1394" s="119"/>
      <c r="V1394" s="1">
        <v>1</v>
      </c>
    </row>
    <row r="1395" spans="1:22" ht="12.75">
      <c r="A1395" s="96"/>
      <c r="B1395" s="158" t="s">
        <v>144</v>
      </c>
      <c r="C1395" s="89"/>
      <c r="D1395" s="188" t="s">
        <v>144</v>
      </c>
      <c r="E1395" s="159" t="s">
        <v>144</v>
      </c>
      <c r="G1395" s="119"/>
      <c r="V1395" s="1">
        <v>1</v>
      </c>
    </row>
    <row r="1396" spans="1:22" ht="12.75">
      <c r="A1396" s="96" t="s">
        <v>356</v>
      </c>
      <c r="B1396" s="158">
        <v>454.60464299999995</v>
      </c>
      <c r="C1396" s="89"/>
      <c r="D1396" s="188">
        <f>B1396*(1+'Published Tariffs 11-12'!$H$42)</f>
        <v>467.15173114679999</v>
      </c>
      <c r="E1396" s="159">
        <f>(D1396-B1396)/B1396</f>
        <v>2.7600000000000083E-2</v>
      </c>
      <c r="G1396" s="119"/>
      <c r="V1396" s="1">
        <v>1</v>
      </c>
    </row>
    <row r="1397" spans="1:22" ht="12.75">
      <c r="A1397" s="96" t="s">
        <v>355</v>
      </c>
      <c r="B1397" s="158">
        <v>0.82547099999999995</v>
      </c>
      <c r="C1397" s="89"/>
      <c r="D1397" s="188">
        <f>B1397*(1+'Published Tariffs 11-12'!$H$42)</f>
        <v>0.84825399960000003</v>
      </c>
      <c r="E1397" s="159">
        <f>(D1397-B1397)/B1397</f>
        <v>2.7600000000000093E-2</v>
      </c>
      <c r="G1397" s="119"/>
      <c r="V1397" s="1">
        <v>1</v>
      </c>
    </row>
    <row r="1398" spans="1:22" ht="12.75">
      <c r="A1398" s="96" t="s">
        <v>354</v>
      </c>
      <c r="B1398" s="158">
        <v>498.45909599999999</v>
      </c>
      <c r="C1398" s="89"/>
      <c r="D1398" s="188">
        <f>B1398*(1+'Published Tariffs 11-12'!$H$42)</f>
        <v>512.21656704960003</v>
      </c>
      <c r="E1398" s="159">
        <f>(D1398-B1398)/B1398</f>
        <v>2.7600000000000086E-2</v>
      </c>
      <c r="G1398" s="119"/>
      <c r="V1398" s="1">
        <v>1</v>
      </c>
    </row>
    <row r="1399" spans="1:22" ht="12.75">
      <c r="A1399" s="96" t="s">
        <v>355</v>
      </c>
      <c r="B1399" s="158">
        <v>0.82547099999999995</v>
      </c>
      <c r="C1399" s="89"/>
      <c r="D1399" s="188">
        <f>B1399*(1+'Published Tariffs 11-12'!$H$42)</f>
        <v>0.84825399960000003</v>
      </c>
      <c r="E1399" s="159">
        <f>(D1399-B1399)/B1399</f>
        <v>2.7600000000000093E-2</v>
      </c>
      <c r="G1399" s="119"/>
      <c r="V1399" s="1">
        <v>1</v>
      </c>
    </row>
    <row r="1400" spans="1:22" ht="12.75">
      <c r="A1400" s="96"/>
      <c r="B1400" s="158" t="s">
        <v>144</v>
      </c>
      <c r="C1400" s="89"/>
      <c r="D1400" s="188" t="s">
        <v>144</v>
      </c>
      <c r="E1400" s="159" t="s">
        <v>144</v>
      </c>
      <c r="G1400" s="119"/>
      <c r="V1400" s="1">
        <v>1</v>
      </c>
    </row>
    <row r="1401" spans="1:22" ht="12.75">
      <c r="A1401" s="94" t="s">
        <v>127</v>
      </c>
      <c r="B1401" s="158"/>
      <c r="C1401" s="89"/>
      <c r="D1401" s="188"/>
      <c r="E1401" s="159"/>
      <c r="G1401" s="119"/>
    </row>
    <row r="1402" spans="1:22" ht="12.75">
      <c r="A1402" s="96"/>
      <c r="B1402" s="158"/>
      <c r="C1402" s="89"/>
      <c r="D1402" s="188"/>
      <c r="E1402" s="159"/>
      <c r="G1402" s="119"/>
    </row>
    <row r="1403" spans="1:22" ht="12.75">
      <c r="A1403" s="96" t="s">
        <v>1039</v>
      </c>
      <c r="B1403" s="158"/>
      <c r="C1403" s="89"/>
      <c r="D1403" s="188"/>
      <c r="E1403" s="159"/>
      <c r="G1403" s="119"/>
    </row>
    <row r="1404" spans="1:22" ht="12.75">
      <c r="A1404" s="96" t="s">
        <v>124</v>
      </c>
      <c r="B1404" s="158">
        <v>2456.37</v>
      </c>
      <c r="C1404" s="89"/>
      <c r="D1404" s="188">
        <f>B1404*(1+'Published Tariffs 11-12'!$H$42)</f>
        <v>2524.1658120000002</v>
      </c>
      <c r="E1404" s="159">
        <f>(D1404-B1404)/B1404</f>
        <v>2.7600000000000121E-2</v>
      </c>
      <c r="G1404" s="119"/>
    </row>
    <row r="1405" spans="1:22" ht="12.75">
      <c r="A1405" s="96"/>
      <c r="B1405" s="158" t="s">
        <v>144</v>
      </c>
      <c r="C1405" s="89"/>
      <c r="D1405" s="188"/>
      <c r="E1405" s="159"/>
      <c r="G1405" s="119"/>
    </row>
    <row r="1406" spans="1:22" ht="12.75">
      <c r="A1406" s="96" t="s">
        <v>1266</v>
      </c>
      <c r="B1406" s="158" t="s">
        <v>144</v>
      </c>
      <c r="C1406" s="89"/>
      <c r="D1406" s="188"/>
      <c r="E1406" s="159"/>
      <c r="G1406" s="119"/>
    </row>
    <row r="1407" spans="1:22" ht="12.75">
      <c r="A1407" s="96" t="s">
        <v>124</v>
      </c>
      <c r="B1407" s="158">
        <v>901.21</v>
      </c>
      <c r="C1407" s="89"/>
      <c r="D1407" s="188">
        <f>B1407*(1+'Published Tariffs 11-12'!$H$42)</f>
        <v>926.08339600000011</v>
      </c>
      <c r="E1407" s="159">
        <f>(D1407-B1407)/B1407</f>
        <v>2.7600000000000076E-2</v>
      </c>
      <c r="G1407" s="119"/>
    </row>
    <row r="1408" spans="1:22" ht="12.75">
      <c r="A1408" s="96"/>
      <c r="B1408" s="158"/>
      <c r="C1408" s="89"/>
      <c r="D1408" s="188"/>
      <c r="E1408" s="159"/>
      <c r="G1408" s="119"/>
    </row>
    <row r="1409" spans="1:22" ht="12.75">
      <c r="A1409" s="94" t="s">
        <v>1080</v>
      </c>
      <c r="B1409" s="158" t="s">
        <v>144</v>
      </c>
      <c r="C1409" s="89"/>
      <c r="D1409" s="188" t="s">
        <v>144</v>
      </c>
      <c r="E1409" s="159" t="s">
        <v>144</v>
      </c>
      <c r="G1409" s="119"/>
      <c r="V1409" s="1">
        <v>1</v>
      </c>
    </row>
    <row r="1410" spans="1:22" ht="12.75">
      <c r="A1410" s="94" t="s">
        <v>1261</v>
      </c>
      <c r="B1410" s="158" t="s">
        <v>144</v>
      </c>
      <c r="C1410" s="89"/>
      <c r="D1410" s="188" t="s">
        <v>144</v>
      </c>
      <c r="E1410" s="159" t="s">
        <v>144</v>
      </c>
      <c r="G1410" s="119"/>
      <c r="V1410" s="1">
        <v>1</v>
      </c>
    </row>
    <row r="1411" spans="1:22" ht="12.75">
      <c r="A1411" s="96"/>
      <c r="B1411" s="158" t="s">
        <v>144</v>
      </c>
      <c r="C1411" s="89"/>
      <c r="D1411" s="188" t="s">
        <v>144</v>
      </c>
      <c r="E1411" s="159" t="s">
        <v>144</v>
      </c>
      <c r="G1411" s="119"/>
      <c r="V1411" s="1">
        <v>1</v>
      </c>
    </row>
    <row r="1412" spans="1:22" ht="12.75">
      <c r="A1412" s="96" t="s">
        <v>1081</v>
      </c>
      <c r="B1412" s="158" t="s">
        <v>144</v>
      </c>
      <c r="C1412" s="89"/>
      <c r="D1412" s="188" t="s">
        <v>144</v>
      </c>
      <c r="E1412" s="159" t="s">
        <v>144</v>
      </c>
      <c r="G1412" s="119"/>
      <c r="V1412" s="1">
        <v>1</v>
      </c>
    </row>
    <row r="1413" spans="1:22" ht="12.75">
      <c r="A1413" s="96"/>
      <c r="B1413" s="158" t="s">
        <v>144</v>
      </c>
      <c r="C1413" s="89"/>
      <c r="D1413" s="188" t="s">
        <v>144</v>
      </c>
      <c r="E1413" s="159" t="s">
        <v>144</v>
      </c>
      <c r="G1413" s="119"/>
      <c r="V1413" s="1">
        <v>1</v>
      </c>
    </row>
    <row r="1414" spans="1:22" ht="12.75">
      <c r="A1414" s="96" t="s">
        <v>198</v>
      </c>
      <c r="B1414" s="158">
        <v>717.77315699999986</v>
      </c>
      <c r="C1414" s="89"/>
      <c r="D1414" s="188">
        <f>B1414*(1+'Published Tariffs 11-12'!$H$42)</f>
        <v>737.58369613319985</v>
      </c>
      <c r="E1414" s="159">
        <f>(D1414-B1414)/B1414</f>
        <v>2.76E-2</v>
      </c>
      <c r="G1414" s="119"/>
      <c r="V1414" s="1">
        <v>1</v>
      </c>
    </row>
    <row r="1415" spans="1:22" ht="12.75">
      <c r="A1415" s="96" t="s">
        <v>1082</v>
      </c>
      <c r="B1415" s="158">
        <v>717.77315699999986</v>
      </c>
      <c r="C1415" s="89"/>
      <c r="D1415" s="188">
        <f>B1415*(1+'Published Tariffs 11-12'!$H$42)</f>
        <v>737.58369613319985</v>
      </c>
      <c r="E1415" s="159">
        <f>(D1415-B1415)/B1415</f>
        <v>2.76E-2</v>
      </c>
      <c r="G1415" s="119"/>
      <c r="V1415" s="1">
        <v>1</v>
      </c>
    </row>
    <row r="1416" spans="1:22" ht="12.75">
      <c r="A1416" s="96" t="s">
        <v>1083</v>
      </c>
      <c r="B1416" s="158">
        <v>717.77315699999986</v>
      </c>
      <c r="C1416" s="89"/>
      <c r="D1416" s="188">
        <f>B1416*(1+'Published Tariffs 11-12'!$H$42)</f>
        <v>737.58369613319985</v>
      </c>
      <c r="E1416" s="159">
        <f>(D1416-B1416)/B1416</f>
        <v>2.76E-2</v>
      </c>
      <c r="G1416" s="119"/>
      <c r="V1416" s="1">
        <v>1</v>
      </c>
    </row>
    <row r="1417" spans="1:22" ht="12.75">
      <c r="A1417" s="96"/>
      <c r="B1417" s="158" t="s">
        <v>144</v>
      </c>
      <c r="C1417" s="89"/>
      <c r="D1417" s="188" t="s">
        <v>144</v>
      </c>
      <c r="E1417" s="159" t="s">
        <v>144</v>
      </c>
      <c r="G1417" s="119"/>
      <c r="V1417" s="1">
        <v>1</v>
      </c>
    </row>
    <row r="1418" spans="1:22" ht="12.75">
      <c r="A1418" s="94" t="s">
        <v>1080</v>
      </c>
      <c r="B1418" s="158" t="s">
        <v>144</v>
      </c>
      <c r="C1418" s="89"/>
      <c r="D1418" s="188" t="s">
        <v>144</v>
      </c>
      <c r="E1418" s="159" t="s">
        <v>144</v>
      </c>
      <c r="G1418" s="119"/>
      <c r="V1418" s="1">
        <v>1</v>
      </c>
    </row>
    <row r="1419" spans="1:22" ht="12.75">
      <c r="A1419" s="94" t="s">
        <v>1034</v>
      </c>
      <c r="B1419" s="158" t="s">
        <v>144</v>
      </c>
      <c r="C1419" s="89"/>
      <c r="D1419" s="188" t="s">
        <v>144</v>
      </c>
      <c r="E1419" s="159" t="s">
        <v>144</v>
      </c>
      <c r="G1419" s="119"/>
      <c r="V1419" s="1">
        <v>1</v>
      </c>
    </row>
    <row r="1420" spans="1:22" ht="12.75">
      <c r="A1420" s="96"/>
      <c r="B1420" s="158" t="s">
        <v>144</v>
      </c>
      <c r="C1420" s="89"/>
      <c r="D1420" s="188" t="s">
        <v>144</v>
      </c>
      <c r="E1420" s="159" t="s">
        <v>144</v>
      </c>
      <c r="G1420" s="119"/>
      <c r="V1420" s="1">
        <v>1</v>
      </c>
    </row>
    <row r="1421" spans="1:22" ht="12.75">
      <c r="A1421" s="96" t="s">
        <v>1084</v>
      </c>
      <c r="B1421" s="158">
        <v>717.77315699999986</v>
      </c>
      <c r="C1421" s="89"/>
      <c r="D1421" s="188">
        <f>B1421*(1+'Published Tariffs 11-12'!$H$42)</f>
        <v>737.58369613319985</v>
      </c>
      <c r="E1421" s="159">
        <f>(D1421-B1421)/B1421</f>
        <v>2.76E-2</v>
      </c>
      <c r="G1421" s="119"/>
      <c r="V1421" s="1">
        <v>1</v>
      </c>
    </row>
    <row r="1422" spans="1:22" ht="12.75">
      <c r="A1422" s="96" t="s">
        <v>1085</v>
      </c>
      <c r="B1422" s="158">
        <v>717.77315699999986</v>
      </c>
      <c r="C1422" s="89"/>
      <c r="D1422" s="188">
        <f>B1422*(1+'Published Tariffs 11-12'!$H$42)</f>
        <v>737.58369613319985</v>
      </c>
      <c r="E1422" s="159">
        <f>(D1422-B1422)/B1422</f>
        <v>2.76E-2</v>
      </c>
      <c r="G1422" s="119"/>
      <c r="V1422" s="1">
        <v>1</v>
      </c>
    </row>
    <row r="1423" spans="1:22" ht="12.75">
      <c r="A1423" s="96" t="s">
        <v>1086</v>
      </c>
      <c r="B1423" s="158">
        <v>717.77315699999986</v>
      </c>
      <c r="C1423" s="89"/>
      <c r="D1423" s="188">
        <f>B1423*(1+'Published Tariffs 11-12'!$H$42)</f>
        <v>737.58369613319985</v>
      </c>
      <c r="E1423" s="159">
        <f>(D1423-B1423)/B1423</f>
        <v>2.76E-2</v>
      </c>
      <c r="G1423" s="119"/>
      <c r="V1423" s="1">
        <v>1</v>
      </c>
    </row>
    <row r="1424" spans="1:22" ht="12.75">
      <c r="A1424" s="96"/>
      <c r="B1424" s="158" t="s">
        <v>144</v>
      </c>
      <c r="C1424" s="89"/>
      <c r="D1424" s="188" t="s">
        <v>144</v>
      </c>
      <c r="E1424" s="159" t="s">
        <v>144</v>
      </c>
      <c r="G1424" s="119"/>
      <c r="V1424" s="1">
        <v>1</v>
      </c>
    </row>
    <row r="1425" spans="1:22" ht="12.75">
      <c r="A1425" s="96" t="s">
        <v>1087</v>
      </c>
      <c r="B1425" s="158" t="s">
        <v>144</v>
      </c>
      <c r="C1425" s="89"/>
      <c r="D1425" s="188" t="s">
        <v>144</v>
      </c>
      <c r="E1425" s="159" t="s">
        <v>144</v>
      </c>
      <c r="G1425" s="119"/>
      <c r="V1425" s="1">
        <v>1</v>
      </c>
    </row>
    <row r="1426" spans="1:22" ht="12.75">
      <c r="A1426" s="96" t="s">
        <v>1088</v>
      </c>
      <c r="B1426" s="158" t="s">
        <v>144</v>
      </c>
      <c r="C1426" s="89"/>
      <c r="D1426" s="188" t="s">
        <v>144</v>
      </c>
      <c r="E1426" s="159" t="s">
        <v>144</v>
      </c>
      <c r="G1426" s="119"/>
      <c r="V1426" s="1">
        <v>1</v>
      </c>
    </row>
    <row r="1427" spans="1:22" ht="12.75">
      <c r="A1427" s="96" t="s">
        <v>1089</v>
      </c>
      <c r="B1427" s="158" t="s">
        <v>144</v>
      </c>
      <c r="C1427" s="89"/>
      <c r="D1427" s="188" t="s">
        <v>144</v>
      </c>
      <c r="E1427" s="159" t="s">
        <v>144</v>
      </c>
      <c r="G1427" s="119"/>
      <c r="V1427" s="1">
        <v>1</v>
      </c>
    </row>
    <row r="1428" spans="1:22" ht="12.75">
      <c r="A1428" s="96"/>
      <c r="B1428" s="158" t="s">
        <v>144</v>
      </c>
      <c r="C1428" s="89"/>
      <c r="D1428" s="188" t="s">
        <v>144</v>
      </c>
      <c r="E1428" s="159" t="s">
        <v>144</v>
      </c>
      <c r="G1428" s="119"/>
      <c r="V1428" s="1">
        <v>1</v>
      </c>
    </row>
    <row r="1429" spans="1:22" ht="12.75">
      <c r="A1429" s="94" t="s">
        <v>1090</v>
      </c>
      <c r="B1429" s="158" t="s">
        <v>144</v>
      </c>
      <c r="C1429" s="89"/>
      <c r="D1429" s="188" t="s">
        <v>144</v>
      </c>
      <c r="E1429" s="159" t="s">
        <v>144</v>
      </c>
      <c r="G1429" s="119"/>
      <c r="V1429" s="1">
        <v>1</v>
      </c>
    </row>
    <row r="1430" spans="1:22" ht="12.75">
      <c r="A1430" s="96"/>
      <c r="B1430" s="158" t="s">
        <v>144</v>
      </c>
      <c r="C1430" s="89"/>
      <c r="D1430" s="188" t="s">
        <v>144</v>
      </c>
      <c r="E1430" s="159" t="s">
        <v>144</v>
      </c>
      <c r="G1430" s="119"/>
      <c r="V1430" s="1">
        <v>1</v>
      </c>
    </row>
    <row r="1431" spans="1:22" ht="12.75">
      <c r="A1431" s="96" t="s">
        <v>1091</v>
      </c>
      <c r="B1431" s="158">
        <v>1473.3194489999998</v>
      </c>
      <c r="C1431" s="89"/>
      <c r="D1431" s="188">
        <f>B1431*(1+'Published Tariffs 11-12'!$H$42)</f>
        <v>1513.9830657923999</v>
      </c>
      <c r="E1431" s="159">
        <f>(D1431-B1431)/B1431</f>
        <v>2.7600000000000027E-2</v>
      </c>
      <c r="G1431" s="119"/>
      <c r="V1431" s="1">
        <v>1</v>
      </c>
    </row>
    <row r="1432" spans="1:22" ht="12.75">
      <c r="A1432" s="96" t="s">
        <v>1092</v>
      </c>
      <c r="B1432" s="158">
        <v>1767.9916979999998</v>
      </c>
      <c r="C1432" s="89"/>
      <c r="D1432" s="188">
        <f>B1432*(1+'Published Tariffs 11-12'!$H$42)</f>
        <v>1816.7882688647999</v>
      </c>
      <c r="E1432" s="159">
        <f>(D1432-B1432)/B1432</f>
        <v>2.7600000000000038E-2</v>
      </c>
      <c r="G1432" s="119"/>
      <c r="V1432" s="1">
        <v>1</v>
      </c>
    </row>
    <row r="1433" spans="1:22" ht="12.75">
      <c r="A1433" s="96" t="s">
        <v>1093</v>
      </c>
      <c r="B1433" s="158">
        <v>2062.663947</v>
      </c>
      <c r="C1433" s="89"/>
      <c r="D1433" s="188">
        <f>B1433*(1+'Published Tariffs 11-12'!$H$42)</f>
        <v>2119.5934719372003</v>
      </c>
      <c r="E1433" s="159">
        <f>(D1433-B1433)/B1433</f>
        <v>2.7600000000000152E-2</v>
      </c>
      <c r="G1433" s="119"/>
      <c r="V1433" s="1">
        <v>1</v>
      </c>
    </row>
    <row r="1434" spans="1:22" ht="12.75">
      <c r="A1434" s="96"/>
      <c r="B1434" s="158" t="s">
        <v>144</v>
      </c>
      <c r="C1434" s="89"/>
      <c r="D1434" s="188" t="s">
        <v>144</v>
      </c>
      <c r="E1434" s="159" t="s">
        <v>144</v>
      </c>
      <c r="G1434" s="119"/>
      <c r="V1434" s="1">
        <v>1</v>
      </c>
    </row>
    <row r="1435" spans="1:22" ht="12.75">
      <c r="A1435" s="94" t="s">
        <v>1094</v>
      </c>
      <c r="B1435" s="158" t="s">
        <v>144</v>
      </c>
      <c r="C1435" s="89"/>
      <c r="D1435" s="188" t="s">
        <v>144</v>
      </c>
      <c r="E1435" s="159" t="s">
        <v>144</v>
      </c>
      <c r="G1435" s="119"/>
      <c r="V1435" s="1">
        <v>1</v>
      </c>
    </row>
    <row r="1436" spans="1:22" ht="12.75">
      <c r="A1436" s="96"/>
      <c r="B1436" s="158" t="s">
        <v>144</v>
      </c>
      <c r="C1436" s="89"/>
      <c r="D1436" s="188" t="s">
        <v>144</v>
      </c>
      <c r="E1436" s="159" t="s">
        <v>144</v>
      </c>
      <c r="G1436" s="119"/>
      <c r="V1436" s="1">
        <v>1</v>
      </c>
    </row>
    <row r="1437" spans="1:22" ht="12.75">
      <c r="A1437" s="94" t="s">
        <v>1095</v>
      </c>
      <c r="B1437" s="158" t="s">
        <v>144</v>
      </c>
      <c r="C1437" s="89"/>
      <c r="D1437" s="188" t="s">
        <v>144</v>
      </c>
      <c r="E1437" s="159" t="s">
        <v>144</v>
      </c>
      <c r="G1437" s="119"/>
      <c r="V1437" s="1">
        <v>1</v>
      </c>
    </row>
    <row r="1438" spans="1:22" ht="12.75">
      <c r="A1438" s="94"/>
      <c r="B1438" s="158" t="s">
        <v>144</v>
      </c>
      <c r="C1438" s="89"/>
      <c r="D1438" s="188" t="s">
        <v>144</v>
      </c>
      <c r="E1438" s="159" t="s">
        <v>144</v>
      </c>
      <c r="G1438" s="119"/>
      <c r="V1438" s="1">
        <v>1</v>
      </c>
    </row>
    <row r="1439" spans="1:22" ht="12.75">
      <c r="A1439" s="96" t="s">
        <v>1257</v>
      </c>
      <c r="B1439" s="158" t="s">
        <v>256</v>
      </c>
      <c r="C1439" s="89"/>
      <c r="D1439" s="188" t="s">
        <v>256</v>
      </c>
      <c r="E1439" s="159" t="s">
        <v>144</v>
      </c>
      <c r="G1439" s="119"/>
      <c r="V1439" s="1">
        <v>1</v>
      </c>
    </row>
    <row r="1440" spans="1:22" ht="12.75">
      <c r="A1440" s="96"/>
      <c r="B1440" s="158"/>
      <c r="C1440" s="89"/>
      <c r="D1440" s="188"/>
      <c r="E1440" s="159"/>
      <c r="G1440" s="119"/>
      <c r="V1440" s="1">
        <v>1</v>
      </c>
    </row>
    <row r="1441" spans="1:22" ht="12.75">
      <c r="A1441" s="94" t="s">
        <v>272</v>
      </c>
      <c r="B1441" s="158" t="s">
        <v>144</v>
      </c>
      <c r="C1441" s="89"/>
      <c r="D1441" s="188" t="s">
        <v>144</v>
      </c>
      <c r="E1441" s="159" t="s">
        <v>144</v>
      </c>
      <c r="G1441" s="119"/>
      <c r="V1441" s="1">
        <v>1</v>
      </c>
    </row>
    <row r="1442" spans="1:22" ht="12.75">
      <c r="A1442" s="96"/>
      <c r="B1442" s="158" t="s">
        <v>144</v>
      </c>
      <c r="C1442" s="89"/>
      <c r="D1442" s="188" t="s">
        <v>144</v>
      </c>
      <c r="E1442" s="159" t="s">
        <v>144</v>
      </c>
      <c r="G1442" s="119"/>
      <c r="V1442" s="1">
        <v>1</v>
      </c>
    </row>
    <row r="1443" spans="1:22" ht="12.75">
      <c r="A1443" s="96" t="s">
        <v>273</v>
      </c>
      <c r="B1443" s="158" t="s">
        <v>256</v>
      </c>
      <c r="C1443" s="89"/>
      <c r="D1443" s="188" t="s">
        <v>256</v>
      </c>
      <c r="E1443" s="159"/>
      <c r="G1443" s="119"/>
    </row>
    <row r="1444" spans="1:22" ht="12.75">
      <c r="A1444" s="96" t="s">
        <v>260</v>
      </c>
      <c r="B1444" s="158" t="s">
        <v>144</v>
      </c>
      <c r="C1444" s="89"/>
      <c r="D1444" s="188" t="s">
        <v>144</v>
      </c>
      <c r="E1444" s="159" t="s">
        <v>144</v>
      </c>
      <c r="G1444" s="119"/>
    </row>
    <row r="1445" spans="1:22" ht="12.75">
      <c r="A1445" s="94" t="s">
        <v>274</v>
      </c>
      <c r="B1445" s="158" t="s">
        <v>144</v>
      </c>
      <c r="C1445" s="89"/>
      <c r="D1445" s="188" t="s">
        <v>144</v>
      </c>
      <c r="E1445" s="159" t="s">
        <v>144</v>
      </c>
      <c r="G1445" s="119"/>
    </row>
    <row r="1446" spans="1:22" ht="12.75">
      <c r="A1446" s="96"/>
      <c r="B1446" s="158" t="s">
        <v>144</v>
      </c>
      <c r="C1446" s="89"/>
      <c r="D1446" s="188" t="s">
        <v>144</v>
      </c>
      <c r="E1446" s="159" t="s">
        <v>144</v>
      </c>
      <c r="G1446" s="119"/>
    </row>
    <row r="1447" spans="1:22" ht="12.75">
      <c r="A1447" s="96" t="s">
        <v>275</v>
      </c>
      <c r="B1447" s="158" t="s">
        <v>256</v>
      </c>
      <c r="C1447" s="89"/>
      <c r="D1447" s="188" t="s">
        <v>256</v>
      </c>
      <c r="E1447" s="159"/>
      <c r="G1447" s="119"/>
      <c r="V1447" s="1">
        <v>1</v>
      </c>
    </row>
    <row r="1448" spans="1:22" ht="12.75">
      <c r="A1448" s="96"/>
      <c r="B1448" s="158"/>
      <c r="C1448" s="89"/>
      <c r="D1448" s="188"/>
      <c r="E1448" s="159"/>
      <c r="G1448" s="119"/>
    </row>
    <row r="1449" spans="1:22" ht="12.75">
      <c r="A1449" s="94" t="s">
        <v>1268</v>
      </c>
      <c r="B1449" s="158" t="s">
        <v>144</v>
      </c>
      <c r="C1449" s="89"/>
      <c r="D1449" s="188" t="s">
        <v>144</v>
      </c>
      <c r="E1449" s="159" t="s">
        <v>144</v>
      </c>
      <c r="G1449" s="119"/>
    </row>
    <row r="1450" spans="1:22" ht="12.75">
      <c r="A1450" s="94"/>
      <c r="B1450" s="158" t="s">
        <v>144</v>
      </c>
      <c r="C1450" s="89"/>
      <c r="D1450" s="188" t="s">
        <v>144</v>
      </c>
      <c r="E1450" s="159" t="s">
        <v>144</v>
      </c>
      <c r="G1450" s="119"/>
      <c r="V1450" s="1">
        <v>1</v>
      </c>
    </row>
    <row r="1451" spans="1:22" ht="12.75">
      <c r="A1451" s="96" t="s">
        <v>1267</v>
      </c>
      <c r="B1451" s="158" t="s">
        <v>256</v>
      </c>
      <c r="C1451" s="89"/>
      <c r="D1451" s="188" t="s">
        <v>256</v>
      </c>
      <c r="E1451" s="159" t="s">
        <v>144</v>
      </c>
      <c r="G1451" s="119"/>
    </row>
    <row r="1452" spans="1:22" ht="12.75">
      <c r="A1452" s="96"/>
      <c r="B1452" s="158"/>
      <c r="C1452" s="89"/>
      <c r="D1452" s="188"/>
      <c r="E1452" s="159"/>
      <c r="G1452" s="119"/>
    </row>
    <row r="1453" spans="1:22" ht="12.75">
      <c r="A1453" s="219" t="s">
        <v>113</v>
      </c>
      <c r="B1453" s="158" t="s">
        <v>144</v>
      </c>
      <c r="C1453" s="89"/>
      <c r="D1453" s="188" t="s">
        <v>144</v>
      </c>
      <c r="E1453" s="159" t="s">
        <v>144</v>
      </c>
      <c r="G1453" s="119"/>
    </row>
    <row r="1454" spans="1:22" ht="12.75">
      <c r="A1454" s="94" t="s">
        <v>141</v>
      </c>
      <c r="B1454" s="158" t="s">
        <v>144</v>
      </c>
      <c r="C1454" s="89"/>
      <c r="D1454" s="188" t="s">
        <v>144</v>
      </c>
      <c r="E1454" s="159" t="s">
        <v>144</v>
      </c>
      <c r="G1454" s="119"/>
      <c r="V1454" s="1">
        <v>1</v>
      </c>
    </row>
    <row r="1455" spans="1:22" ht="12.75">
      <c r="A1455" s="94" t="s">
        <v>142</v>
      </c>
      <c r="B1455" s="158" t="s">
        <v>144</v>
      </c>
      <c r="C1455" s="89"/>
      <c r="D1455" s="188" t="s">
        <v>144</v>
      </c>
      <c r="E1455" s="159" t="s">
        <v>144</v>
      </c>
      <c r="G1455" s="119"/>
      <c r="V1455" s="1">
        <v>1</v>
      </c>
    </row>
    <row r="1456" spans="1:22" ht="12.75">
      <c r="A1456" s="94"/>
      <c r="B1456" s="158"/>
      <c r="C1456" s="89"/>
      <c r="D1456" s="188"/>
      <c r="E1456" s="159"/>
      <c r="G1456" s="119"/>
    </row>
    <row r="1457" spans="1:22" ht="12.75">
      <c r="A1457" s="166" t="s">
        <v>45</v>
      </c>
      <c r="B1457" s="158"/>
      <c r="C1457" s="89"/>
      <c r="D1457" s="188"/>
      <c r="E1457" s="159"/>
      <c r="G1457" s="119"/>
    </row>
    <row r="1458" spans="1:22" ht="12.75">
      <c r="A1458" s="167" t="s">
        <v>47</v>
      </c>
      <c r="B1458" s="158"/>
      <c r="C1458" s="89"/>
      <c r="D1458" s="188"/>
      <c r="E1458" s="159"/>
      <c r="G1458" s="119"/>
    </row>
    <row r="1459" spans="1:22" ht="12.75">
      <c r="A1459" s="167" t="s">
        <v>49</v>
      </c>
      <c r="B1459" s="158"/>
      <c r="C1459" s="89"/>
      <c r="D1459" s="188"/>
      <c r="E1459" s="159"/>
      <c r="G1459" s="119"/>
    </row>
    <row r="1460" spans="1:22" ht="12.75">
      <c r="A1460" s="167"/>
      <c r="B1460" s="158"/>
      <c r="C1460" s="89"/>
      <c r="D1460" s="188"/>
      <c r="E1460" s="159"/>
      <c r="G1460" s="119"/>
    </row>
    <row r="1461" spans="1:22" ht="12.75">
      <c r="A1461" s="167" t="s">
        <v>50</v>
      </c>
      <c r="B1461" s="158"/>
      <c r="C1461" s="89"/>
      <c r="D1461" s="188"/>
      <c r="E1461" s="159"/>
      <c r="G1461" s="119"/>
    </row>
    <row r="1462" spans="1:22" ht="12.75">
      <c r="A1462" s="167" t="s">
        <v>51</v>
      </c>
      <c r="B1462" s="158"/>
      <c r="C1462" s="89"/>
      <c r="D1462" s="188"/>
      <c r="E1462" s="159"/>
      <c r="G1462" s="119"/>
    </row>
    <row r="1463" spans="1:22" ht="12.75">
      <c r="A1463" s="167" t="s">
        <v>53</v>
      </c>
      <c r="B1463" s="158"/>
      <c r="C1463" s="89"/>
      <c r="D1463" s="188"/>
      <c r="E1463" s="159"/>
      <c r="G1463" s="119"/>
    </row>
    <row r="1464" spans="1:22" ht="12.75">
      <c r="A1464" s="167"/>
      <c r="B1464" s="158"/>
      <c r="C1464" s="89"/>
      <c r="D1464" s="188"/>
      <c r="E1464" s="159"/>
      <c r="G1464" s="119"/>
    </row>
    <row r="1465" spans="1:22" ht="12.75">
      <c r="A1465" s="167" t="s">
        <v>55</v>
      </c>
      <c r="B1465" s="158"/>
      <c r="C1465" s="89"/>
      <c r="D1465" s="188"/>
      <c r="E1465" s="159"/>
      <c r="G1465" s="119"/>
    </row>
    <row r="1466" spans="1:22" ht="12.75">
      <c r="A1466" s="167"/>
      <c r="B1466" s="158"/>
      <c r="C1466" s="89"/>
      <c r="D1466" s="188"/>
      <c r="E1466" s="159"/>
      <c r="G1466" s="119"/>
    </row>
    <row r="1467" spans="1:22" ht="12.75">
      <c r="A1467" s="167" t="s">
        <v>56</v>
      </c>
      <c r="B1467" s="158"/>
      <c r="C1467" s="89"/>
      <c r="D1467" s="188"/>
      <c r="E1467" s="159"/>
      <c r="G1467" s="119"/>
    </row>
    <row r="1468" spans="1:22" ht="12.75">
      <c r="A1468" s="167" t="s">
        <v>57</v>
      </c>
      <c r="B1468" s="158"/>
      <c r="C1468" s="89"/>
      <c r="D1468" s="188"/>
      <c r="E1468" s="159"/>
      <c r="G1468" s="119"/>
    </row>
    <row r="1469" spans="1:22" ht="12.75">
      <c r="A1469" s="167" t="s">
        <v>58</v>
      </c>
      <c r="B1469" s="158"/>
      <c r="C1469" s="89"/>
      <c r="D1469" s="188"/>
      <c r="E1469" s="159"/>
      <c r="G1469" s="119"/>
    </row>
    <row r="1470" spans="1:22" ht="12.75">
      <c r="A1470" s="167"/>
      <c r="B1470" s="158"/>
      <c r="C1470" s="89"/>
      <c r="D1470" s="188"/>
      <c r="E1470" s="159"/>
      <c r="G1470" s="119"/>
    </row>
    <row r="1471" spans="1:22" ht="12.75">
      <c r="A1471" s="96" t="s">
        <v>677</v>
      </c>
      <c r="B1471" s="158" t="s">
        <v>144</v>
      </c>
      <c r="C1471" s="89"/>
      <c r="D1471" s="188" t="s">
        <v>144</v>
      </c>
      <c r="E1471" s="159" t="s">
        <v>144</v>
      </c>
      <c r="G1471" s="119"/>
      <c r="V1471" s="1">
        <v>1</v>
      </c>
    </row>
    <row r="1472" spans="1:22" ht="12.75">
      <c r="A1472" s="96" t="s">
        <v>678</v>
      </c>
      <c r="B1472" s="158" t="s">
        <v>144</v>
      </c>
      <c r="C1472" s="89"/>
      <c r="D1472" s="188" t="s">
        <v>144</v>
      </c>
      <c r="E1472" s="159" t="s">
        <v>144</v>
      </c>
      <c r="G1472" s="119"/>
      <c r="V1472" s="1">
        <v>1</v>
      </c>
    </row>
    <row r="1473" spans="1:22" ht="12.75">
      <c r="A1473" s="96"/>
      <c r="B1473" s="158" t="s">
        <v>144</v>
      </c>
      <c r="C1473" s="89"/>
      <c r="D1473" s="188" t="s">
        <v>144</v>
      </c>
      <c r="E1473" s="159" t="s">
        <v>144</v>
      </c>
      <c r="G1473" s="119"/>
      <c r="V1473" s="1">
        <v>1</v>
      </c>
    </row>
    <row r="1474" spans="1:22" ht="12.75">
      <c r="A1474" s="96" t="s">
        <v>679</v>
      </c>
      <c r="B1474" s="158" t="s">
        <v>144</v>
      </c>
      <c r="C1474" s="89"/>
      <c r="D1474" s="188" t="s">
        <v>144</v>
      </c>
      <c r="E1474" s="159" t="s">
        <v>144</v>
      </c>
      <c r="G1474" s="119"/>
    </row>
    <row r="1475" spans="1:22" ht="12.75">
      <c r="A1475" s="96" t="s">
        <v>680</v>
      </c>
      <c r="B1475" s="158" t="s">
        <v>144</v>
      </c>
      <c r="C1475" s="89"/>
      <c r="D1475" s="188" t="s">
        <v>144</v>
      </c>
      <c r="E1475" s="159" t="s">
        <v>144</v>
      </c>
      <c r="G1475" s="119"/>
      <c r="V1475" s="1">
        <v>1</v>
      </c>
    </row>
    <row r="1476" spans="1:22" ht="12.75">
      <c r="A1476" s="96" t="s">
        <v>681</v>
      </c>
      <c r="B1476" s="158" t="s">
        <v>144</v>
      </c>
      <c r="C1476" s="89"/>
      <c r="D1476" s="188" t="s">
        <v>144</v>
      </c>
      <c r="E1476" s="159" t="s">
        <v>144</v>
      </c>
      <c r="G1476" s="119"/>
    </row>
    <row r="1477" spans="1:22" ht="12.75">
      <c r="A1477" s="96"/>
      <c r="B1477" s="158" t="s">
        <v>144</v>
      </c>
      <c r="C1477" s="89"/>
      <c r="D1477" s="188" t="s">
        <v>144</v>
      </c>
      <c r="E1477" s="159" t="s">
        <v>144</v>
      </c>
      <c r="G1477" s="119"/>
    </row>
    <row r="1478" spans="1:22" ht="12.75">
      <c r="A1478" s="96" t="s">
        <v>682</v>
      </c>
      <c r="B1478" s="158" t="s">
        <v>144</v>
      </c>
      <c r="C1478" s="89"/>
      <c r="D1478" s="188" t="s">
        <v>144</v>
      </c>
      <c r="E1478" s="159" t="s">
        <v>144</v>
      </c>
      <c r="G1478" s="119"/>
    </row>
    <row r="1479" spans="1:22" ht="12.75">
      <c r="A1479" s="96" t="s">
        <v>1342</v>
      </c>
      <c r="B1479" s="158" t="s">
        <v>144</v>
      </c>
      <c r="C1479" s="89"/>
      <c r="D1479" s="188" t="s">
        <v>144</v>
      </c>
      <c r="E1479" s="159" t="s">
        <v>144</v>
      </c>
      <c r="G1479" s="119"/>
    </row>
    <row r="1480" spans="1:22" ht="12.75">
      <c r="A1480" s="96" t="s">
        <v>684</v>
      </c>
      <c r="B1480" s="158" t="s">
        <v>144</v>
      </c>
      <c r="C1480" s="89"/>
      <c r="D1480" s="188" t="s">
        <v>144</v>
      </c>
      <c r="E1480" s="159" t="s">
        <v>144</v>
      </c>
      <c r="G1480" s="119"/>
    </row>
    <row r="1481" spans="1:22" ht="12.75">
      <c r="A1481" s="96"/>
      <c r="B1481" s="158" t="s">
        <v>144</v>
      </c>
      <c r="C1481" s="89"/>
      <c r="D1481" s="188" t="s">
        <v>144</v>
      </c>
      <c r="E1481" s="159" t="s">
        <v>144</v>
      </c>
      <c r="G1481" s="119"/>
    </row>
    <row r="1482" spans="1:22" ht="12.75">
      <c r="A1482" s="96" t="s">
        <v>685</v>
      </c>
      <c r="B1482" s="158" t="s">
        <v>144</v>
      </c>
      <c r="C1482" s="89"/>
      <c r="D1482" s="188" t="s">
        <v>144</v>
      </c>
      <c r="E1482" s="159" t="s">
        <v>144</v>
      </c>
      <c r="G1482" s="119"/>
    </row>
    <row r="1483" spans="1:22" ht="12.75">
      <c r="A1483" s="96" t="s">
        <v>686</v>
      </c>
      <c r="B1483" s="158" t="s">
        <v>144</v>
      </c>
      <c r="C1483" s="89"/>
      <c r="D1483" s="188" t="s">
        <v>144</v>
      </c>
      <c r="E1483" s="159" t="s">
        <v>144</v>
      </c>
      <c r="G1483" s="119"/>
    </row>
    <row r="1484" spans="1:22" ht="12.75">
      <c r="A1484" s="96"/>
      <c r="B1484" s="158" t="s">
        <v>144</v>
      </c>
      <c r="C1484" s="89"/>
      <c r="D1484" s="188" t="s">
        <v>144</v>
      </c>
      <c r="E1484" s="159" t="s">
        <v>144</v>
      </c>
      <c r="G1484" s="119"/>
    </row>
    <row r="1485" spans="1:22" ht="12.75">
      <c r="A1485" s="96" t="s">
        <v>688</v>
      </c>
      <c r="B1485" s="158" t="s">
        <v>144</v>
      </c>
      <c r="C1485" s="89"/>
      <c r="D1485" s="188" t="s">
        <v>144</v>
      </c>
      <c r="E1485" s="159" t="s">
        <v>144</v>
      </c>
      <c r="G1485" s="119"/>
    </row>
    <row r="1486" spans="1:22" ht="12.75">
      <c r="A1486" s="96" t="s">
        <v>687</v>
      </c>
      <c r="B1486" s="158" t="s">
        <v>144</v>
      </c>
      <c r="C1486" s="89"/>
      <c r="D1486" s="188" t="s">
        <v>144</v>
      </c>
      <c r="E1486" s="159" t="s">
        <v>144</v>
      </c>
      <c r="G1486" s="119"/>
    </row>
    <row r="1487" spans="1:22" ht="12.75">
      <c r="A1487" s="96"/>
      <c r="B1487" s="158"/>
      <c r="C1487" s="89"/>
      <c r="D1487" s="188"/>
      <c r="E1487" s="159"/>
      <c r="G1487" s="119"/>
    </row>
    <row r="1488" spans="1:22" ht="12.75">
      <c r="A1488" s="96"/>
      <c r="B1488" s="158" t="s">
        <v>144</v>
      </c>
      <c r="C1488" s="89"/>
      <c r="D1488" s="188" t="s">
        <v>144</v>
      </c>
      <c r="E1488" s="159" t="s">
        <v>144</v>
      </c>
      <c r="G1488" s="119"/>
    </row>
    <row r="1489" spans="1:22" ht="12.75">
      <c r="A1489" s="94" t="s">
        <v>689</v>
      </c>
      <c r="B1489" s="158" t="s">
        <v>144</v>
      </c>
      <c r="C1489" s="89"/>
      <c r="D1489" s="188" t="s">
        <v>144</v>
      </c>
      <c r="E1489" s="159" t="s">
        <v>144</v>
      </c>
      <c r="G1489" s="119"/>
    </row>
    <row r="1490" spans="1:22" ht="12.75">
      <c r="A1490" s="96" t="s">
        <v>297</v>
      </c>
      <c r="B1490" s="158">
        <v>121.668156</v>
      </c>
      <c r="C1490" s="89"/>
      <c r="D1490" s="188">
        <f>B1490*(1+'Published Tariffs 11-12'!$H$42)</f>
        <v>125.0261971056</v>
      </c>
      <c r="E1490" s="159">
        <f>(D1490-B1490)/B1490</f>
        <v>2.7600000000000072E-2</v>
      </c>
      <c r="G1490" s="119"/>
    </row>
    <row r="1491" spans="1:22" ht="12.75">
      <c r="A1491" s="96" t="s">
        <v>298</v>
      </c>
      <c r="B1491" s="158">
        <v>3.5735579999999998</v>
      </c>
      <c r="C1491" s="89"/>
      <c r="D1491" s="188">
        <f>B1491*(1+'Published Tariffs 11-12'!$H$42)</f>
        <v>3.6721882008</v>
      </c>
      <c r="E1491" s="159">
        <f>(D1491-B1491)/B1491</f>
        <v>2.7600000000000052E-2</v>
      </c>
      <c r="G1491" s="119"/>
      <c r="V1491" s="1">
        <v>1</v>
      </c>
    </row>
    <row r="1492" spans="1:22" ht="12.75">
      <c r="A1492" s="96" t="s">
        <v>300</v>
      </c>
      <c r="B1492" s="158">
        <v>57.270969000000001</v>
      </c>
      <c r="C1492" s="89"/>
      <c r="D1492" s="188">
        <f>B1492*(1+'Published Tariffs 11-12'!$H$42)</f>
        <v>58.851647744400005</v>
      </c>
      <c r="E1492" s="159">
        <f>(D1492-B1492)/B1492</f>
        <v>2.7600000000000062E-2</v>
      </c>
      <c r="G1492" s="119"/>
      <c r="V1492" s="1">
        <v>1</v>
      </c>
    </row>
    <row r="1493" spans="1:22" ht="12.75">
      <c r="A1493" s="96" t="s">
        <v>299</v>
      </c>
      <c r="B1493" s="158">
        <v>200.41</v>
      </c>
      <c r="C1493" s="138">
        <v>183.55823523782183</v>
      </c>
      <c r="D1493" s="188">
        <f>B1493*(1+'Published Tariffs 11-12'!$H$42)</f>
        <v>205.941316</v>
      </c>
      <c r="E1493" s="159">
        <f>(D1493-B1493)/B1493</f>
        <v>2.760000000000002E-2</v>
      </c>
      <c r="G1493" s="119"/>
      <c r="V1493" s="1">
        <v>1</v>
      </c>
    </row>
    <row r="1494" spans="1:22" ht="12.75">
      <c r="A1494" s="96"/>
      <c r="B1494" s="158" t="s">
        <v>144</v>
      </c>
      <c r="C1494" s="89"/>
      <c r="D1494" s="188" t="s">
        <v>144</v>
      </c>
      <c r="E1494" s="159" t="s">
        <v>144</v>
      </c>
      <c r="G1494" s="119"/>
      <c r="V1494" s="1">
        <v>1</v>
      </c>
    </row>
    <row r="1495" spans="1:22" ht="12.75">
      <c r="A1495" s="94" t="s">
        <v>700</v>
      </c>
      <c r="B1495" s="158" t="s">
        <v>144</v>
      </c>
      <c r="C1495" s="89"/>
      <c r="D1495" s="188" t="s">
        <v>144</v>
      </c>
      <c r="E1495" s="159" t="s">
        <v>144</v>
      </c>
      <c r="G1495" s="119"/>
    </row>
    <row r="1496" spans="1:22" ht="12.75">
      <c r="A1496" s="96" t="s">
        <v>291</v>
      </c>
      <c r="B1496" s="158">
        <v>100.20591</v>
      </c>
      <c r="C1496" s="89"/>
      <c r="D1496" s="188">
        <f>B1496*(1+'Published Tariffs 11-12'!$H$42)</f>
        <v>102.97159311600001</v>
      </c>
      <c r="E1496" s="159">
        <f>(D1496-B1496)/B1496</f>
        <v>2.7600000000000052E-2</v>
      </c>
      <c r="G1496" s="119"/>
    </row>
    <row r="1497" spans="1:22" ht="12.75">
      <c r="A1497" s="96" t="s">
        <v>292</v>
      </c>
      <c r="B1497" s="158">
        <v>3.5735579999999998</v>
      </c>
      <c r="C1497" s="89"/>
      <c r="D1497" s="188">
        <f>B1497*(1+'Published Tariffs 11-12'!$H$42)</f>
        <v>3.6721882008</v>
      </c>
      <c r="E1497" s="159">
        <f>(D1497-B1497)/B1497</f>
        <v>2.7600000000000052E-2</v>
      </c>
      <c r="G1497" s="119"/>
    </row>
    <row r="1498" spans="1:22" ht="12.75">
      <c r="A1498" s="96" t="s">
        <v>293</v>
      </c>
      <c r="B1498" s="158">
        <v>42.934941000000002</v>
      </c>
      <c r="C1498" s="89"/>
      <c r="D1498" s="188">
        <f>B1498*(1+'Published Tariffs 11-12'!$H$42)</f>
        <v>44.119945371600004</v>
      </c>
      <c r="E1498" s="159">
        <f>(D1498-B1498)/B1498</f>
        <v>2.7600000000000038E-2</v>
      </c>
      <c r="G1498" s="119"/>
    </row>
    <row r="1499" spans="1:22" ht="12.75">
      <c r="A1499" s="96" t="s">
        <v>294</v>
      </c>
      <c r="B1499" s="158">
        <v>100.21</v>
      </c>
      <c r="C1499" s="138">
        <v>91.779117618910917</v>
      </c>
      <c r="D1499" s="188">
        <f>B1499*(1+'Published Tariffs 11-12'!$H$42)</f>
        <v>102.975796</v>
      </c>
      <c r="E1499" s="159">
        <f>(D1499-B1499)/B1499</f>
        <v>2.760000000000009E-2</v>
      </c>
      <c r="G1499" s="119"/>
    </row>
    <row r="1500" spans="1:22" ht="12.75">
      <c r="A1500" s="96"/>
      <c r="B1500" s="158" t="s">
        <v>144</v>
      </c>
      <c r="C1500" s="89"/>
      <c r="D1500" s="188" t="s">
        <v>144</v>
      </c>
      <c r="E1500" s="159" t="s">
        <v>144</v>
      </c>
      <c r="G1500" s="119"/>
    </row>
    <row r="1501" spans="1:22" ht="12.75">
      <c r="A1501" s="179" t="s">
        <v>460</v>
      </c>
      <c r="B1501" s="158" t="s">
        <v>144</v>
      </c>
      <c r="C1501" s="115"/>
      <c r="D1501" s="188" t="s">
        <v>144</v>
      </c>
      <c r="E1501" s="159" t="s">
        <v>144</v>
      </c>
      <c r="G1501" s="119"/>
    </row>
    <row r="1502" spans="1:22" ht="12.75">
      <c r="A1502" s="180" t="s">
        <v>790</v>
      </c>
      <c r="B1502" s="158" t="s">
        <v>144</v>
      </c>
      <c r="C1502" s="100"/>
      <c r="D1502" s="188" t="s">
        <v>144</v>
      </c>
      <c r="E1502" s="159" t="s">
        <v>144</v>
      </c>
      <c r="G1502" s="119"/>
    </row>
    <row r="1503" spans="1:22" ht="12.75">
      <c r="A1503" s="180" t="s">
        <v>361</v>
      </c>
      <c r="B1503" s="158">
        <v>75.150000000000006</v>
      </c>
      <c r="C1503" s="142">
        <v>46.23</v>
      </c>
      <c r="D1503" s="188">
        <f>B1503*(1+'Published Tariffs 11-12'!$H$42)</f>
        <v>77.224140000000006</v>
      </c>
      <c r="E1503" s="159">
        <f t="shared" ref="E1503:E1566" si="12">(D1503-B1503)/B1503</f>
        <v>2.7599999999999996E-2</v>
      </c>
      <c r="G1503" s="119"/>
    </row>
    <row r="1504" spans="1:22" ht="12.75">
      <c r="A1504" s="180" t="s">
        <v>362</v>
      </c>
      <c r="B1504" s="158">
        <v>27.919727999999996</v>
      </c>
      <c r="C1504" s="100"/>
      <c r="D1504" s="188">
        <f>B1504*(1+'Published Tariffs 11-12'!$H$42)</f>
        <v>28.690312492799997</v>
      </c>
      <c r="E1504" s="159">
        <f t="shared" si="12"/>
        <v>2.7600000000000048E-2</v>
      </c>
      <c r="G1504" s="119"/>
    </row>
    <row r="1505" spans="1:7" ht="12.75">
      <c r="A1505" s="180" t="s">
        <v>363</v>
      </c>
      <c r="B1505" s="158">
        <v>25.767233999999998</v>
      </c>
      <c r="C1505" s="100"/>
      <c r="D1505" s="188">
        <f>B1505*(1+'Published Tariffs 11-12'!$H$42)</f>
        <v>26.4784096584</v>
      </c>
      <c r="E1505" s="159">
        <f t="shared" si="12"/>
        <v>2.7600000000000079E-2</v>
      </c>
      <c r="G1505" s="119"/>
    </row>
    <row r="1506" spans="1:7" ht="12.75">
      <c r="A1506" s="180" t="s">
        <v>204</v>
      </c>
      <c r="B1506" s="158">
        <v>50.082056999999999</v>
      </c>
      <c r="C1506" s="100"/>
      <c r="D1506" s="188">
        <f>B1506*(1+'Published Tariffs 11-12'!$H$42)</f>
        <v>51.464321773200005</v>
      </c>
      <c r="E1506" s="159">
        <f t="shared" si="12"/>
        <v>2.7600000000000128E-2</v>
      </c>
      <c r="G1506" s="119"/>
    </row>
    <row r="1507" spans="1:7" ht="12.75">
      <c r="A1507" s="180" t="s">
        <v>366</v>
      </c>
      <c r="B1507" s="158">
        <v>50.082056999999999</v>
      </c>
      <c r="C1507" s="100"/>
      <c r="D1507" s="188">
        <f>B1507*(1+'Published Tariffs 11-12'!$H$42)</f>
        <v>51.464321773200005</v>
      </c>
      <c r="E1507" s="159">
        <f t="shared" si="12"/>
        <v>2.7600000000000128E-2</v>
      </c>
      <c r="G1507" s="119"/>
    </row>
    <row r="1508" spans="1:7" ht="12.75">
      <c r="A1508" s="180" t="s">
        <v>368</v>
      </c>
      <c r="B1508" s="158">
        <v>50.082056999999999</v>
      </c>
      <c r="C1508" s="100"/>
      <c r="D1508" s="188">
        <f>B1508*(1+'Published Tariffs 11-12'!$H$42)</f>
        <v>51.464321773200005</v>
      </c>
      <c r="E1508" s="159">
        <f t="shared" si="12"/>
        <v>2.7600000000000128E-2</v>
      </c>
      <c r="G1508" s="119"/>
    </row>
    <row r="1509" spans="1:7" ht="12.75">
      <c r="A1509" s="180" t="s">
        <v>370</v>
      </c>
      <c r="B1509" s="158">
        <v>21.472694999999998</v>
      </c>
      <c r="C1509" s="100"/>
      <c r="D1509" s="188">
        <f>B1509*(1+'Published Tariffs 11-12'!$H$42)</f>
        <v>22.065341382</v>
      </c>
      <c r="E1509" s="159">
        <f t="shared" si="12"/>
        <v>2.7600000000000079E-2</v>
      </c>
      <c r="G1509" s="119"/>
    </row>
    <row r="1510" spans="1:7" ht="12.75">
      <c r="A1510" s="180" t="s">
        <v>372</v>
      </c>
      <c r="B1510" s="158">
        <v>53.697410999999995</v>
      </c>
      <c r="C1510" s="100"/>
      <c r="D1510" s="188">
        <f>B1510*(1+'Published Tariffs 11-12'!$H$42)</f>
        <v>55.179459543599997</v>
      </c>
      <c r="E1510" s="159">
        <f t="shared" si="12"/>
        <v>2.7600000000000027E-2</v>
      </c>
      <c r="G1510" s="119"/>
    </row>
    <row r="1511" spans="1:7" ht="12.75">
      <c r="A1511" s="180" t="s">
        <v>374</v>
      </c>
      <c r="B1511" s="158">
        <v>121.668156</v>
      </c>
      <c r="C1511" s="100"/>
      <c r="D1511" s="188">
        <f>B1511*(1+'Published Tariffs 11-12'!$H$42)</f>
        <v>125.0261971056</v>
      </c>
      <c r="E1511" s="159">
        <f t="shared" si="12"/>
        <v>2.7600000000000072E-2</v>
      </c>
      <c r="G1511" s="119"/>
    </row>
    <row r="1512" spans="1:7" ht="12.75">
      <c r="A1512" s="180" t="s">
        <v>365</v>
      </c>
      <c r="B1512" s="158">
        <v>27.919727999999996</v>
      </c>
      <c r="C1512" s="100"/>
      <c r="D1512" s="188">
        <f>B1512*(1+'Published Tariffs 11-12'!$H$42)</f>
        <v>28.690312492799997</v>
      </c>
      <c r="E1512" s="159">
        <f t="shared" si="12"/>
        <v>2.7600000000000048E-2</v>
      </c>
      <c r="G1512" s="119"/>
    </row>
    <row r="1513" spans="1:7" ht="12.75" customHeight="1">
      <c r="A1513" s="180" t="s">
        <v>377</v>
      </c>
      <c r="B1513" s="158">
        <v>121.668156</v>
      </c>
      <c r="C1513" s="100"/>
      <c r="D1513" s="188">
        <f>B1513*(1+'Published Tariffs 11-12'!$H$42)</f>
        <v>125.0261971056</v>
      </c>
      <c r="E1513" s="159">
        <f t="shared" si="12"/>
        <v>2.7600000000000072E-2</v>
      </c>
      <c r="G1513" s="119"/>
    </row>
    <row r="1514" spans="1:7" ht="12.75" customHeight="1">
      <c r="A1514" s="180" t="s">
        <v>379</v>
      </c>
      <c r="B1514" s="158">
        <v>50.08</v>
      </c>
      <c r="C1514" s="142">
        <v>30.83</v>
      </c>
      <c r="D1514" s="188">
        <f>B1514*(1+'Published Tariffs 11-12'!$H$42)</f>
        <v>51.462208000000004</v>
      </c>
      <c r="E1514" s="159">
        <f t="shared" si="12"/>
        <v>2.7600000000000114E-2</v>
      </c>
      <c r="G1514" s="119"/>
    </row>
    <row r="1515" spans="1:7" ht="12.75" customHeight="1">
      <c r="A1515" s="180" t="s">
        <v>367</v>
      </c>
      <c r="B1515" s="158">
        <v>21.472694999999998</v>
      </c>
      <c r="C1515" s="100"/>
      <c r="D1515" s="188">
        <f>B1515*(1+'Published Tariffs 11-12'!$H$42)</f>
        <v>22.065341382</v>
      </c>
      <c r="E1515" s="159">
        <f t="shared" si="12"/>
        <v>2.7600000000000079E-2</v>
      </c>
      <c r="G1515" s="119"/>
    </row>
    <row r="1516" spans="1:7" ht="12.75" customHeight="1">
      <c r="A1516" s="180" t="s">
        <v>382</v>
      </c>
      <c r="B1516" s="158">
        <v>50.082056999999999</v>
      </c>
      <c r="C1516" s="100"/>
      <c r="D1516" s="188">
        <f>B1516*(1+'Published Tariffs 11-12'!$H$42)</f>
        <v>51.464321773200005</v>
      </c>
      <c r="E1516" s="159">
        <f t="shared" si="12"/>
        <v>2.7600000000000128E-2</v>
      </c>
      <c r="G1516" s="119"/>
    </row>
    <row r="1517" spans="1:7" ht="12.75" customHeight="1">
      <c r="A1517" s="181" t="s">
        <v>369</v>
      </c>
      <c r="B1517" s="158">
        <v>15.036111</v>
      </c>
      <c r="C1517" s="100"/>
      <c r="D1517" s="188">
        <f>B1517*(1+'Published Tariffs 11-12'!$H$42)</f>
        <v>15.4511076636</v>
      </c>
      <c r="E1517" s="159">
        <f t="shared" si="12"/>
        <v>2.7600000000000013E-2</v>
      </c>
      <c r="G1517" s="119"/>
    </row>
    <row r="1518" spans="1:7" ht="12.75" customHeight="1">
      <c r="A1518" s="180" t="s">
        <v>385</v>
      </c>
      <c r="B1518" s="158">
        <v>19.759059000000001</v>
      </c>
      <c r="C1518" s="100"/>
      <c r="D1518" s="188">
        <f>B1518*(1+'Published Tariffs 11-12'!$H$42)</f>
        <v>20.304409028400002</v>
      </c>
      <c r="E1518" s="159">
        <f t="shared" si="12"/>
        <v>2.7600000000000072E-2</v>
      </c>
      <c r="G1518" s="119"/>
    </row>
    <row r="1519" spans="1:7" ht="12.75" customHeight="1">
      <c r="A1519" s="180" t="s">
        <v>387</v>
      </c>
      <c r="B1519" s="158">
        <v>21.472694999999998</v>
      </c>
      <c r="C1519" s="100"/>
      <c r="D1519" s="188">
        <f>B1519*(1+'Published Tariffs 11-12'!$H$42)</f>
        <v>22.065341382</v>
      </c>
      <c r="E1519" s="159">
        <f t="shared" si="12"/>
        <v>2.7600000000000079E-2</v>
      </c>
      <c r="G1519" s="119"/>
    </row>
    <row r="1520" spans="1:7" ht="12.75" customHeight="1">
      <c r="A1520" s="229" t="s">
        <v>371</v>
      </c>
      <c r="B1520" s="230">
        <v>20.56</v>
      </c>
      <c r="C1520" s="142">
        <v>18.834338214183177</v>
      </c>
      <c r="D1520" s="231">
        <v>8.52</v>
      </c>
      <c r="E1520" s="232">
        <f t="shared" si="12"/>
        <v>-0.58560311284046696</v>
      </c>
      <c r="F1520" s="228"/>
      <c r="G1520" s="119"/>
    </row>
    <row r="1521" spans="1:22" ht="12.75" customHeight="1">
      <c r="A1521" s="180" t="s">
        <v>390</v>
      </c>
      <c r="B1521" s="158">
        <v>121.67</v>
      </c>
      <c r="C1521" s="142">
        <v>71.900000000000006</v>
      </c>
      <c r="D1521" s="188">
        <f>B1521*(1+'Published Tariffs 11-12'!$H$42)</f>
        <v>125.02809200000002</v>
      </c>
      <c r="E1521" s="159">
        <f t="shared" si="12"/>
        <v>2.7600000000000111E-2</v>
      </c>
      <c r="G1521" s="119"/>
    </row>
    <row r="1522" spans="1:22" ht="12.75" customHeight="1">
      <c r="A1522" s="180" t="s">
        <v>392</v>
      </c>
      <c r="B1522" s="158">
        <v>121.67</v>
      </c>
      <c r="C1522" s="142">
        <v>76.02</v>
      </c>
      <c r="D1522" s="188">
        <f>B1522*(1+'Published Tariffs 11-12'!$H$42)</f>
        <v>125.02809200000002</v>
      </c>
      <c r="E1522" s="159">
        <f t="shared" si="12"/>
        <v>2.7600000000000111E-2</v>
      </c>
      <c r="G1522" s="119"/>
    </row>
    <row r="1523" spans="1:22" ht="12.75" customHeight="1">
      <c r="A1523" s="180" t="s">
        <v>375</v>
      </c>
      <c r="B1523" s="158">
        <v>34.345862999999994</v>
      </c>
      <c r="C1523" s="100"/>
      <c r="D1523" s="188">
        <f>B1523*(1+'Published Tariffs 11-12'!$H$42)</f>
        <v>35.293808818799995</v>
      </c>
      <c r="E1523" s="159">
        <f t="shared" si="12"/>
        <v>2.7600000000000031E-2</v>
      </c>
      <c r="G1523" s="119"/>
    </row>
    <row r="1524" spans="1:22" ht="12.75" customHeight="1">
      <c r="A1524" s="180" t="s">
        <v>395</v>
      </c>
      <c r="B1524" s="158">
        <v>35.986355999999994</v>
      </c>
      <c r="C1524" s="100"/>
      <c r="D1524" s="188">
        <f>B1524*(1+'Published Tariffs 11-12'!$H$42)</f>
        <v>36.979579425599994</v>
      </c>
      <c r="E1524" s="159">
        <f t="shared" si="12"/>
        <v>2.7600000000000006E-2</v>
      </c>
      <c r="G1524" s="119"/>
    </row>
    <row r="1525" spans="1:22" ht="12.75" customHeight="1">
      <c r="A1525" s="180" t="s">
        <v>397</v>
      </c>
      <c r="B1525" s="158">
        <v>35.986355999999994</v>
      </c>
      <c r="C1525" s="100"/>
      <c r="D1525" s="188">
        <f>B1525*(1+'Published Tariffs 11-12'!$H$42)</f>
        <v>36.979579425599994</v>
      </c>
      <c r="E1525" s="159">
        <f t="shared" si="12"/>
        <v>2.7600000000000006E-2</v>
      </c>
      <c r="G1525" s="119"/>
    </row>
    <row r="1526" spans="1:22" ht="12.75" customHeight="1">
      <c r="A1526" s="180" t="s">
        <v>399</v>
      </c>
      <c r="B1526" s="158">
        <v>50.082056999999999</v>
      </c>
      <c r="C1526" s="100"/>
      <c r="D1526" s="188">
        <f>B1526*(1+'Published Tariffs 11-12'!$H$42)</f>
        <v>51.464321773200005</v>
      </c>
      <c r="E1526" s="159">
        <f t="shared" si="12"/>
        <v>2.7600000000000128E-2</v>
      </c>
      <c r="G1526" s="119"/>
    </row>
    <row r="1527" spans="1:22" ht="12.75" customHeight="1">
      <c r="A1527" s="180" t="s">
        <v>376</v>
      </c>
      <c r="B1527" s="158">
        <v>25.767233999999998</v>
      </c>
      <c r="C1527" s="100"/>
      <c r="D1527" s="188">
        <f>B1527*(1+'Published Tariffs 11-12'!$H$42)</f>
        <v>26.4784096584</v>
      </c>
      <c r="E1527" s="159">
        <f t="shared" si="12"/>
        <v>2.7600000000000079E-2</v>
      </c>
      <c r="G1527" s="119"/>
    </row>
    <row r="1528" spans="1:22" ht="12.75" customHeight="1">
      <c r="A1528" s="180" t="s">
        <v>402</v>
      </c>
      <c r="B1528" s="158">
        <v>21.033836999999998</v>
      </c>
      <c r="C1528" s="100"/>
      <c r="D1528" s="188">
        <f>B1528*(1+'Published Tariffs 11-12'!$H$42)</f>
        <v>21.614370901200001</v>
      </c>
      <c r="E1528" s="159">
        <f t="shared" si="12"/>
        <v>2.7600000000000124E-2</v>
      </c>
      <c r="G1528" s="119"/>
    </row>
    <row r="1529" spans="1:22" ht="12.75" customHeight="1">
      <c r="A1529" s="180" t="s">
        <v>404</v>
      </c>
      <c r="B1529" s="158">
        <v>121.67</v>
      </c>
      <c r="C1529" s="142">
        <v>61.64</v>
      </c>
      <c r="D1529" s="188">
        <f>B1529*(1+'Published Tariffs 11-12'!$H$42)</f>
        <v>125.02809200000002</v>
      </c>
      <c r="E1529" s="159">
        <f t="shared" si="12"/>
        <v>2.7600000000000111E-2</v>
      </c>
      <c r="G1529" s="119"/>
    </row>
    <row r="1530" spans="1:22" ht="12.75" customHeight="1">
      <c r="A1530" s="180" t="s">
        <v>406</v>
      </c>
      <c r="B1530" s="158">
        <v>24.346170000000001</v>
      </c>
      <c r="C1530" s="100"/>
      <c r="D1530" s="188">
        <f>B1530*(1+'Published Tariffs 11-12'!$H$42)</f>
        <v>25.018124292000003</v>
      </c>
      <c r="E1530" s="159">
        <f t="shared" si="12"/>
        <v>2.7600000000000097E-2</v>
      </c>
      <c r="G1530" s="119"/>
    </row>
    <row r="1531" spans="1:22" ht="12.75" customHeight="1">
      <c r="A1531" s="180" t="s">
        <v>408</v>
      </c>
      <c r="B1531" s="158">
        <v>75.150000000000006</v>
      </c>
      <c r="C1531" s="142">
        <v>46.23</v>
      </c>
      <c r="D1531" s="188">
        <f>B1531*(1+'Published Tariffs 11-12'!$H$42)</f>
        <v>77.224140000000006</v>
      </c>
      <c r="E1531" s="159">
        <f t="shared" si="12"/>
        <v>2.7599999999999996E-2</v>
      </c>
      <c r="G1531" s="119"/>
      <c r="V1531" s="1">
        <v>1</v>
      </c>
    </row>
    <row r="1532" spans="1:22" ht="12.75" customHeight="1">
      <c r="A1532" s="180" t="s">
        <v>410</v>
      </c>
      <c r="B1532" s="158">
        <v>21.472694999999998</v>
      </c>
      <c r="C1532" s="100"/>
      <c r="D1532" s="188">
        <f>B1532*(1+'Published Tariffs 11-12'!$H$42)</f>
        <v>22.065341382</v>
      </c>
      <c r="E1532" s="159">
        <f t="shared" si="12"/>
        <v>2.7600000000000079E-2</v>
      </c>
      <c r="G1532" s="119"/>
      <c r="V1532" s="1">
        <v>1</v>
      </c>
    </row>
    <row r="1533" spans="1:22" ht="12.75" customHeight="1">
      <c r="A1533" s="180" t="s">
        <v>412</v>
      </c>
      <c r="B1533" s="158">
        <v>75.150000000000006</v>
      </c>
      <c r="C1533" s="142">
        <v>46.23</v>
      </c>
      <c r="D1533" s="188">
        <f>B1533*(1+'Published Tariffs 11-12'!$H$42)</f>
        <v>77.224140000000006</v>
      </c>
      <c r="E1533" s="159">
        <f t="shared" si="12"/>
        <v>2.7599999999999996E-2</v>
      </c>
      <c r="G1533" s="119"/>
      <c r="V1533" s="1">
        <v>1</v>
      </c>
    </row>
    <row r="1534" spans="1:22" ht="12.75" customHeight="1">
      <c r="A1534" s="180" t="s">
        <v>414</v>
      </c>
      <c r="B1534" s="158">
        <v>27.919727999999996</v>
      </c>
      <c r="C1534" s="100"/>
      <c r="D1534" s="188">
        <f>B1534*(1+'Published Tariffs 11-12'!$H$42)</f>
        <v>28.690312492799997</v>
      </c>
      <c r="E1534" s="159">
        <f t="shared" si="12"/>
        <v>2.7600000000000048E-2</v>
      </c>
      <c r="G1534" s="119"/>
      <c r="V1534" s="1">
        <v>1</v>
      </c>
    </row>
    <row r="1535" spans="1:22" ht="12.75" customHeight="1">
      <c r="A1535" s="180" t="s">
        <v>381</v>
      </c>
      <c r="B1535" s="158">
        <v>25.767233999999998</v>
      </c>
      <c r="C1535" s="100"/>
      <c r="D1535" s="188">
        <f>B1535*(1+'Published Tariffs 11-12'!$H$42)</f>
        <v>26.4784096584</v>
      </c>
      <c r="E1535" s="159">
        <f t="shared" si="12"/>
        <v>2.7600000000000079E-2</v>
      </c>
      <c r="G1535" s="119"/>
      <c r="V1535" s="1">
        <v>1</v>
      </c>
    </row>
    <row r="1536" spans="1:22" ht="12.75" customHeight="1">
      <c r="A1536" s="180" t="s">
        <v>417</v>
      </c>
      <c r="B1536" s="158">
        <v>50.082056999999999</v>
      </c>
      <c r="C1536" s="100"/>
      <c r="D1536" s="188">
        <f>B1536*(1+'Published Tariffs 11-12'!$H$42)</f>
        <v>51.464321773200005</v>
      </c>
      <c r="E1536" s="159">
        <f t="shared" si="12"/>
        <v>2.7600000000000128E-2</v>
      </c>
      <c r="G1536" s="119"/>
      <c r="V1536" s="1">
        <v>1</v>
      </c>
    </row>
    <row r="1537" spans="1:22" ht="12.75" customHeight="1">
      <c r="A1537" s="180" t="s">
        <v>383</v>
      </c>
      <c r="B1537" s="158">
        <v>21.472694999999998</v>
      </c>
      <c r="C1537" s="100"/>
      <c r="D1537" s="188">
        <f>B1537*(1+'Published Tariffs 11-12'!$H$42)</f>
        <v>22.065341382</v>
      </c>
      <c r="E1537" s="159">
        <f t="shared" si="12"/>
        <v>2.7600000000000079E-2</v>
      </c>
      <c r="G1537" s="119"/>
      <c r="V1537" s="1">
        <v>1</v>
      </c>
    </row>
    <row r="1538" spans="1:22" ht="12.75" customHeight="1">
      <c r="A1538" s="180" t="s">
        <v>420</v>
      </c>
      <c r="B1538" s="158">
        <v>21.472694999999998</v>
      </c>
      <c r="C1538" s="100"/>
      <c r="D1538" s="188">
        <f>B1538*(1+'Published Tariffs 11-12'!$H$42)</f>
        <v>22.065341382</v>
      </c>
      <c r="E1538" s="159">
        <f t="shared" si="12"/>
        <v>2.7600000000000079E-2</v>
      </c>
      <c r="G1538" s="119"/>
      <c r="V1538" s="1">
        <v>1</v>
      </c>
    </row>
    <row r="1539" spans="1:22" ht="12.75" customHeight="1">
      <c r="A1539" s="180" t="s">
        <v>388</v>
      </c>
      <c r="B1539" s="158">
        <v>21.472694999999998</v>
      </c>
      <c r="C1539" s="100"/>
      <c r="D1539" s="188">
        <f>B1539*(1+'Published Tariffs 11-12'!$H$42)</f>
        <v>22.065341382</v>
      </c>
      <c r="E1539" s="159">
        <f t="shared" si="12"/>
        <v>2.7600000000000079E-2</v>
      </c>
      <c r="G1539" s="119"/>
      <c r="V1539" s="1">
        <v>1</v>
      </c>
    </row>
    <row r="1540" spans="1:22" ht="12.75" customHeight="1">
      <c r="A1540" s="180" t="s">
        <v>423</v>
      </c>
      <c r="B1540" s="158">
        <v>21.472694999999998</v>
      </c>
      <c r="C1540" s="89"/>
      <c r="D1540" s="188">
        <f>B1540*(1+'Published Tariffs 11-12'!$H$42)</f>
        <v>22.065341382</v>
      </c>
      <c r="E1540" s="159">
        <f t="shared" si="12"/>
        <v>2.7600000000000079E-2</v>
      </c>
      <c r="G1540" s="119"/>
      <c r="V1540" s="1">
        <v>1</v>
      </c>
    </row>
    <row r="1541" spans="1:22" ht="12.75" customHeight="1">
      <c r="A1541" s="180" t="s">
        <v>425</v>
      </c>
      <c r="B1541" s="158">
        <v>57.271029604200002</v>
      </c>
      <c r="C1541" s="89"/>
      <c r="D1541" s="188">
        <f>B1541*(1+'Published Tariffs 11-12'!$H$42)</f>
        <v>58.851710021275927</v>
      </c>
      <c r="E1541" s="159">
        <f t="shared" si="12"/>
        <v>2.7600000000000086E-2</v>
      </c>
      <c r="G1541" s="119"/>
      <c r="V1541" s="1">
        <v>1</v>
      </c>
    </row>
    <row r="1542" spans="1:22" ht="12.75" customHeight="1">
      <c r="A1542" s="180" t="s">
        <v>427</v>
      </c>
      <c r="B1542" s="158">
        <v>75.149208000000002</v>
      </c>
      <c r="C1542" s="89"/>
      <c r="D1542" s="188">
        <f>B1542*(1+'Published Tariffs 11-12'!$H$42)</f>
        <v>77.223326140800012</v>
      </c>
      <c r="E1542" s="159">
        <f t="shared" si="12"/>
        <v>2.7600000000000135E-2</v>
      </c>
      <c r="G1542" s="119"/>
      <c r="V1542" s="1">
        <v>1</v>
      </c>
    </row>
    <row r="1543" spans="1:22" ht="12.75" customHeight="1">
      <c r="A1543" s="180" t="s">
        <v>389</v>
      </c>
      <c r="B1543" s="158">
        <v>23.635638</v>
      </c>
      <c r="C1543" s="89"/>
      <c r="D1543" s="188">
        <f>B1543*(1+'Published Tariffs 11-12'!$H$42)</f>
        <v>24.287981608800003</v>
      </c>
      <c r="E1543" s="159">
        <f t="shared" si="12"/>
        <v>2.7600000000000107E-2</v>
      </c>
      <c r="G1543" s="119"/>
      <c r="V1543" s="1">
        <v>1</v>
      </c>
    </row>
    <row r="1544" spans="1:22" ht="12.75" customHeight="1">
      <c r="A1544" s="180" t="s">
        <v>391</v>
      </c>
      <c r="B1544" s="158">
        <v>38.650851000000003</v>
      </c>
      <c r="C1544" s="89"/>
      <c r="D1544" s="188">
        <f>B1544*(1+'Published Tariffs 11-12'!$H$42)</f>
        <v>39.717614487600002</v>
      </c>
      <c r="E1544" s="159">
        <f t="shared" si="12"/>
        <v>2.7599999999999982E-2</v>
      </c>
      <c r="G1544" s="119"/>
      <c r="V1544" s="1">
        <v>1</v>
      </c>
    </row>
    <row r="1545" spans="1:22" ht="12.75" customHeight="1">
      <c r="A1545" s="180" t="s">
        <v>393</v>
      </c>
      <c r="B1545" s="158">
        <v>15.036111</v>
      </c>
      <c r="C1545" s="89"/>
      <c r="D1545" s="188">
        <f>B1545*(1+'Published Tariffs 11-12'!$H$42)</f>
        <v>15.4511076636</v>
      </c>
      <c r="E1545" s="159">
        <f t="shared" si="12"/>
        <v>2.7600000000000013E-2</v>
      </c>
      <c r="G1545" s="119"/>
      <c r="V1545" s="1">
        <v>1</v>
      </c>
    </row>
    <row r="1546" spans="1:22" ht="12.75" customHeight="1">
      <c r="A1546" s="180" t="s">
        <v>430</v>
      </c>
      <c r="B1546" s="158">
        <v>21.472694999999998</v>
      </c>
      <c r="C1546" s="89"/>
      <c r="D1546" s="188">
        <f>B1546*(1+'Published Tariffs 11-12'!$H$42)</f>
        <v>22.065341382</v>
      </c>
      <c r="E1546" s="159">
        <f t="shared" si="12"/>
        <v>2.7600000000000079E-2</v>
      </c>
      <c r="G1546" s="119"/>
      <c r="V1546" s="1">
        <v>1</v>
      </c>
    </row>
    <row r="1547" spans="1:22" ht="12.75" customHeight="1">
      <c r="A1547" s="180" t="s">
        <v>431</v>
      </c>
      <c r="B1547" s="158">
        <v>21.472694999999998</v>
      </c>
      <c r="C1547" s="89"/>
      <c r="D1547" s="188">
        <f>B1547*(1+'Published Tariffs 11-12'!$H$42)</f>
        <v>22.065341382</v>
      </c>
      <c r="E1547" s="159">
        <f t="shared" si="12"/>
        <v>2.7600000000000079E-2</v>
      </c>
      <c r="G1547" s="119"/>
    </row>
    <row r="1548" spans="1:22" ht="12.75" customHeight="1">
      <c r="A1548" s="180" t="s">
        <v>398</v>
      </c>
      <c r="B1548" s="158">
        <v>121.67</v>
      </c>
      <c r="C1548" s="138">
        <v>36.99</v>
      </c>
      <c r="D1548" s="188">
        <f>B1548*(1+'Published Tariffs 11-12'!$H$42)</f>
        <v>125.02809200000002</v>
      </c>
      <c r="E1548" s="159">
        <f t="shared" si="12"/>
        <v>2.7600000000000111E-2</v>
      </c>
      <c r="G1548" s="119"/>
    </row>
    <row r="1549" spans="1:22" ht="12.75" customHeight="1">
      <c r="A1549" s="180" t="s">
        <v>432</v>
      </c>
      <c r="B1549" s="158">
        <v>121.67</v>
      </c>
      <c r="C1549" s="138">
        <v>71.900000000000006</v>
      </c>
      <c r="D1549" s="188">
        <f>B1549*(1+'Published Tariffs 11-12'!$H$42)</f>
        <v>125.02809200000002</v>
      </c>
      <c r="E1549" s="159">
        <f t="shared" si="12"/>
        <v>2.7600000000000111E-2</v>
      </c>
      <c r="G1549" s="119"/>
    </row>
    <row r="1550" spans="1:22" ht="12.75" customHeight="1">
      <c r="A1550" s="180" t="s">
        <v>433</v>
      </c>
      <c r="B1550" s="158">
        <v>65.128616999999991</v>
      </c>
      <c r="C1550" s="89"/>
      <c r="D1550" s="188">
        <f>B1550*(1+'Published Tariffs 11-12'!$H$42)</f>
        <v>66.9261668292</v>
      </c>
      <c r="E1550" s="159">
        <f t="shared" si="12"/>
        <v>2.7600000000000131E-2</v>
      </c>
      <c r="G1550" s="119"/>
    </row>
    <row r="1551" spans="1:22" ht="12.75" customHeight="1">
      <c r="A1551" s="180" t="s">
        <v>434</v>
      </c>
      <c r="B1551" s="158">
        <v>26.853929999999998</v>
      </c>
      <c r="C1551" s="89"/>
      <c r="D1551" s="188">
        <f>B1551*(1+'Published Tariffs 11-12'!$H$42)</f>
        <v>27.595098468</v>
      </c>
      <c r="E1551" s="159">
        <f t="shared" si="12"/>
        <v>2.7600000000000055E-2</v>
      </c>
      <c r="G1551" s="119"/>
    </row>
    <row r="1552" spans="1:22" ht="12.75" customHeight="1">
      <c r="A1552" s="180" t="s">
        <v>401</v>
      </c>
      <c r="B1552" s="158">
        <v>21.472694999999998</v>
      </c>
      <c r="C1552" s="89"/>
      <c r="D1552" s="188">
        <f>B1552*(1+'Published Tariffs 11-12'!$H$42)</f>
        <v>22.065341382</v>
      </c>
      <c r="E1552" s="159">
        <f t="shared" si="12"/>
        <v>2.7600000000000079E-2</v>
      </c>
      <c r="G1552" s="119"/>
    </row>
    <row r="1553" spans="1:7" ht="12.75" customHeight="1">
      <c r="A1553" s="180" t="s">
        <v>436</v>
      </c>
      <c r="B1553" s="158">
        <v>21.472694999999998</v>
      </c>
      <c r="C1553" s="89"/>
      <c r="D1553" s="188">
        <f>B1553*(1+'Published Tariffs 11-12'!$H$42)</f>
        <v>22.065341382</v>
      </c>
      <c r="E1553" s="159">
        <f t="shared" si="12"/>
        <v>2.7600000000000079E-2</v>
      </c>
      <c r="G1553" s="119"/>
    </row>
    <row r="1554" spans="1:7" ht="12.75" customHeight="1">
      <c r="A1554" s="180" t="s">
        <v>438</v>
      </c>
      <c r="B1554" s="158">
        <v>100.20591</v>
      </c>
      <c r="C1554" s="89"/>
      <c r="D1554" s="188">
        <f>B1554*(1+'Published Tariffs 11-12'!$H$42)</f>
        <v>102.97159311600001</v>
      </c>
      <c r="E1554" s="159">
        <f t="shared" si="12"/>
        <v>2.7600000000000052E-2</v>
      </c>
      <c r="G1554" s="119"/>
    </row>
    <row r="1555" spans="1:7" ht="12.75" customHeight="1">
      <c r="A1555" s="182" t="s">
        <v>403</v>
      </c>
      <c r="B1555" s="158">
        <v>21.033836999999998</v>
      </c>
      <c r="C1555" s="89"/>
      <c r="D1555" s="188">
        <f>B1555*(1+'Published Tariffs 11-12'!$H$42)</f>
        <v>21.614370901200001</v>
      </c>
      <c r="E1555" s="159">
        <f t="shared" si="12"/>
        <v>2.7600000000000124E-2</v>
      </c>
      <c r="G1555" s="119"/>
    </row>
    <row r="1556" spans="1:7" ht="12.75" customHeight="1">
      <c r="A1556" s="180" t="s">
        <v>405</v>
      </c>
      <c r="B1556" s="158">
        <v>27.919727999999996</v>
      </c>
      <c r="C1556" s="89"/>
      <c r="D1556" s="188">
        <f>B1556*(1+'Published Tariffs 11-12'!$H$42)</f>
        <v>28.690312492799997</v>
      </c>
      <c r="E1556" s="159">
        <f t="shared" si="12"/>
        <v>2.7600000000000048E-2</v>
      </c>
      <c r="G1556" s="119"/>
    </row>
    <row r="1557" spans="1:7" ht="12.75" customHeight="1">
      <c r="A1557" s="180" t="s">
        <v>442</v>
      </c>
      <c r="B1557" s="158">
        <v>87.688007999999996</v>
      </c>
      <c r="C1557" s="89"/>
      <c r="D1557" s="188">
        <f>B1557*(1+'Published Tariffs 11-12'!$H$42)</f>
        <v>90.108197020800006</v>
      </c>
      <c r="E1557" s="159">
        <f t="shared" si="12"/>
        <v>2.7600000000000107E-2</v>
      </c>
      <c r="G1557" s="119"/>
    </row>
    <row r="1558" spans="1:7" ht="12.75" customHeight="1">
      <c r="A1558" s="180" t="s">
        <v>409</v>
      </c>
      <c r="B1558" s="158">
        <v>121.67</v>
      </c>
      <c r="C1558" s="142">
        <v>54.81</v>
      </c>
      <c r="D1558" s="188">
        <f>B1558*(1+'Published Tariffs 11-12'!$H$42)</f>
        <v>125.02809200000002</v>
      </c>
      <c r="E1558" s="159">
        <f t="shared" si="12"/>
        <v>2.7600000000000111E-2</v>
      </c>
      <c r="G1558" s="119"/>
    </row>
    <row r="1559" spans="1:7" ht="12.75" customHeight="1">
      <c r="A1559" s="180" t="s">
        <v>411</v>
      </c>
      <c r="B1559" s="158">
        <v>21.472694999999998</v>
      </c>
      <c r="C1559" s="163"/>
      <c r="D1559" s="188">
        <f>B1559*(1+'Published Tariffs 11-12'!$H$42)</f>
        <v>22.065341382</v>
      </c>
      <c r="E1559" s="159">
        <f t="shared" si="12"/>
        <v>2.7600000000000079E-2</v>
      </c>
      <c r="G1559" s="119"/>
    </row>
    <row r="1560" spans="1:7" ht="12.75" customHeight="1">
      <c r="A1560" s="180" t="s">
        <v>444</v>
      </c>
      <c r="B1560" s="158">
        <v>7.1366670000000001</v>
      </c>
      <c r="C1560" s="100"/>
      <c r="D1560" s="188">
        <f>B1560*(1+'Published Tariffs 11-12'!$H$42)</f>
        <v>7.3336390092000006</v>
      </c>
      <c r="E1560" s="159">
        <f t="shared" si="12"/>
        <v>2.7600000000000065E-2</v>
      </c>
      <c r="G1560" s="119"/>
    </row>
    <row r="1561" spans="1:7" ht="12.75" customHeight="1">
      <c r="A1561" s="180" t="s">
        <v>413</v>
      </c>
      <c r="B1561" s="158">
        <v>32.203817999999998</v>
      </c>
      <c r="C1561" s="100"/>
      <c r="D1561" s="188">
        <f>B1561*(1+'Published Tariffs 11-12'!$H$42)</f>
        <v>33.092643376799998</v>
      </c>
      <c r="E1561" s="159">
        <f t="shared" si="12"/>
        <v>2.7599999999999996E-2</v>
      </c>
      <c r="G1561" s="119"/>
    </row>
    <row r="1562" spans="1:7" ht="12.75" customHeight="1">
      <c r="A1562" s="180" t="s">
        <v>445</v>
      </c>
      <c r="B1562" s="158">
        <v>50.082056999999999</v>
      </c>
      <c r="C1562" s="100"/>
      <c r="D1562" s="188">
        <f>B1562*(1+'Published Tariffs 11-12'!$H$42)</f>
        <v>51.464321773200005</v>
      </c>
      <c r="E1562" s="159">
        <f t="shared" si="12"/>
        <v>2.7600000000000128E-2</v>
      </c>
      <c r="G1562" s="119"/>
    </row>
    <row r="1563" spans="1:7" ht="12.75" customHeight="1">
      <c r="A1563" s="229" t="s">
        <v>446</v>
      </c>
      <c r="B1563" s="230">
        <v>95.63</v>
      </c>
      <c r="C1563" s="142">
        <v>85.233036654225288</v>
      </c>
      <c r="D1563" s="231">
        <f>B1563*(1+'Published Tariffs 11-12'!$H$42)</f>
        <v>98.269388000000006</v>
      </c>
      <c r="E1563" s="232">
        <f t="shared" si="12"/>
        <v>2.7600000000000117E-2</v>
      </c>
      <c r="G1563" s="119"/>
    </row>
    <row r="1564" spans="1:7" ht="12.75" customHeight="1">
      <c r="A1564" s="180" t="s">
        <v>447</v>
      </c>
      <c r="B1564" s="158">
        <v>7.8680969999999997</v>
      </c>
      <c r="C1564" s="100"/>
      <c r="D1564" s="188">
        <f>B1564*(1+'Published Tariffs 11-12'!$H$42)</f>
        <v>8.0852564771999997</v>
      </c>
      <c r="E1564" s="159">
        <f t="shared" si="12"/>
        <v>2.760000000000001E-2</v>
      </c>
      <c r="G1564" s="119"/>
    </row>
    <row r="1565" spans="1:7" ht="12.75" customHeight="1">
      <c r="A1565" s="180" t="s">
        <v>448</v>
      </c>
      <c r="B1565" s="158">
        <v>78.72</v>
      </c>
      <c r="C1565" s="142">
        <v>55.49</v>
      </c>
      <c r="D1565" s="188">
        <f>B1565*(1+'Published Tariffs 11-12'!$H$42)</f>
        <v>80.892672000000005</v>
      </c>
      <c r="E1565" s="159">
        <f t="shared" si="12"/>
        <v>2.7600000000000072E-2</v>
      </c>
      <c r="G1565" s="119"/>
    </row>
    <row r="1566" spans="1:7" ht="12.75" customHeight="1">
      <c r="A1566" s="180" t="s">
        <v>449</v>
      </c>
      <c r="B1566" s="158">
        <v>21.859308000000002</v>
      </c>
      <c r="C1566" s="100"/>
      <c r="D1566" s="188">
        <f>B1566*(1+'Published Tariffs 11-12'!$H$42)</f>
        <v>22.462624900800005</v>
      </c>
      <c r="E1566" s="159">
        <f t="shared" si="12"/>
        <v>2.7600000000000135E-2</v>
      </c>
      <c r="G1566" s="119"/>
    </row>
    <row r="1567" spans="1:7" ht="12.75" customHeight="1">
      <c r="A1567" s="180" t="s">
        <v>450</v>
      </c>
      <c r="B1567" s="158">
        <v>21.859308000000002</v>
      </c>
      <c r="C1567" s="100"/>
      <c r="D1567" s="188">
        <f>B1567*(1+'Published Tariffs 11-12'!$H$42)</f>
        <v>22.462624900800005</v>
      </c>
      <c r="E1567" s="159">
        <f t="shared" ref="E1567:E1579" si="13">(D1567-B1567)/B1567</f>
        <v>2.7600000000000135E-2</v>
      </c>
      <c r="G1567" s="119"/>
    </row>
    <row r="1568" spans="1:7" ht="12.75" customHeight="1">
      <c r="A1568" s="180" t="s">
        <v>451</v>
      </c>
      <c r="B1568" s="158">
        <v>21.859308000000002</v>
      </c>
      <c r="C1568" s="100"/>
      <c r="D1568" s="188">
        <f>B1568*(1+'Published Tariffs 11-12'!$H$42)</f>
        <v>22.462624900800005</v>
      </c>
      <c r="E1568" s="159">
        <f t="shared" si="13"/>
        <v>2.7600000000000135E-2</v>
      </c>
      <c r="G1568" s="119"/>
    </row>
    <row r="1569" spans="1:22" ht="12.75" customHeight="1">
      <c r="A1569" s="180" t="s">
        <v>416</v>
      </c>
      <c r="B1569" s="158">
        <v>25.767233999999998</v>
      </c>
      <c r="C1569" s="100"/>
      <c r="D1569" s="188">
        <f>B1569*(1+'Published Tariffs 11-12'!$H$42)</f>
        <v>26.4784096584</v>
      </c>
      <c r="E1569" s="159">
        <f t="shared" si="13"/>
        <v>2.7600000000000079E-2</v>
      </c>
      <c r="G1569" s="119"/>
    </row>
    <row r="1570" spans="1:22" ht="12.75" customHeight="1">
      <c r="A1570" s="180" t="s">
        <v>452</v>
      </c>
      <c r="B1570" s="158">
        <v>100.21</v>
      </c>
      <c r="C1570" s="142">
        <v>61.63</v>
      </c>
      <c r="D1570" s="188">
        <f>B1570*(1+'Published Tariffs 11-12'!$H$42)</f>
        <v>102.975796</v>
      </c>
      <c r="E1570" s="159">
        <f t="shared" si="13"/>
        <v>2.760000000000009E-2</v>
      </c>
      <c r="G1570" s="119"/>
    </row>
    <row r="1571" spans="1:22" ht="12.75" customHeight="1">
      <c r="A1571" s="180" t="s">
        <v>453</v>
      </c>
      <c r="B1571" s="158">
        <v>73.017611999999986</v>
      </c>
      <c r="C1571" s="100"/>
      <c r="D1571" s="188">
        <f>B1571*(1+'Published Tariffs 11-12'!$H$42)</f>
        <v>75.032898091199996</v>
      </c>
      <c r="E1571" s="159">
        <f t="shared" si="13"/>
        <v>2.7600000000000152E-2</v>
      </c>
      <c r="G1571" s="119"/>
    </row>
    <row r="1572" spans="1:22" ht="12.75" customHeight="1">
      <c r="A1572" s="180" t="s">
        <v>421</v>
      </c>
      <c r="B1572" s="158">
        <v>32.203817999999998</v>
      </c>
      <c r="C1572" s="100"/>
      <c r="D1572" s="188">
        <f>B1572*(1+'Published Tariffs 11-12'!$H$42)</f>
        <v>33.092643376799998</v>
      </c>
      <c r="E1572" s="159">
        <f t="shared" si="13"/>
        <v>2.7599999999999996E-2</v>
      </c>
      <c r="G1572" s="119"/>
    </row>
    <row r="1573" spans="1:22" ht="12.75" customHeight="1">
      <c r="A1573" s="180" t="s">
        <v>454</v>
      </c>
      <c r="B1573" s="158">
        <v>27.919727999999996</v>
      </c>
      <c r="C1573" s="100"/>
      <c r="D1573" s="188">
        <f>B1573*(1+'Published Tariffs 11-12'!$H$42)</f>
        <v>28.690312492799997</v>
      </c>
      <c r="E1573" s="159">
        <f t="shared" si="13"/>
        <v>2.7600000000000048E-2</v>
      </c>
      <c r="G1573" s="119"/>
    </row>
    <row r="1574" spans="1:22" ht="12.75" customHeight="1">
      <c r="A1574" s="180" t="s">
        <v>455</v>
      </c>
      <c r="B1574" s="158">
        <v>75.149208000000002</v>
      </c>
      <c r="C1574" s="100"/>
      <c r="D1574" s="188">
        <f>B1574*(1+'Published Tariffs 11-12'!$H$42)</f>
        <v>77.223326140800012</v>
      </c>
      <c r="E1574" s="159">
        <f t="shared" si="13"/>
        <v>2.7600000000000135E-2</v>
      </c>
      <c r="G1574" s="119"/>
    </row>
    <row r="1575" spans="1:22" ht="12.75" customHeight="1">
      <c r="A1575" s="180" t="s">
        <v>422</v>
      </c>
      <c r="B1575" s="158">
        <v>30.061772999999999</v>
      </c>
      <c r="C1575" s="100"/>
      <c r="D1575" s="188">
        <f>B1575*(1+'Published Tariffs 11-12'!$H$42)</f>
        <v>30.891477934800001</v>
      </c>
      <c r="E1575" s="159">
        <f t="shared" si="13"/>
        <v>2.7600000000000076E-2</v>
      </c>
      <c r="G1575" s="119"/>
    </row>
    <row r="1576" spans="1:22" ht="12.75" customHeight="1">
      <c r="A1576" s="180" t="s">
        <v>424</v>
      </c>
      <c r="B1576" s="158">
        <v>26.853929999999998</v>
      </c>
      <c r="C1576" s="100"/>
      <c r="D1576" s="188">
        <f>B1576*(1+'Published Tariffs 11-12'!$H$42)</f>
        <v>27.595098468</v>
      </c>
      <c r="E1576" s="159">
        <f t="shared" si="13"/>
        <v>2.7600000000000055E-2</v>
      </c>
      <c r="G1576" s="119"/>
    </row>
    <row r="1577" spans="1:22" ht="12.75" customHeight="1">
      <c r="A1577" s="180" t="s">
        <v>456</v>
      </c>
      <c r="B1577" s="158">
        <v>42.934941000000002</v>
      </c>
      <c r="C1577" s="100"/>
      <c r="D1577" s="188">
        <f>B1577*(1+'Published Tariffs 11-12'!$H$42)</f>
        <v>44.119945371600004</v>
      </c>
      <c r="E1577" s="159">
        <f t="shared" si="13"/>
        <v>2.7600000000000038E-2</v>
      </c>
      <c r="G1577" s="119"/>
    </row>
    <row r="1578" spans="1:22" ht="12.75" customHeight="1">
      <c r="A1578" s="180" t="s">
        <v>428</v>
      </c>
      <c r="B1578" s="158">
        <v>21.472694999999998</v>
      </c>
      <c r="C1578" s="100"/>
      <c r="D1578" s="188">
        <f>B1578*(1+'Published Tariffs 11-12'!$H$42)</f>
        <v>22.065341382</v>
      </c>
      <c r="E1578" s="159">
        <f t="shared" si="13"/>
        <v>2.7600000000000079E-2</v>
      </c>
      <c r="G1578" s="119"/>
    </row>
    <row r="1579" spans="1:22" ht="12.75" customHeight="1">
      <c r="A1579" s="180" t="s">
        <v>429</v>
      </c>
      <c r="B1579" s="158">
        <v>121.67</v>
      </c>
      <c r="C1579" s="142">
        <v>54.81</v>
      </c>
      <c r="D1579" s="188">
        <f>B1579*(1+'Published Tariffs 11-12'!$H$42)</f>
        <v>125.02809200000002</v>
      </c>
      <c r="E1579" s="159">
        <f t="shared" si="13"/>
        <v>2.7600000000000111E-2</v>
      </c>
      <c r="G1579" s="119"/>
    </row>
    <row r="1580" spans="1:22" ht="12.75" customHeight="1">
      <c r="A1580" s="180"/>
      <c r="B1580" s="158" t="s">
        <v>144</v>
      </c>
      <c r="C1580" s="100"/>
      <c r="D1580" s="188" t="s">
        <v>144</v>
      </c>
      <c r="E1580" s="159" t="s">
        <v>144</v>
      </c>
      <c r="G1580" s="119"/>
    </row>
    <row r="1581" spans="1:22" ht="12.75" customHeight="1">
      <c r="A1581" s="179" t="s">
        <v>461</v>
      </c>
      <c r="B1581" s="158" t="s">
        <v>144</v>
      </c>
      <c r="C1581" s="100"/>
      <c r="D1581" s="188" t="s">
        <v>144</v>
      </c>
      <c r="E1581" s="159" t="s">
        <v>144</v>
      </c>
      <c r="G1581" s="119"/>
    </row>
    <row r="1582" spans="1:22" ht="12.75" customHeight="1">
      <c r="A1582" s="180" t="s">
        <v>361</v>
      </c>
      <c r="B1582" s="158">
        <v>32.203817999999998</v>
      </c>
      <c r="C1582" s="100"/>
      <c r="D1582" s="188">
        <f>B1582*(1+'Published Tariffs 11-12'!$H$42)</f>
        <v>33.092643376799998</v>
      </c>
      <c r="E1582" s="159">
        <f t="shared" ref="E1582:E1645" si="14">(D1582-B1582)/B1582</f>
        <v>2.7599999999999996E-2</v>
      </c>
      <c r="G1582" s="119"/>
    </row>
    <row r="1583" spans="1:22" ht="12.75" customHeight="1">
      <c r="A1583" s="180" t="s">
        <v>362</v>
      </c>
      <c r="B1583" s="158">
        <v>27.919727999999996</v>
      </c>
      <c r="C1583" s="100"/>
      <c r="D1583" s="188">
        <f>B1583*(1+'Published Tariffs 11-12'!$H$42)</f>
        <v>28.690312492799997</v>
      </c>
      <c r="E1583" s="159">
        <f t="shared" si="14"/>
        <v>2.7600000000000048E-2</v>
      </c>
      <c r="G1583" s="119"/>
    </row>
    <row r="1584" spans="1:22" ht="12.75" customHeight="1">
      <c r="A1584" s="180" t="s">
        <v>363</v>
      </c>
      <c r="B1584" s="158">
        <v>21.472694999999998</v>
      </c>
      <c r="C1584" s="100"/>
      <c r="D1584" s="188">
        <f>B1584*(1+'Published Tariffs 11-12'!$H$42)</f>
        <v>22.065341382</v>
      </c>
      <c r="E1584" s="159">
        <f t="shared" si="14"/>
        <v>2.7600000000000079E-2</v>
      </c>
      <c r="G1584" s="119"/>
      <c r="V1584" s="1">
        <v>1</v>
      </c>
    </row>
    <row r="1585" spans="1:7" ht="12.75" customHeight="1">
      <c r="A1585" s="180" t="s">
        <v>204</v>
      </c>
      <c r="B1585" s="158">
        <v>100.21</v>
      </c>
      <c r="C1585" s="145">
        <v>47.93</v>
      </c>
      <c r="D1585" s="188">
        <f>B1585*(1+'Published Tariffs 11-12'!$H$42)</f>
        <v>102.975796</v>
      </c>
      <c r="E1585" s="159">
        <f t="shared" si="14"/>
        <v>2.760000000000009E-2</v>
      </c>
      <c r="G1585" s="119"/>
    </row>
    <row r="1586" spans="1:7" ht="12.75" customHeight="1">
      <c r="A1586" s="180" t="s">
        <v>366</v>
      </c>
      <c r="B1586" s="158">
        <v>50.082056999999999</v>
      </c>
      <c r="C1586" s="100"/>
      <c r="D1586" s="188">
        <f>B1586*(1+'Published Tariffs 11-12'!$H$42)</f>
        <v>51.464321773200005</v>
      </c>
      <c r="E1586" s="159">
        <f t="shared" si="14"/>
        <v>2.7600000000000128E-2</v>
      </c>
      <c r="G1586" s="119"/>
    </row>
    <row r="1587" spans="1:7" ht="12.75" customHeight="1">
      <c r="A1587" s="180" t="s">
        <v>368</v>
      </c>
      <c r="B1587" s="158">
        <v>50.082056999999999</v>
      </c>
      <c r="C1587" s="100"/>
      <c r="D1587" s="188">
        <f>B1587*(1+'Published Tariffs 11-12'!$H$42)</f>
        <v>51.464321773200005</v>
      </c>
      <c r="E1587" s="159">
        <f t="shared" si="14"/>
        <v>2.7600000000000128E-2</v>
      </c>
      <c r="G1587" s="119"/>
    </row>
    <row r="1588" spans="1:7" ht="12.75" customHeight="1">
      <c r="A1588" s="180" t="s">
        <v>370</v>
      </c>
      <c r="B1588" s="158">
        <v>21.472694999999998</v>
      </c>
      <c r="C1588" s="100"/>
      <c r="D1588" s="188">
        <f>B1588*(1+'Published Tariffs 11-12'!$H$42)</f>
        <v>22.065341382</v>
      </c>
      <c r="E1588" s="159">
        <f t="shared" si="14"/>
        <v>2.7600000000000079E-2</v>
      </c>
      <c r="G1588" s="119"/>
    </row>
    <row r="1589" spans="1:7" ht="12.75" customHeight="1">
      <c r="A1589" s="180" t="s">
        <v>372</v>
      </c>
      <c r="B1589" s="158">
        <v>53.697410999999995</v>
      </c>
      <c r="C1589" s="100"/>
      <c r="D1589" s="188">
        <f>B1589*(1+'Published Tariffs 11-12'!$H$42)</f>
        <v>55.179459543599997</v>
      </c>
      <c r="E1589" s="159">
        <f t="shared" si="14"/>
        <v>2.7600000000000027E-2</v>
      </c>
      <c r="G1589" s="119"/>
    </row>
    <row r="1590" spans="1:7" ht="12.75" customHeight="1">
      <c r="A1590" s="180" t="s">
        <v>374</v>
      </c>
      <c r="B1590" s="158">
        <v>21.472694999999998</v>
      </c>
      <c r="C1590" s="100"/>
      <c r="D1590" s="188">
        <f>B1590*(1+'Published Tariffs 11-12'!$H$42)</f>
        <v>22.065341382</v>
      </c>
      <c r="E1590" s="159">
        <f t="shared" si="14"/>
        <v>2.7600000000000079E-2</v>
      </c>
      <c r="G1590" s="119"/>
    </row>
    <row r="1591" spans="1:7" ht="12.75" customHeight="1">
      <c r="A1591" s="180" t="s">
        <v>365</v>
      </c>
      <c r="B1591" s="158">
        <v>27.919727999999996</v>
      </c>
      <c r="C1591" s="100"/>
      <c r="D1591" s="188">
        <f>B1591*(1+'Published Tariffs 11-12'!$H$42)</f>
        <v>28.690312492799997</v>
      </c>
      <c r="E1591" s="159">
        <f t="shared" si="14"/>
        <v>2.7600000000000048E-2</v>
      </c>
      <c r="G1591" s="119"/>
    </row>
    <row r="1592" spans="1:7" ht="12.75" customHeight="1">
      <c r="A1592" s="180" t="s">
        <v>377</v>
      </c>
      <c r="B1592" s="158">
        <v>84.198041999999987</v>
      </c>
      <c r="C1592" s="100"/>
      <c r="D1592" s="188">
        <f>B1592*(1+'Published Tariffs 11-12'!$H$42)</f>
        <v>86.521907959199993</v>
      </c>
      <c r="E1592" s="159">
        <f t="shared" si="14"/>
        <v>2.7600000000000076E-2</v>
      </c>
      <c r="G1592" s="119"/>
    </row>
    <row r="1593" spans="1:7" ht="12.75" customHeight="1">
      <c r="A1593" s="180" t="s">
        <v>379</v>
      </c>
      <c r="B1593" s="158">
        <v>21.472694999999998</v>
      </c>
      <c r="C1593" s="100"/>
      <c r="D1593" s="188">
        <f>B1593*(1+'Published Tariffs 11-12'!$H$42)</f>
        <v>22.065341382</v>
      </c>
      <c r="E1593" s="159">
        <f t="shared" si="14"/>
        <v>2.7600000000000079E-2</v>
      </c>
      <c r="G1593" s="119"/>
    </row>
    <row r="1594" spans="1:7" ht="12.75" customHeight="1">
      <c r="A1594" s="180" t="s">
        <v>367</v>
      </c>
      <c r="B1594" s="158">
        <v>4.29</v>
      </c>
      <c r="C1594" s="145">
        <v>13.7</v>
      </c>
      <c r="D1594" s="188">
        <f>B1594*(1+'Published Tariffs 11-12'!$H$42)</f>
        <v>4.408404</v>
      </c>
      <c r="E1594" s="159">
        <f t="shared" si="14"/>
        <v>2.7599999999999989E-2</v>
      </c>
      <c r="G1594" s="119"/>
    </row>
    <row r="1595" spans="1:7" ht="12.75" customHeight="1">
      <c r="A1595" s="180" t="s">
        <v>382</v>
      </c>
      <c r="B1595" s="158">
        <v>100.21</v>
      </c>
      <c r="C1595" s="145">
        <v>47.95</v>
      </c>
      <c r="D1595" s="188">
        <f>B1595*(1+'Published Tariffs 11-12'!$H$42)</f>
        <v>102.975796</v>
      </c>
      <c r="E1595" s="159">
        <f t="shared" si="14"/>
        <v>2.760000000000009E-2</v>
      </c>
      <c r="G1595" s="119"/>
    </row>
    <row r="1596" spans="1:7" ht="12.75" customHeight="1">
      <c r="A1596" s="181" t="s">
        <v>369</v>
      </c>
      <c r="B1596" s="158">
        <v>12.162635999999999</v>
      </c>
      <c r="C1596" s="100"/>
      <c r="D1596" s="188">
        <f>B1596*(1+'Published Tariffs 11-12'!$H$42)</f>
        <v>12.4983247536</v>
      </c>
      <c r="E1596" s="159">
        <f t="shared" si="14"/>
        <v>2.7600000000000107E-2</v>
      </c>
      <c r="G1596" s="119"/>
    </row>
    <row r="1597" spans="1:7" ht="12.75" customHeight="1">
      <c r="A1597" s="180" t="s">
        <v>385</v>
      </c>
      <c r="B1597" s="158">
        <v>19.759059000000001</v>
      </c>
      <c r="C1597" s="100"/>
      <c r="D1597" s="188">
        <f>B1597*(1+'Published Tariffs 11-12'!$H$42)</f>
        <v>20.304409028400002</v>
      </c>
      <c r="E1597" s="159">
        <f t="shared" si="14"/>
        <v>2.7600000000000072E-2</v>
      </c>
      <c r="G1597" s="119"/>
    </row>
    <row r="1598" spans="1:7" ht="12.75" customHeight="1">
      <c r="A1598" s="180" t="s">
        <v>387</v>
      </c>
      <c r="B1598" s="158">
        <v>21.472694999999998</v>
      </c>
      <c r="C1598" s="100"/>
      <c r="D1598" s="188">
        <f>B1598*(1+'Published Tariffs 11-12'!$H$42)</f>
        <v>22.065341382</v>
      </c>
      <c r="E1598" s="159">
        <f t="shared" si="14"/>
        <v>2.7600000000000079E-2</v>
      </c>
      <c r="G1598" s="119"/>
    </row>
    <row r="1599" spans="1:7" ht="12.75" customHeight="1">
      <c r="A1599" s="229" t="s">
        <v>371</v>
      </c>
      <c r="B1599" s="158">
        <v>20.56</v>
      </c>
      <c r="C1599" s="145">
        <v>18.834338214183177</v>
      </c>
      <c r="D1599" s="231">
        <v>2.94</v>
      </c>
      <c r="E1599" s="159">
        <f t="shared" si="14"/>
        <v>-0.85700389105058361</v>
      </c>
      <c r="F1599" s="228"/>
      <c r="G1599" s="119"/>
    </row>
    <row r="1600" spans="1:7" ht="12.75" customHeight="1">
      <c r="A1600" s="180" t="s">
        <v>390</v>
      </c>
      <c r="B1600" s="158">
        <v>50.082056999999999</v>
      </c>
      <c r="C1600" s="100"/>
      <c r="D1600" s="188">
        <f>B1600*(1+'Published Tariffs 11-12'!$H$42)</f>
        <v>51.464321773200005</v>
      </c>
      <c r="E1600" s="159">
        <f t="shared" si="14"/>
        <v>2.7600000000000128E-2</v>
      </c>
      <c r="G1600" s="119"/>
    </row>
    <row r="1601" spans="1:7" ht="12.75" customHeight="1">
      <c r="A1601" s="180" t="s">
        <v>392</v>
      </c>
      <c r="B1601" s="158">
        <v>52.955531999999998</v>
      </c>
      <c r="C1601" s="100"/>
      <c r="D1601" s="188">
        <f>B1601*(1+'Published Tariffs 11-12'!$H$42)</f>
        <v>54.417104683200002</v>
      </c>
      <c r="E1601" s="159">
        <f t="shared" si="14"/>
        <v>2.7600000000000069E-2</v>
      </c>
      <c r="G1601" s="119"/>
    </row>
    <row r="1602" spans="1:7" ht="12.75" customHeight="1">
      <c r="A1602" s="180" t="s">
        <v>375</v>
      </c>
      <c r="B1602" s="158">
        <v>34.345862999999994</v>
      </c>
      <c r="C1602" s="100"/>
      <c r="D1602" s="188">
        <f>B1602*(1+'Published Tariffs 11-12'!$H$42)</f>
        <v>35.293808818799995</v>
      </c>
      <c r="E1602" s="159">
        <f t="shared" si="14"/>
        <v>2.7600000000000031E-2</v>
      </c>
      <c r="G1602" s="119"/>
    </row>
    <row r="1603" spans="1:7" ht="12.75" customHeight="1">
      <c r="A1603" s="180" t="s">
        <v>395</v>
      </c>
      <c r="B1603" s="158">
        <v>35.986355999999994</v>
      </c>
      <c r="C1603" s="100"/>
      <c r="D1603" s="188">
        <f>B1603*(1+'Published Tariffs 11-12'!$H$42)</f>
        <v>36.979579425599994</v>
      </c>
      <c r="E1603" s="159">
        <f t="shared" si="14"/>
        <v>2.7600000000000006E-2</v>
      </c>
      <c r="G1603" s="119"/>
    </row>
    <row r="1604" spans="1:7" ht="12.75" customHeight="1">
      <c r="A1604" s="180" t="s">
        <v>397</v>
      </c>
      <c r="B1604" s="158">
        <v>35.986355999999994</v>
      </c>
      <c r="C1604" s="100"/>
      <c r="D1604" s="188">
        <f>B1604*(1+'Published Tariffs 11-12'!$H$42)</f>
        <v>36.979579425599994</v>
      </c>
      <c r="E1604" s="159">
        <f t="shared" si="14"/>
        <v>2.7600000000000006E-2</v>
      </c>
      <c r="G1604" s="119"/>
    </row>
    <row r="1605" spans="1:7" ht="12.75" customHeight="1">
      <c r="A1605" s="180" t="s">
        <v>399</v>
      </c>
      <c r="B1605" s="158">
        <v>100.21</v>
      </c>
      <c r="C1605" s="145">
        <v>47.93</v>
      </c>
      <c r="D1605" s="188">
        <f>B1605*(1+'Published Tariffs 11-12'!$H$42)</f>
        <v>102.975796</v>
      </c>
      <c r="E1605" s="159">
        <f t="shared" si="14"/>
        <v>2.760000000000009E-2</v>
      </c>
      <c r="G1605" s="119"/>
    </row>
    <row r="1606" spans="1:7" ht="12.75" customHeight="1">
      <c r="A1606" s="180" t="s">
        <v>376</v>
      </c>
      <c r="B1606" s="158">
        <v>25.767233999999998</v>
      </c>
      <c r="C1606" s="100"/>
      <c r="D1606" s="188">
        <f>B1606*(1+'Published Tariffs 11-12'!$H$42)</f>
        <v>26.4784096584</v>
      </c>
      <c r="E1606" s="159">
        <f t="shared" si="14"/>
        <v>2.7600000000000079E-2</v>
      </c>
      <c r="G1606" s="119"/>
    </row>
    <row r="1607" spans="1:7" ht="12.75" customHeight="1">
      <c r="A1607" s="180" t="s">
        <v>402</v>
      </c>
      <c r="B1607" s="158">
        <v>15.036111</v>
      </c>
      <c r="C1607" s="100"/>
      <c r="D1607" s="188">
        <f>B1607*(1+'Published Tariffs 11-12'!$H$42)</f>
        <v>15.4511076636</v>
      </c>
      <c r="E1607" s="159">
        <f t="shared" si="14"/>
        <v>2.7600000000000013E-2</v>
      </c>
      <c r="G1607" s="119"/>
    </row>
    <row r="1608" spans="1:7" ht="12.75" customHeight="1">
      <c r="A1608" s="180" t="s">
        <v>404</v>
      </c>
      <c r="B1608" s="158">
        <v>42.934941000000002</v>
      </c>
      <c r="C1608" s="100"/>
      <c r="D1608" s="188">
        <f>B1608*(1+'Published Tariffs 11-12'!$H$42)</f>
        <v>44.119945371600004</v>
      </c>
      <c r="E1608" s="159">
        <f t="shared" si="14"/>
        <v>2.7600000000000038E-2</v>
      </c>
      <c r="G1608" s="119"/>
    </row>
    <row r="1609" spans="1:7" ht="12.75" customHeight="1">
      <c r="A1609" s="180" t="s">
        <v>406</v>
      </c>
      <c r="B1609" s="158">
        <v>24.346170000000001</v>
      </c>
      <c r="C1609" s="100"/>
      <c r="D1609" s="188">
        <f>B1609*(1+'Published Tariffs 11-12'!$H$42)</f>
        <v>25.018124292000003</v>
      </c>
      <c r="E1609" s="159">
        <f t="shared" si="14"/>
        <v>2.7600000000000097E-2</v>
      </c>
      <c r="G1609" s="119"/>
    </row>
    <row r="1610" spans="1:7" ht="12.75" customHeight="1">
      <c r="A1610" s="180" t="s">
        <v>408</v>
      </c>
      <c r="B1610" s="158">
        <v>32.203817999999998</v>
      </c>
      <c r="C1610" s="89"/>
      <c r="D1610" s="188">
        <f>B1610*(1+'Published Tariffs 11-12'!$H$42)</f>
        <v>33.092643376799998</v>
      </c>
      <c r="E1610" s="159">
        <f t="shared" si="14"/>
        <v>2.7599999999999996E-2</v>
      </c>
      <c r="G1610" s="119"/>
    </row>
    <row r="1611" spans="1:7" ht="12.75" customHeight="1">
      <c r="A1611" s="180" t="s">
        <v>410</v>
      </c>
      <c r="B1611" s="158">
        <v>21.472694999999998</v>
      </c>
      <c r="C1611" s="89"/>
      <c r="D1611" s="188">
        <f>B1611*(1+'Published Tariffs 11-12'!$H$42)</f>
        <v>22.065341382</v>
      </c>
      <c r="E1611" s="159">
        <f t="shared" si="14"/>
        <v>2.7600000000000079E-2</v>
      </c>
      <c r="G1611" s="119"/>
    </row>
    <row r="1612" spans="1:7" ht="12.75" customHeight="1">
      <c r="A1612" s="180" t="s">
        <v>412</v>
      </c>
      <c r="B1612" s="158">
        <v>32.203817999999998</v>
      </c>
      <c r="C1612" s="89"/>
      <c r="D1612" s="188">
        <f>B1612*(1+'Published Tariffs 11-12'!$H$42)</f>
        <v>33.092643376799998</v>
      </c>
      <c r="E1612" s="159">
        <f t="shared" si="14"/>
        <v>2.7599999999999996E-2</v>
      </c>
      <c r="G1612" s="119"/>
    </row>
    <row r="1613" spans="1:7" ht="12.75" customHeight="1">
      <c r="A1613" s="180" t="s">
        <v>414</v>
      </c>
      <c r="B1613" s="158">
        <v>13.500107999999999</v>
      </c>
      <c r="C1613" s="100"/>
      <c r="D1613" s="188">
        <f>B1613*(1+'Published Tariffs 11-12'!$H$42)</f>
        <v>13.872710980800001</v>
      </c>
      <c r="E1613" s="159">
        <f t="shared" si="14"/>
        <v>2.7600000000000131E-2</v>
      </c>
      <c r="G1613" s="119"/>
    </row>
    <row r="1614" spans="1:7" ht="12.75" customHeight="1">
      <c r="A1614" s="180" t="s">
        <v>381</v>
      </c>
      <c r="B1614" s="158">
        <v>25.767233999999998</v>
      </c>
      <c r="C1614" s="100"/>
      <c r="D1614" s="188">
        <f>B1614*(1+'Published Tariffs 11-12'!$H$42)</f>
        <v>26.4784096584</v>
      </c>
      <c r="E1614" s="159">
        <f t="shared" si="14"/>
        <v>2.7600000000000079E-2</v>
      </c>
      <c r="G1614" s="119"/>
    </row>
    <row r="1615" spans="1:7" ht="12.75" customHeight="1">
      <c r="A1615" s="180" t="s">
        <v>417</v>
      </c>
      <c r="B1615" s="158">
        <v>8.3000000000000007</v>
      </c>
      <c r="C1615" s="145">
        <v>31.95</v>
      </c>
      <c r="D1615" s="188">
        <f>B1615*(1+'Published Tariffs 11-12'!$H$42)</f>
        <v>8.5290800000000004</v>
      </c>
      <c r="E1615" s="159">
        <f t="shared" si="14"/>
        <v>2.7599999999999965E-2</v>
      </c>
      <c r="G1615" s="119"/>
    </row>
    <row r="1616" spans="1:7" ht="12.75" customHeight="1">
      <c r="A1616" s="180" t="s">
        <v>383</v>
      </c>
      <c r="B1616" s="158">
        <v>21.472694999999998</v>
      </c>
      <c r="C1616" s="100"/>
      <c r="D1616" s="188">
        <f>B1616*(1+'Published Tariffs 11-12'!$H$42)</f>
        <v>22.065341382</v>
      </c>
      <c r="E1616" s="159">
        <f t="shared" si="14"/>
        <v>2.7600000000000079E-2</v>
      </c>
      <c r="G1616" s="119"/>
    </row>
    <row r="1617" spans="1:7" ht="12.75" customHeight="1">
      <c r="A1617" s="180" t="s">
        <v>420</v>
      </c>
      <c r="B1617" s="158">
        <v>21.472694999999998</v>
      </c>
      <c r="C1617" s="100"/>
      <c r="D1617" s="188">
        <f>B1617*(1+'Published Tariffs 11-12'!$H$42)</f>
        <v>22.065341382</v>
      </c>
      <c r="E1617" s="159">
        <f t="shared" si="14"/>
        <v>2.7600000000000079E-2</v>
      </c>
      <c r="G1617" s="119"/>
    </row>
    <row r="1618" spans="1:7" ht="12.75" customHeight="1">
      <c r="A1618" s="180" t="s">
        <v>388</v>
      </c>
      <c r="B1618" s="158">
        <v>17.167707</v>
      </c>
      <c r="C1618" s="100"/>
      <c r="D1618" s="188">
        <f>B1618*(1+'Published Tariffs 11-12'!$H$42)</f>
        <v>17.6415357132</v>
      </c>
      <c r="E1618" s="159">
        <f t="shared" si="14"/>
        <v>2.7599999999999979E-2</v>
      </c>
      <c r="G1618" s="119"/>
    </row>
    <row r="1619" spans="1:7" ht="12.75" customHeight="1">
      <c r="A1619" s="180" t="s">
        <v>423</v>
      </c>
      <c r="B1619" s="158">
        <v>21.472694999999998</v>
      </c>
      <c r="C1619" s="100"/>
      <c r="D1619" s="188">
        <f>B1619*(1+'Published Tariffs 11-12'!$H$42)</f>
        <v>22.065341382</v>
      </c>
      <c r="E1619" s="159">
        <f t="shared" si="14"/>
        <v>2.7600000000000079E-2</v>
      </c>
      <c r="G1619" s="119"/>
    </row>
    <row r="1620" spans="1:7" ht="12.75" customHeight="1">
      <c r="A1620" s="180" t="s">
        <v>425</v>
      </c>
      <c r="B1620" s="158">
        <v>5.74</v>
      </c>
      <c r="C1620" s="145">
        <v>36.54</v>
      </c>
      <c r="D1620" s="188">
        <f>B1620*(1+'Published Tariffs 11-12'!$H$42)</f>
        <v>5.8984240000000003</v>
      </c>
      <c r="E1620" s="159">
        <f t="shared" si="14"/>
        <v>2.760000000000002E-2</v>
      </c>
      <c r="G1620" s="119"/>
    </row>
    <row r="1621" spans="1:7" ht="12.75" customHeight="1">
      <c r="A1621" s="180" t="s">
        <v>427</v>
      </c>
      <c r="B1621" s="158">
        <v>100.21</v>
      </c>
      <c r="C1621" s="145">
        <v>71.92</v>
      </c>
      <c r="D1621" s="188">
        <f>B1621*(1+'Published Tariffs 11-12'!$H$42)</f>
        <v>102.975796</v>
      </c>
      <c r="E1621" s="159">
        <f t="shared" si="14"/>
        <v>2.760000000000009E-2</v>
      </c>
      <c r="G1621" s="119"/>
    </row>
    <row r="1622" spans="1:7" ht="12.75" customHeight="1">
      <c r="A1622" s="180" t="s">
        <v>389</v>
      </c>
      <c r="B1622" s="158">
        <v>23.635638</v>
      </c>
      <c r="C1622" s="89"/>
      <c r="D1622" s="188">
        <f>B1622*(1+'Published Tariffs 11-12'!$H$42)</f>
        <v>24.287981608800003</v>
      </c>
      <c r="E1622" s="159">
        <f t="shared" si="14"/>
        <v>2.7600000000000107E-2</v>
      </c>
      <c r="G1622" s="119"/>
    </row>
    <row r="1623" spans="1:7" ht="12.75" customHeight="1">
      <c r="A1623" s="180" t="s">
        <v>391</v>
      </c>
      <c r="B1623" s="158">
        <v>38.650851000000003</v>
      </c>
      <c r="C1623" s="89"/>
      <c r="D1623" s="188">
        <f>B1623*(1+'Published Tariffs 11-12'!$H$42)</f>
        <v>39.717614487600002</v>
      </c>
      <c r="E1623" s="159">
        <f t="shared" si="14"/>
        <v>2.7599999999999982E-2</v>
      </c>
      <c r="G1623" s="119"/>
    </row>
    <row r="1624" spans="1:7" ht="12.75" customHeight="1">
      <c r="A1624" s="180" t="s">
        <v>393</v>
      </c>
      <c r="B1624" s="158">
        <v>15.036111</v>
      </c>
      <c r="C1624" s="89"/>
      <c r="D1624" s="188">
        <f>B1624*(1+'Published Tariffs 11-12'!$H$42)</f>
        <v>15.4511076636</v>
      </c>
      <c r="E1624" s="159">
        <f t="shared" si="14"/>
        <v>2.7600000000000013E-2</v>
      </c>
      <c r="G1624" s="119"/>
    </row>
    <row r="1625" spans="1:7" ht="12.75" customHeight="1">
      <c r="A1625" s="180" t="s">
        <v>430</v>
      </c>
      <c r="B1625" s="158">
        <v>100.21</v>
      </c>
      <c r="C1625" s="144">
        <v>20.55</v>
      </c>
      <c r="D1625" s="188">
        <f>B1625*(1+'Published Tariffs 11-12'!$H$42)</f>
        <v>102.975796</v>
      </c>
      <c r="E1625" s="159">
        <f t="shared" si="14"/>
        <v>2.760000000000009E-2</v>
      </c>
      <c r="G1625" s="119"/>
    </row>
    <row r="1626" spans="1:7" ht="12.75" customHeight="1">
      <c r="A1626" s="180" t="s">
        <v>431</v>
      </c>
      <c r="B1626" s="158">
        <v>21.472694999999998</v>
      </c>
      <c r="C1626" s="89"/>
      <c r="D1626" s="188">
        <f>B1626*(1+'Published Tariffs 11-12'!$H$42)</f>
        <v>22.065341382</v>
      </c>
      <c r="E1626" s="159">
        <f t="shared" si="14"/>
        <v>2.7600000000000079E-2</v>
      </c>
      <c r="G1626" s="119"/>
    </row>
    <row r="1627" spans="1:7" ht="12.75" customHeight="1">
      <c r="A1627" s="180" t="s">
        <v>398</v>
      </c>
      <c r="B1627" s="158">
        <v>25.767233999999998</v>
      </c>
      <c r="C1627" s="89"/>
      <c r="D1627" s="188">
        <f>B1627*(1+'Published Tariffs 11-12'!$H$42)</f>
        <v>26.4784096584</v>
      </c>
      <c r="E1627" s="159">
        <f t="shared" si="14"/>
        <v>2.7600000000000079E-2</v>
      </c>
      <c r="G1627" s="119"/>
    </row>
    <row r="1628" spans="1:7" ht="12.75" customHeight="1">
      <c r="A1628" s="180" t="s">
        <v>432</v>
      </c>
      <c r="B1628" s="158">
        <v>50.082056999999999</v>
      </c>
      <c r="C1628" s="89"/>
      <c r="D1628" s="188">
        <f>B1628*(1+'Published Tariffs 11-12'!$H$42)</f>
        <v>51.464321773200005</v>
      </c>
      <c r="E1628" s="159">
        <f t="shared" si="14"/>
        <v>2.7600000000000128E-2</v>
      </c>
      <c r="G1628" s="119"/>
    </row>
    <row r="1629" spans="1:7" ht="12.75" customHeight="1">
      <c r="A1629" s="180" t="s">
        <v>433</v>
      </c>
      <c r="B1629" s="158">
        <v>37.219337999999993</v>
      </c>
      <c r="C1629" s="89"/>
      <c r="D1629" s="188">
        <f>B1629*(1+'Published Tariffs 11-12'!$H$42)</f>
        <v>38.246591728799999</v>
      </c>
      <c r="E1629" s="159">
        <f t="shared" si="14"/>
        <v>2.7600000000000145E-2</v>
      </c>
      <c r="G1629" s="119"/>
    </row>
    <row r="1630" spans="1:7" ht="12.75" customHeight="1">
      <c r="A1630" s="180" t="s">
        <v>434</v>
      </c>
      <c r="B1630" s="158">
        <v>26.853929999999998</v>
      </c>
      <c r="C1630" s="89"/>
      <c r="D1630" s="188">
        <f>B1630*(1+'Published Tariffs 11-12'!$H$42)</f>
        <v>27.595098468</v>
      </c>
      <c r="E1630" s="159">
        <f t="shared" si="14"/>
        <v>2.7600000000000055E-2</v>
      </c>
      <c r="G1630" s="119"/>
    </row>
    <row r="1631" spans="1:7" ht="12.75" customHeight="1">
      <c r="A1631" s="180" t="s">
        <v>401</v>
      </c>
      <c r="B1631" s="158">
        <v>11.431206</v>
      </c>
      <c r="C1631" s="89"/>
      <c r="D1631" s="188">
        <f>B1631*(1+'Published Tariffs 11-12'!$H$42)</f>
        <v>11.746707285599999</v>
      </c>
      <c r="E1631" s="159">
        <f t="shared" si="14"/>
        <v>2.7599999999999993E-2</v>
      </c>
      <c r="G1631" s="119"/>
    </row>
    <row r="1632" spans="1:7" ht="12.75" customHeight="1">
      <c r="A1632" s="180" t="s">
        <v>436</v>
      </c>
      <c r="B1632" s="158">
        <v>20.062079999999998</v>
      </c>
      <c r="C1632" s="163"/>
      <c r="D1632" s="188">
        <f>B1632*(1+'Published Tariffs 11-12'!$H$42)</f>
        <v>20.615793407999998</v>
      </c>
      <c r="E1632" s="159">
        <f t="shared" si="14"/>
        <v>2.760000000000001E-2</v>
      </c>
      <c r="G1632" s="119"/>
    </row>
    <row r="1633" spans="1:14" ht="12.75" customHeight="1">
      <c r="A1633" s="180" t="s">
        <v>438</v>
      </c>
      <c r="B1633" s="158">
        <v>42.934941000000002</v>
      </c>
      <c r="C1633" s="163"/>
      <c r="D1633" s="188">
        <f>B1633*(1+'Published Tariffs 11-12'!$H$42)</f>
        <v>44.119945371600004</v>
      </c>
      <c r="E1633" s="159">
        <f t="shared" si="14"/>
        <v>2.7600000000000038E-2</v>
      </c>
      <c r="G1633" s="119"/>
    </row>
    <row r="1634" spans="1:14" ht="12.75" customHeight="1">
      <c r="A1634" s="182" t="s">
        <v>403</v>
      </c>
      <c r="B1634" s="158">
        <v>15.036111</v>
      </c>
      <c r="C1634" s="163"/>
      <c r="D1634" s="188">
        <f>B1634*(1+'Published Tariffs 11-12'!$H$42)</f>
        <v>15.4511076636</v>
      </c>
      <c r="E1634" s="159">
        <f t="shared" si="14"/>
        <v>2.7600000000000013E-2</v>
      </c>
      <c r="G1634" s="119"/>
    </row>
    <row r="1635" spans="1:14" ht="12.75" customHeight="1">
      <c r="A1635" s="180" t="s">
        <v>405</v>
      </c>
      <c r="B1635" s="158">
        <v>27.919727999999996</v>
      </c>
      <c r="C1635" s="163"/>
      <c r="D1635" s="188">
        <f>B1635*(1+'Published Tariffs 11-12'!$H$42)</f>
        <v>28.690312492799997</v>
      </c>
      <c r="E1635" s="159">
        <f t="shared" si="14"/>
        <v>2.7600000000000048E-2</v>
      </c>
      <c r="G1635" s="119"/>
    </row>
    <row r="1636" spans="1:14" ht="12.75" customHeight="1">
      <c r="A1636" s="180" t="s">
        <v>442</v>
      </c>
      <c r="B1636" s="158">
        <v>53.697410999999995</v>
      </c>
      <c r="C1636" s="163"/>
      <c r="D1636" s="188">
        <f>B1636*(1+'Published Tariffs 11-12'!$H$42)</f>
        <v>55.179459543599997</v>
      </c>
      <c r="E1636" s="159">
        <f t="shared" si="14"/>
        <v>2.7600000000000027E-2</v>
      </c>
      <c r="G1636" s="119"/>
    </row>
    <row r="1637" spans="1:14" ht="12.75" customHeight="1">
      <c r="A1637" s="180" t="s">
        <v>409</v>
      </c>
      <c r="B1637" s="158">
        <v>25.767233999999998</v>
      </c>
      <c r="C1637" s="163"/>
      <c r="D1637" s="188">
        <f>B1637*(1+'Published Tariffs 11-12'!$H$42)</f>
        <v>26.4784096584</v>
      </c>
      <c r="E1637" s="159">
        <f t="shared" si="14"/>
        <v>2.7600000000000079E-2</v>
      </c>
      <c r="G1637" s="119"/>
    </row>
    <row r="1638" spans="1:14" ht="12.75" customHeight="1">
      <c r="A1638" s="180" t="s">
        <v>411</v>
      </c>
      <c r="B1638" s="158">
        <v>21.472694999999998</v>
      </c>
      <c r="C1638" s="163"/>
      <c r="D1638" s="188">
        <f>B1638*(1+'Published Tariffs 11-12'!$H$42)</f>
        <v>22.065341382</v>
      </c>
      <c r="E1638" s="159">
        <f t="shared" si="14"/>
        <v>2.7600000000000079E-2</v>
      </c>
      <c r="G1638" s="119"/>
    </row>
    <row r="1639" spans="1:14" ht="12.75" customHeight="1">
      <c r="A1639" s="180" t="s">
        <v>444</v>
      </c>
      <c r="B1639" s="158">
        <v>7.1366670000000001</v>
      </c>
      <c r="C1639" s="163"/>
      <c r="D1639" s="188">
        <f>B1639*(1+'Published Tariffs 11-12'!$H$42)</f>
        <v>7.3336390092000006</v>
      </c>
      <c r="E1639" s="159">
        <f t="shared" si="14"/>
        <v>2.7600000000000065E-2</v>
      </c>
      <c r="G1639" s="119"/>
    </row>
    <row r="1640" spans="1:14" ht="12.75" customHeight="1">
      <c r="A1640" s="180" t="s">
        <v>413</v>
      </c>
      <c r="B1640" s="158">
        <v>32.203817999999998</v>
      </c>
      <c r="C1640" s="163"/>
      <c r="D1640" s="188">
        <f>B1640*(1+'Published Tariffs 11-12'!$H$42)</f>
        <v>33.092643376799998</v>
      </c>
      <c r="E1640" s="159">
        <f t="shared" si="14"/>
        <v>2.7599999999999996E-2</v>
      </c>
      <c r="G1640" s="119"/>
    </row>
    <row r="1641" spans="1:14" ht="12.75" customHeight="1">
      <c r="A1641" s="180" t="s">
        <v>445</v>
      </c>
      <c r="B1641" s="158">
        <v>100.21</v>
      </c>
      <c r="C1641" s="146">
        <v>47.93</v>
      </c>
      <c r="D1641" s="188">
        <f>B1641*(1+'Published Tariffs 11-12'!$H$42)</f>
        <v>102.975796</v>
      </c>
      <c r="E1641" s="159">
        <f t="shared" si="14"/>
        <v>2.760000000000009E-2</v>
      </c>
      <c r="G1641" s="119"/>
    </row>
    <row r="1642" spans="1:14" ht="12.75" customHeight="1">
      <c r="A1642" s="180" t="s">
        <v>446</v>
      </c>
      <c r="B1642" s="158">
        <v>21.86</v>
      </c>
      <c r="C1642" s="143">
        <v>85.233036654225288</v>
      </c>
      <c r="D1642" s="188">
        <f>B1642*(1+'Published Tariffs 11-12'!$H$42)</f>
        <v>22.463336000000002</v>
      </c>
      <c r="E1642" s="159">
        <f t="shared" si="14"/>
        <v>2.7600000000000107E-2</v>
      </c>
      <c r="G1642" s="119"/>
    </row>
    <row r="1643" spans="1:14" ht="12.75" customHeight="1">
      <c r="A1643" s="180" t="s">
        <v>447</v>
      </c>
      <c r="B1643" s="158">
        <v>7.8680969999999997</v>
      </c>
      <c r="C1643" s="163"/>
      <c r="D1643" s="188">
        <f>B1643*(1+'Published Tariffs 11-12'!$H$42)</f>
        <v>8.0852564771999997</v>
      </c>
      <c r="E1643" s="159">
        <f t="shared" si="14"/>
        <v>2.760000000000001E-2</v>
      </c>
      <c r="G1643" s="119"/>
    </row>
    <row r="1644" spans="1:14" ht="12.75" customHeight="1">
      <c r="A1644" s="180" t="s">
        <v>448</v>
      </c>
      <c r="B1644" s="158">
        <v>38.650851000000003</v>
      </c>
      <c r="C1644" s="163"/>
      <c r="D1644" s="188">
        <f>B1644*(1+'Published Tariffs 11-12'!$H$42)</f>
        <v>39.717614487600002</v>
      </c>
      <c r="E1644" s="159">
        <f t="shared" si="14"/>
        <v>2.7599999999999982E-2</v>
      </c>
      <c r="G1644"/>
      <c r="H1644"/>
      <c r="I1644"/>
      <c r="J1644"/>
      <c r="K1644"/>
      <c r="L1644"/>
      <c r="M1644"/>
      <c r="N1644"/>
    </row>
    <row r="1645" spans="1:14" ht="12.75" customHeight="1">
      <c r="A1645" s="180" t="s">
        <v>449</v>
      </c>
      <c r="B1645" s="158">
        <v>21.859308000000002</v>
      </c>
      <c r="C1645" s="163"/>
      <c r="D1645" s="188">
        <f>B1645*(1+'Published Tariffs 11-12'!$H$42)</f>
        <v>22.462624900800005</v>
      </c>
      <c r="E1645" s="159">
        <f t="shared" si="14"/>
        <v>2.7600000000000135E-2</v>
      </c>
      <c r="G1645"/>
      <c r="H1645"/>
      <c r="I1645"/>
      <c r="J1645"/>
      <c r="K1645"/>
      <c r="L1645"/>
      <c r="M1645"/>
      <c r="N1645"/>
    </row>
    <row r="1646" spans="1:14" ht="12.75" customHeight="1">
      <c r="A1646" s="180" t="s">
        <v>450</v>
      </c>
      <c r="B1646" s="158">
        <v>21.859308000000002</v>
      </c>
      <c r="C1646" s="163"/>
      <c r="D1646" s="188">
        <f>B1646*(1+'Published Tariffs 11-12'!$H$42)</f>
        <v>22.462624900800005</v>
      </c>
      <c r="E1646" s="159">
        <f t="shared" ref="E1646:E1658" si="15">(D1646-B1646)/B1646</f>
        <v>2.7600000000000135E-2</v>
      </c>
      <c r="G1646"/>
      <c r="H1646"/>
      <c r="I1646"/>
      <c r="J1646"/>
      <c r="K1646"/>
      <c r="L1646"/>
      <c r="M1646"/>
      <c r="N1646"/>
    </row>
    <row r="1647" spans="1:14" ht="12.75" customHeight="1">
      <c r="A1647" s="180" t="s">
        <v>451</v>
      </c>
      <c r="B1647" s="158">
        <v>21.859308000000002</v>
      </c>
      <c r="C1647" s="163"/>
      <c r="D1647" s="188">
        <f>B1647*(1+'Published Tariffs 11-12'!$H$42)</f>
        <v>22.462624900800005</v>
      </c>
      <c r="E1647" s="159">
        <f t="shared" si="15"/>
        <v>2.7600000000000135E-2</v>
      </c>
      <c r="G1647"/>
      <c r="H1647"/>
      <c r="I1647"/>
      <c r="J1647"/>
      <c r="K1647"/>
      <c r="L1647"/>
      <c r="M1647"/>
      <c r="N1647"/>
    </row>
    <row r="1648" spans="1:14" ht="12.75" customHeight="1">
      <c r="A1648" s="180" t="s">
        <v>416</v>
      </c>
      <c r="B1648" s="158">
        <v>25.767233999999998</v>
      </c>
      <c r="C1648" s="163"/>
      <c r="D1648" s="188">
        <f>B1648*(1+'Published Tariffs 11-12'!$H$42)</f>
        <v>26.4784096584</v>
      </c>
      <c r="E1648" s="159">
        <f t="shared" si="15"/>
        <v>2.7600000000000079E-2</v>
      </c>
      <c r="G1648"/>
      <c r="H1648"/>
      <c r="I1648"/>
      <c r="J1648"/>
      <c r="K1648"/>
      <c r="L1648"/>
      <c r="M1648"/>
      <c r="N1648"/>
    </row>
    <row r="1649" spans="1:16" ht="12.75" customHeight="1">
      <c r="A1649" s="180" t="s">
        <v>452</v>
      </c>
      <c r="B1649" s="158">
        <v>42.934941000000002</v>
      </c>
      <c r="C1649" s="163"/>
      <c r="D1649" s="188">
        <f>B1649*(1+'Published Tariffs 11-12'!$H$42)</f>
        <v>44.119945371600004</v>
      </c>
      <c r="E1649" s="159">
        <f t="shared" si="15"/>
        <v>2.7600000000000038E-2</v>
      </c>
      <c r="G1649"/>
      <c r="H1649"/>
      <c r="I1649"/>
      <c r="J1649"/>
      <c r="K1649"/>
      <c r="L1649"/>
      <c r="M1649"/>
      <c r="N1649"/>
    </row>
    <row r="1650" spans="1:16" ht="12.75" customHeight="1">
      <c r="A1650" s="180" t="s">
        <v>453</v>
      </c>
      <c r="B1650" s="158">
        <v>15.73</v>
      </c>
      <c r="C1650" s="146">
        <v>46.59</v>
      </c>
      <c r="D1650" s="188">
        <f>B1650*(1+'Published Tariffs 11-12'!$H$42)</f>
        <v>16.164148000000001</v>
      </c>
      <c r="E1650" s="159">
        <f t="shared" si="15"/>
        <v>2.7600000000000027E-2</v>
      </c>
      <c r="G1650"/>
      <c r="H1650"/>
      <c r="I1650"/>
      <c r="J1650"/>
      <c r="K1650"/>
      <c r="L1650"/>
      <c r="M1650"/>
      <c r="N1650"/>
      <c r="O1650"/>
    </row>
    <row r="1651" spans="1:16" ht="12.75" customHeight="1">
      <c r="A1651" s="180" t="s">
        <v>421</v>
      </c>
      <c r="B1651" s="158">
        <v>32.203817999999998</v>
      </c>
      <c r="C1651" s="163"/>
      <c r="D1651" s="188">
        <f>B1651*(1+'Published Tariffs 11-12'!$H$42)</f>
        <v>33.092643376799998</v>
      </c>
      <c r="E1651" s="159">
        <f t="shared" si="15"/>
        <v>2.7599999999999996E-2</v>
      </c>
      <c r="G1651"/>
      <c r="H1651"/>
      <c r="I1651"/>
      <c r="J1651"/>
      <c r="K1651"/>
      <c r="L1651"/>
      <c r="M1651"/>
      <c r="N1651"/>
      <c r="O1651"/>
    </row>
    <row r="1652" spans="1:16" ht="12.75" customHeight="1">
      <c r="A1652" s="180" t="s">
        <v>454</v>
      </c>
      <c r="B1652" s="158">
        <v>27.919727999999996</v>
      </c>
      <c r="C1652" s="163"/>
      <c r="D1652" s="188">
        <f>B1652*(1+'Published Tariffs 11-12'!$H$42)</f>
        <v>28.690312492799997</v>
      </c>
      <c r="E1652" s="159">
        <f t="shared" si="15"/>
        <v>2.7600000000000048E-2</v>
      </c>
      <c r="G1652"/>
      <c r="H1652"/>
      <c r="I1652"/>
      <c r="J1652"/>
      <c r="K1652"/>
      <c r="L1652"/>
      <c r="M1652"/>
      <c r="N1652"/>
      <c r="O1652"/>
    </row>
    <row r="1653" spans="1:16" ht="12.75" customHeight="1">
      <c r="A1653" s="180" t="s">
        <v>455</v>
      </c>
      <c r="B1653" s="158">
        <v>32.203817999999998</v>
      </c>
      <c r="C1653" s="163"/>
      <c r="D1653" s="188">
        <f>B1653*(1+'Published Tariffs 11-12'!$H$42)</f>
        <v>33.092643376799998</v>
      </c>
      <c r="E1653" s="159">
        <f t="shared" si="15"/>
        <v>2.7599999999999996E-2</v>
      </c>
      <c r="G1653"/>
      <c r="H1653"/>
      <c r="I1653"/>
      <c r="J1653"/>
      <c r="K1653"/>
      <c r="L1653"/>
      <c r="M1653"/>
      <c r="N1653"/>
      <c r="O1653"/>
    </row>
    <row r="1654" spans="1:16" ht="12.75" customHeight="1">
      <c r="A1654" s="180" t="s">
        <v>422</v>
      </c>
      <c r="B1654" s="158">
        <v>30.061772999999999</v>
      </c>
      <c r="C1654" s="163"/>
      <c r="D1654" s="188">
        <f>B1654*(1+'Published Tariffs 11-12'!$H$42)</f>
        <v>30.891477934800001</v>
      </c>
      <c r="E1654" s="159">
        <f t="shared" si="15"/>
        <v>2.7600000000000076E-2</v>
      </c>
      <c r="G1654"/>
      <c r="H1654"/>
      <c r="I1654"/>
      <c r="J1654"/>
      <c r="K1654"/>
      <c r="L1654"/>
      <c r="M1654"/>
      <c r="N1654"/>
      <c r="O1654"/>
    </row>
    <row r="1655" spans="1:16" ht="12.75" customHeight="1">
      <c r="A1655" s="180" t="s">
        <v>424</v>
      </c>
      <c r="B1655" s="158">
        <v>26.853929999999998</v>
      </c>
      <c r="C1655" s="163"/>
      <c r="D1655" s="188">
        <f>B1655*(1+'Published Tariffs 11-12'!$H$42)</f>
        <v>27.595098468</v>
      </c>
      <c r="E1655" s="159">
        <f t="shared" si="15"/>
        <v>2.7600000000000055E-2</v>
      </c>
      <c r="G1655"/>
      <c r="H1655"/>
      <c r="I1655"/>
      <c r="J1655"/>
      <c r="K1655"/>
      <c r="L1655"/>
      <c r="M1655"/>
      <c r="N1655"/>
      <c r="O1655"/>
    </row>
    <row r="1656" spans="1:16" ht="12.75" customHeight="1">
      <c r="A1656" s="180" t="s">
        <v>456</v>
      </c>
      <c r="B1656" s="158">
        <v>42.934941000000002</v>
      </c>
      <c r="C1656" s="163"/>
      <c r="D1656" s="188">
        <f>B1656*(1+'Published Tariffs 11-12'!$H$42)</f>
        <v>44.119945371600004</v>
      </c>
      <c r="E1656" s="159">
        <f t="shared" si="15"/>
        <v>2.7600000000000038E-2</v>
      </c>
      <c r="G1656"/>
      <c r="H1656"/>
      <c r="I1656"/>
      <c r="J1656"/>
      <c r="K1656"/>
      <c r="L1656"/>
      <c r="M1656"/>
      <c r="N1656"/>
      <c r="O1656"/>
    </row>
    <row r="1657" spans="1:16" ht="12.75" customHeight="1">
      <c r="A1657" s="180" t="s">
        <v>428</v>
      </c>
      <c r="B1657" s="158">
        <v>21.472694999999998</v>
      </c>
      <c r="C1657" s="163"/>
      <c r="D1657" s="188">
        <f>B1657*(1+'Published Tariffs 11-12'!$H$42)</f>
        <v>22.065341382</v>
      </c>
      <c r="E1657" s="159">
        <f t="shared" si="15"/>
        <v>2.7600000000000079E-2</v>
      </c>
      <c r="G1657"/>
      <c r="H1657"/>
      <c r="I1657"/>
      <c r="J1657"/>
      <c r="K1657"/>
      <c r="L1657"/>
      <c r="M1657"/>
      <c r="N1657"/>
      <c r="O1657"/>
    </row>
    <row r="1658" spans="1:16" ht="12.75" customHeight="1">
      <c r="A1658" s="180" t="s">
        <v>429</v>
      </c>
      <c r="B1658" s="158">
        <v>21.472694999999998</v>
      </c>
      <c r="C1658" s="163"/>
      <c r="D1658" s="188">
        <f>B1658*(1+'Published Tariffs 11-12'!$H$42)</f>
        <v>22.065341382</v>
      </c>
      <c r="E1658" s="159">
        <f t="shared" si="15"/>
        <v>2.7600000000000079E-2</v>
      </c>
      <c r="G1658"/>
      <c r="H1658"/>
      <c r="I1658"/>
      <c r="J1658"/>
      <c r="K1658"/>
      <c r="L1658"/>
      <c r="M1658"/>
      <c r="N1658"/>
      <c r="O1658"/>
    </row>
    <row r="1659" spans="1:16" ht="12.75" customHeight="1">
      <c r="A1659" s="180"/>
      <c r="B1659" s="158" t="s">
        <v>144</v>
      </c>
      <c r="C1659" s="163"/>
      <c r="D1659" s="188"/>
      <c r="E1659" s="159" t="s">
        <v>144</v>
      </c>
      <c r="G1659"/>
      <c r="H1659"/>
      <c r="I1659"/>
      <c r="J1659"/>
      <c r="K1659"/>
      <c r="L1659"/>
      <c r="M1659"/>
      <c r="N1659"/>
      <c r="O1659"/>
    </row>
    <row r="1660" spans="1:16" ht="15.75">
      <c r="A1660" s="179" t="s">
        <v>462</v>
      </c>
      <c r="B1660" s="158" t="s">
        <v>144</v>
      </c>
      <c r="C1660" s="163"/>
      <c r="D1660" s="188"/>
      <c r="E1660" s="159" t="s">
        <v>144</v>
      </c>
      <c r="G1660"/>
      <c r="H1660"/>
      <c r="I1660"/>
      <c r="J1660"/>
      <c r="K1660"/>
      <c r="L1660"/>
      <c r="M1660"/>
      <c r="N1660"/>
      <c r="O1660"/>
      <c r="P1660"/>
    </row>
    <row r="1661" spans="1:16" ht="12.75" customHeight="1">
      <c r="A1661" s="180" t="s">
        <v>362</v>
      </c>
      <c r="B1661" s="158">
        <v>27.919727999999996</v>
      </c>
      <c r="C1661" s="163"/>
      <c r="D1661" s="188">
        <f>B1661*(1+'Published Tariffs 11-12'!$H$42)</f>
        <v>28.690312492799997</v>
      </c>
      <c r="E1661" s="159">
        <f t="shared" ref="E1661:E1701" si="16">(D1661-B1661)/B1661</f>
        <v>2.7600000000000048E-2</v>
      </c>
      <c r="G1661"/>
      <c r="H1661"/>
      <c r="I1661"/>
      <c r="J1661"/>
      <c r="K1661"/>
      <c r="L1661"/>
      <c r="M1661"/>
      <c r="N1661"/>
      <c r="O1661"/>
      <c r="P1661"/>
    </row>
    <row r="1662" spans="1:16" ht="12.75" customHeight="1">
      <c r="A1662" s="180" t="s">
        <v>363</v>
      </c>
      <c r="B1662" s="158">
        <v>25.767233999999998</v>
      </c>
      <c r="C1662" s="163"/>
      <c r="D1662" s="188">
        <f>B1662*(1+'Published Tariffs 11-12'!$H$42)</f>
        <v>26.4784096584</v>
      </c>
      <c r="E1662" s="159">
        <f t="shared" si="16"/>
        <v>2.7600000000000079E-2</v>
      </c>
      <c r="G1662"/>
      <c r="H1662"/>
      <c r="I1662"/>
      <c r="J1662"/>
      <c r="K1662"/>
      <c r="L1662"/>
      <c r="M1662"/>
      <c r="N1662"/>
      <c r="O1662"/>
      <c r="P1662"/>
    </row>
    <row r="1663" spans="1:16" ht="12.75" customHeight="1">
      <c r="A1663" s="180" t="s">
        <v>364</v>
      </c>
      <c r="B1663" s="158">
        <v>57.270969000000001</v>
      </c>
      <c r="C1663" s="163"/>
      <c r="D1663" s="188">
        <f>B1663*(1+'Published Tariffs 11-12'!$H$42)</f>
        <v>58.851647744400005</v>
      </c>
      <c r="E1663" s="159">
        <f t="shared" si="16"/>
        <v>2.7600000000000062E-2</v>
      </c>
      <c r="G1663"/>
      <c r="H1663"/>
      <c r="I1663"/>
      <c r="J1663"/>
      <c r="K1663"/>
      <c r="L1663"/>
      <c r="M1663"/>
      <c r="N1663"/>
      <c r="O1663"/>
    </row>
    <row r="1664" spans="1:16" ht="12.75" customHeight="1">
      <c r="A1664" s="182" t="s">
        <v>365</v>
      </c>
      <c r="B1664" s="158">
        <v>27.919727999999996</v>
      </c>
      <c r="C1664" s="163"/>
      <c r="D1664" s="188">
        <f>B1664*(1+'Published Tariffs 11-12'!$H$42)</f>
        <v>28.690312492799997</v>
      </c>
      <c r="E1664" s="159">
        <f t="shared" si="16"/>
        <v>2.7600000000000048E-2</v>
      </c>
      <c r="G1664"/>
      <c r="H1664"/>
      <c r="I1664"/>
      <c r="J1664"/>
      <c r="K1664"/>
      <c r="L1664"/>
      <c r="M1664"/>
      <c r="N1664"/>
    </row>
    <row r="1665" spans="1:22" ht="12.75" customHeight="1">
      <c r="A1665" s="180" t="s">
        <v>367</v>
      </c>
      <c r="B1665" s="158">
        <v>21.472694999999998</v>
      </c>
      <c r="C1665" s="163"/>
      <c r="D1665" s="188">
        <f>B1665*(1+'Published Tariffs 11-12'!$H$42)</f>
        <v>22.065341382</v>
      </c>
      <c r="E1665" s="159">
        <f t="shared" si="16"/>
        <v>2.7600000000000079E-2</v>
      </c>
      <c r="G1665"/>
      <c r="H1665"/>
      <c r="I1665"/>
      <c r="J1665"/>
      <c r="K1665"/>
      <c r="L1665"/>
      <c r="M1665"/>
      <c r="N1665"/>
    </row>
    <row r="1666" spans="1:22" ht="12.75" customHeight="1">
      <c r="A1666" s="180" t="s">
        <v>369</v>
      </c>
      <c r="B1666" s="158">
        <v>15.036111</v>
      </c>
      <c r="C1666" s="163"/>
      <c r="D1666" s="188">
        <f>B1666*(1+'Published Tariffs 11-12'!$H$42)</f>
        <v>15.4511076636</v>
      </c>
      <c r="E1666" s="159">
        <f t="shared" si="16"/>
        <v>2.7600000000000013E-2</v>
      </c>
      <c r="G1666"/>
      <c r="H1666"/>
      <c r="I1666"/>
      <c r="J1666"/>
      <c r="K1666"/>
      <c r="L1666"/>
      <c r="M1666"/>
      <c r="N1666"/>
    </row>
    <row r="1667" spans="1:22" ht="12.75" customHeight="1">
      <c r="A1667" s="180" t="s">
        <v>371</v>
      </c>
      <c r="B1667" s="158">
        <v>8.3000000000000007</v>
      </c>
      <c r="C1667" s="139">
        <v>7.5988132835678064</v>
      </c>
      <c r="D1667" s="188">
        <f>B1667*(1+'Published Tariffs 11-12'!$H$42)</f>
        <v>8.5290800000000004</v>
      </c>
      <c r="E1667" s="159">
        <f t="shared" si="16"/>
        <v>2.7599999999999965E-2</v>
      </c>
      <c r="G1667"/>
      <c r="H1667"/>
      <c r="I1667"/>
      <c r="J1667"/>
      <c r="K1667"/>
      <c r="L1667"/>
      <c r="M1667"/>
      <c r="N1667"/>
    </row>
    <row r="1668" spans="1:22" ht="12.75" customHeight="1">
      <c r="A1668" s="180" t="s">
        <v>373</v>
      </c>
      <c r="B1668" s="158">
        <v>21.472694999999998</v>
      </c>
      <c r="C1668" s="163"/>
      <c r="D1668" s="188">
        <f>B1668*(1+'Published Tariffs 11-12'!$H$42)</f>
        <v>22.065341382</v>
      </c>
      <c r="E1668" s="159">
        <f t="shared" si="16"/>
        <v>2.7600000000000079E-2</v>
      </c>
      <c r="G1668"/>
      <c r="H1668"/>
      <c r="I1668"/>
      <c r="J1668"/>
      <c r="K1668"/>
      <c r="L1668"/>
      <c r="M1668"/>
      <c r="N1668"/>
    </row>
    <row r="1669" spans="1:22" ht="12.75" customHeight="1">
      <c r="A1669" s="180" t="s">
        <v>375</v>
      </c>
      <c r="B1669" s="158">
        <v>34.345862999999994</v>
      </c>
      <c r="C1669" s="163"/>
      <c r="D1669" s="188">
        <f>B1669*(1+'Published Tariffs 11-12'!$H$42)</f>
        <v>35.293808818799995</v>
      </c>
      <c r="E1669" s="159">
        <f t="shared" si="16"/>
        <v>2.7600000000000031E-2</v>
      </c>
      <c r="G1669"/>
      <c r="H1669"/>
      <c r="I1669"/>
      <c r="J1669"/>
      <c r="K1669"/>
      <c r="L1669"/>
      <c r="M1669"/>
      <c r="N1669"/>
    </row>
    <row r="1670" spans="1:22" ht="12.75" customHeight="1">
      <c r="A1670" s="180" t="s">
        <v>376</v>
      </c>
      <c r="B1670" s="158">
        <v>25.767233999999998</v>
      </c>
      <c r="C1670" s="163"/>
      <c r="D1670" s="188">
        <f>B1670*(1+'Published Tariffs 11-12'!$H$42)</f>
        <v>26.4784096584</v>
      </c>
      <c r="E1670" s="159">
        <f t="shared" si="16"/>
        <v>2.7600000000000079E-2</v>
      </c>
      <c r="G1670"/>
      <c r="H1670"/>
      <c r="I1670"/>
      <c r="J1670"/>
      <c r="K1670"/>
      <c r="L1670"/>
      <c r="M1670"/>
      <c r="N1670"/>
    </row>
    <row r="1671" spans="1:22" ht="12.75" customHeight="1">
      <c r="A1671" s="180" t="s">
        <v>378</v>
      </c>
      <c r="B1671" s="158">
        <v>15.036111</v>
      </c>
      <c r="C1671" s="163"/>
      <c r="D1671" s="188">
        <f>B1671*(1+'Published Tariffs 11-12'!$H$42)</f>
        <v>15.4511076636</v>
      </c>
      <c r="E1671" s="159">
        <f t="shared" si="16"/>
        <v>2.7600000000000013E-2</v>
      </c>
      <c r="G1671"/>
      <c r="H1671"/>
      <c r="I1671"/>
      <c r="J1671"/>
      <c r="K1671"/>
      <c r="L1671"/>
      <c r="M1671"/>
      <c r="N1671"/>
    </row>
    <row r="1672" spans="1:22" ht="12.75" customHeight="1">
      <c r="A1672" s="180" t="s">
        <v>380</v>
      </c>
      <c r="B1672" s="158">
        <v>21.472694999999998</v>
      </c>
      <c r="C1672" s="163"/>
      <c r="D1672" s="188">
        <f>B1672*(1+'Published Tariffs 11-12'!$H$42)</f>
        <v>22.065341382</v>
      </c>
      <c r="E1672" s="159">
        <f t="shared" si="16"/>
        <v>2.7600000000000079E-2</v>
      </c>
      <c r="G1672"/>
      <c r="H1672"/>
      <c r="I1672"/>
      <c r="J1672"/>
      <c r="K1672"/>
      <c r="L1672"/>
      <c r="M1672"/>
      <c r="N1672"/>
    </row>
    <row r="1673" spans="1:22" ht="12.75" customHeight="1">
      <c r="A1673" s="180" t="s">
        <v>381</v>
      </c>
      <c r="B1673" s="158">
        <v>21.472694999999998</v>
      </c>
      <c r="C1673" s="163"/>
      <c r="D1673" s="188">
        <f>B1673*(1+'Published Tariffs 11-12'!$H$42)</f>
        <v>22.065341382</v>
      </c>
      <c r="E1673" s="159">
        <f t="shared" si="16"/>
        <v>2.7600000000000079E-2</v>
      </c>
      <c r="G1673"/>
      <c r="H1673"/>
      <c r="I1673"/>
      <c r="J1673"/>
      <c r="K1673"/>
      <c r="L1673"/>
      <c r="M1673"/>
      <c r="N1673"/>
    </row>
    <row r="1674" spans="1:22" ht="15.75">
      <c r="A1674" s="180" t="s">
        <v>383</v>
      </c>
      <c r="B1674" s="158">
        <v>21.472694999999998</v>
      </c>
      <c r="C1674" s="163"/>
      <c r="D1674" s="188">
        <f>B1674*(1+'Published Tariffs 11-12'!$H$42)</f>
        <v>22.065341382</v>
      </c>
      <c r="E1674" s="159">
        <f t="shared" si="16"/>
        <v>2.7600000000000079E-2</v>
      </c>
      <c r="G1674"/>
      <c r="H1674"/>
      <c r="I1674"/>
      <c r="J1674"/>
      <c r="K1674"/>
      <c r="L1674"/>
      <c r="M1674"/>
      <c r="N1674"/>
    </row>
    <row r="1675" spans="1:22" ht="15.75">
      <c r="A1675" s="180" t="s">
        <v>384</v>
      </c>
      <c r="B1675" s="158">
        <v>15.036111</v>
      </c>
      <c r="C1675" s="163"/>
      <c r="D1675" s="188">
        <f>B1675*(1+'Published Tariffs 11-12'!$H$42)</f>
        <v>15.4511076636</v>
      </c>
      <c r="E1675" s="159">
        <f t="shared" si="16"/>
        <v>2.7600000000000013E-2</v>
      </c>
      <c r="G1675"/>
      <c r="H1675"/>
      <c r="I1675"/>
      <c r="J1675"/>
      <c r="K1675"/>
      <c r="L1675"/>
      <c r="M1675"/>
      <c r="N1675"/>
    </row>
    <row r="1676" spans="1:22" ht="12.75" customHeight="1">
      <c r="A1676" s="180" t="s">
        <v>386</v>
      </c>
      <c r="B1676" s="158">
        <v>15.036111</v>
      </c>
      <c r="C1676" s="163"/>
      <c r="D1676" s="188">
        <f>B1676*(1+'Published Tariffs 11-12'!$H$42)</f>
        <v>15.4511076636</v>
      </c>
      <c r="E1676" s="159">
        <f t="shared" si="16"/>
        <v>2.7600000000000013E-2</v>
      </c>
      <c r="G1676"/>
      <c r="H1676"/>
      <c r="I1676"/>
      <c r="J1676"/>
      <c r="K1676"/>
      <c r="L1676"/>
      <c r="M1676"/>
      <c r="N1676"/>
    </row>
    <row r="1677" spans="1:22" ht="15.75">
      <c r="A1677" s="180" t="s">
        <v>388</v>
      </c>
      <c r="B1677" s="158">
        <v>57.270969000000001</v>
      </c>
      <c r="C1677" s="163"/>
      <c r="D1677" s="188">
        <f>B1677*(1+'Published Tariffs 11-12'!$H$42)</f>
        <v>58.851647744400005</v>
      </c>
      <c r="E1677" s="159">
        <f t="shared" si="16"/>
        <v>2.7600000000000062E-2</v>
      </c>
      <c r="G1677"/>
      <c r="H1677"/>
      <c r="I1677"/>
      <c r="J1677"/>
      <c r="K1677"/>
      <c r="L1677"/>
      <c r="M1677"/>
      <c r="N1677"/>
    </row>
    <row r="1678" spans="1:22" ht="12.75" customHeight="1">
      <c r="A1678" s="180" t="s">
        <v>389</v>
      </c>
      <c r="B1678" s="158">
        <v>21.472694999999998</v>
      </c>
      <c r="C1678" s="163"/>
      <c r="D1678" s="188">
        <f>B1678*(1+'Published Tariffs 11-12'!$H$42)</f>
        <v>22.065341382</v>
      </c>
      <c r="E1678" s="159">
        <f t="shared" si="16"/>
        <v>2.7600000000000079E-2</v>
      </c>
      <c r="G1678"/>
      <c r="H1678"/>
      <c r="I1678"/>
      <c r="J1678"/>
      <c r="K1678"/>
      <c r="L1678"/>
      <c r="M1678"/>
      <c r="N1678"/>
    </row>
    <row r="1679" spans="1:22" ht="12.75" customHeight="1">
      <c r="A1679" s="180" t="s">
        <v>391</v>
      </c>
      <c r="B1679" s="158">
        <v>38.650851000000003</v>
      </c>
      <c r="C1679" s="163"/>
      <c r="D1679" s="188">
        <f>B1679*(1+'Published Tariffs 11-12'!$H$42)</f>
        <v>39.717614487600002</v>
      </c>
      <c r="E1679" s="159">
        <f t="shared" si="16"/>
        <v>2.7599999999999982E-2</v>
      </c>
      <c r="G1679"/>
      <c r="H1679"/>
      <c r="I1679"/>
      <c r="J1679"/>
      <c r="K1679"/>
      <c r="L1679"/>
      <c r="M1679"/>
      <c r="N1679"/>
    </row>
    <row r="1680" spans="1:22" ht="12.75" customHeight="1">
      <c r="A1680" s="180" t="s">
        <v>393</v>
      </c>
      <c r="B1680" s="158">
        <v>15.036111</v>
      </c>
      <c r="C1680" s="163"/>
      <c r="D1680" s="188">
        <f>B1680*(1+'Published Tariffs 11-12'!$H$42)</f>
        <v>15.4511076636</v>
      </c>
      <c r="E1680" s="159">
        <f t="shared" si="16"/>
        <v>2.7600000000000013E-2</v>
      </c>
      <c r="G1680"/>
      <c r="H1680"/>
      <c r="I1680"/>
      <c r="J1680"/>
      <c r="K1680"/>
      <c r="L1680"/>
      <c r="M1680"/>
      <c r="N1680"/>
      <c r="V1680" s="1">
        <v>1</v>
      </c>
    </row>
    <row r="1681" spans="1:22" ht="12.75" customHeight="1">
      <c r="A1681" s="180" t="s">
        <v>394</v>
      </c>
      <c r="B1681" s="158">
        <v>21.472694999999998</v>
      </c>
      <c r="C1681" s="163"/>
      <c r="D1681" s="188">
        <f>B1681*(1+'Published Tariffs 11-12'!$H$42)</f>
        <v>22.065341382</v>
      </c>
      <c r="E1681" s="159">
        <f t="shared" si="16"/>
        <v>2.7600000000000079E-2</v>
      </c>
      <c r="G1681"/>
      <c r="H1681"/>
      <c r="I1681"/>
      <c r="J1681"/>
      <c r="K1681"/>
      <c r="L1681"/>
      <c r="M1681"/>
      <c r="N1681"/>
      <c r="V1681" s="1">
        <v>1</v>
      </c>
    </row>
    <row r="1682" spans="1:22" ht="12.75" customHeight="1">
      <c r="A1682" s="180" t="s">
        <v>396</v>
      </c>
      <c r="B1682" s="158">
        <v>57.27</v>
      </c>
      <c r="C1682" s="139">
        <v>15.72</v>
      </c>
      <c r="D1682" s="188">
        <f>B1682*(1+'Published Tariffs 11-12'!$H$42)</f>
        <v>58.850652000000004</v>
      </c>
      <c r="E1682" s="159">
        <f t="shared" si="16"/>
        <v>2.760000000000001E-2</v>
      </c>
      <c r="G1682"/>
      <c r="H1682"/>
      <c r="I1682"/>
      <c r="J1682"/>
      <c r="K1682"/>
      <c r="L1682"/>
      <c r="M1682"/>
      <c r="N1682"/>
    </row>
    <row r="1683" spans="1:22" ht="12.75" customHeight="1">
      <c r="A1683" s="180" t="s">
        <v>398</v>
      </c>
      <c r="B1683" s="158">
        <v>25.767233999999998</v>
      </c>
      <c r="C1683" s="163"/>
      <c r="D1683" s="188">
        <f>B1683*(1+'Published Tariffs 11-12'!$H$42)</f>
        <v>26.4784096584</v>
      </c>
      <c r="E1683" s="159">
        <f t="shared" si="16"/>
        <v>2.7600000000000079E-2</v>
      </c>
      <c r="G1683"/>
      <c r="H1683"/>
      <c r="I1683"/>
      <c r="J1683"/>
      <c r="K1683"/>
      <c r="L1683"/>
      <c r="M1683"/>
      <c r="N1683"/>
    </row>
    <row r="1684" spans="1:22" ht="12.75" customHeight="1">
      <c r="A1684" s="180" t="s">
        <v>400</v>
      </c>
      <c r="B1684" s="158">
        <v>26.853929999999998</v>
      </c>
      <c r="C1684" s="163"/>
      <c r="D1684" s="188">
        <f>B1684*(1+'Published Tariffs 11-12'!$H$42)</f>
        <v>27.595098468</v>
      </c>
      <c r="E1684" s="159">
        <f t="shared" si="16"/>
        <v>2.7600000000000055E-2</v>
      </c>
      <c r="G1684"/>
      <c r="H1684"/>
      <c r="I1684"/>
      <c r="J1684"/>
      <c r="K1684"/>
      <c r="L1684"/>
      <c r="M1684"/>
      <c r="N1684"/>
    </row>
    <row r="1685" spans="1:22" ht="12.75" customHeight="1">
      <c r="A1685" s="180" t="s">
        <v>401</v>
      </c>
      <c r="B1685" s="158">
        <v>57.27</v>
      </c>
      <c r="C1685" s="139">
        <v>16.41</v>
      </c>
      <c r="D1685" s="188">
        <f>B1685*(1+'Published Tariffs 11-12'!$H$42)</f>
        <v>58.850652000000004</v>
      </c>
      <c r="E1685" s="159">
        <f t="shared" si="16"/>
        <v>2.760000000000001E-2</v>
      </c>
      <c r="G1685"/>
      <c r="H1685"/>
      <c r="I1685"/>
      <c r="J1685"/>
      <c r="K1685"/>
      <c r="L1685"/>
      <c r="M1685"/>
      <c r="N1685"/>
    </row>
    <row r="1686" spans="1:22" ht="12.75" customHeight="1">
      <c r="A1686" s="182" t="s">
        <v>403</v>
      </c>
      <c r="B1686" s="158">
        <v>15.036111</v>
      </c>
      <c r="C1686" s="163"/>
      <c r="D1686" s="188">
        <f>B1686*(1+'Published Tariffs 11-12'!$H$42)</f>
        <v>15.4511076636</v>
      </c>
      <c r="E1686" s="159">
        <f t="shared" si="16"/>
        <v>2.7600000000000013E-2</v>
      </c>
      <c r="G1686"/>
      <c r="H1686"/>
      <c r="I1686"/>
      <c r="J1686"/>
      <c r="K1686"/>
      <c r="L1686"/>
      <c r="M1686"/>
      <c r="N1686"/>
    </row>
    <row r="1687" spans="1:22" ht="12.75" customHeight="1">
      <c r="A1687" s="180" t="s">
        <v>405</v>
      </c>
      <c r="B1687" s="158">
        <v>23.635638</v>
      </c>
      <c r="C1687" s="163"/>
      <c r="D1687" s="188">
        <f>B1687*(1+'Published Tariffs 11-12'!$H$42)</f>
        <v>24.287981608800003</v>
      </c>
      <c r="E1687" s="159">
        <f t="shared" si="16"/>
        <v>2.7600000000000107E-2</v>
      </c>
      <c r="G1687" s="119"/>
    </row>
    <row r="1688" spans="1:22" ht="12.75">
      <c r="A1688" s="180" t="s">
        <v>407</v>
      </c>
      <c r="B1688" s="158">
        <v>8.1606689999999986</v>
      </c>
      <c r="C1688" s="163"/>
      <c r="D1688" s="188">
        <f>B1688*(1+'Published Tariffs 11-12'!$H$42)</f>
        <v>8.3859034643999983</v>
      </c>
      <c r="E1688" s="159">
        <f t="shared" si="16"/>
        <v>2.7599999999999972E-2</v>
      </c>
      <c r="G1688" s="119"/>
    </row>
    <row r="1689" spans="1:22" ht="12.75" customHeight="1">
      <c r="A1689" s="180" t="s">
        <v>409</v>
      </c>
      <c r="B1689" s="158">
        <v>57.270969000000001</v>
      </c>
      <c r="C1689" s="163"/>
      <c r="D1689" s="188">
        <f>B1689*(1+'Published Tariffs 11-12'!$H$42)</f>
        <v>58.851647744400005</v>
      </c>
      <c r="E1689" s="159">
        <f t="shared" si="16"/>
        <v>2.7600000000000062E-2</v>
      </c>
      <c r="G1689" s="119"/>
    </row>
    <row r="1690" spans="1:22" ht="12.75" customHeight="1">
      <c r="A1690" s="180" t="s">
        <v>411</v>
      </c>
      <c r="B1690" s="158">
        <v>5.0199999999999996</v>
      </c>
      <c r="C1690" s="139">
        <v>12.5</v>
      </c>
      <c r="D1690" s="188">
        <f>B1690*(1+'Published Tariffs 11-12'!$H$42)</f>
        <v>5.1585520000000002</v>
      </c>
      <c r="E1690" s="159">
        <f t="shared" si="16"/>
        <v>2.7600000000000138E-2</v>
      </c>
      <c r="G1690" s="119"/>
    </row>
    <row r="1691" spans="1:22" ht="12.75" customHeight="1">
      <c r="A1691" s="180" t="s">
        <v>413</v>
      </c>
      <c r="B1691" s="158">
        <v>21.472694999999998</v>
      </c>
      <c r="C1691" s="163"/>
      <c r="D1691" s="188">
        <f>B1691*(1+'Published Tariffs 11-12'!$H$42)</f>
        <v>22.065341382</v>
      </c>
      <c r="E1691" s="159">
        <f t="shared" si="16"/>
        <v>2.7600000000000079E-2</v>
      </c>
      <c r="G1691" s="119"/>
    </row>
    <row r="1692" spans="1:22" ht="12.75" customHeight="1">
      <c r="A1692" s="180" t="s">
        <v>415</v>
      </c>
      <c r="B1692" s="158">
        <v>7.8680969999999997</v>
      </c>
      <c r="C1692" s="163"/>
      <c r="D1692" s="188">
        <f>B1692*(1+'Published Tariffs 11-12'!$H$42)</f>
        <v>8.0852564771999997</v>
      </c>
      <c r="E1692" s="159">
        <f t="shared" si="16"/>
        <v>2.760000000000001E-2</v>
      </c>
      <c r="G1692" s="119"/>
      <c r="V1692" s="1">
        <v>1</v>
      </c>
    </row>
    <row r="1693" spans="1:22" ht="12.75" customHeight="1">
      <c r="A1693" s="180" t="s">
        <v>416</v>
      </c>
      <c r="B1693" s="158">
        <v>57.270969000000001</v>
      </c>
      <c r="C1693" s="163"/>
      <c r="D1693" s="188">
        <f>B1693*(1+'Published Tariffs 11-12'!$H$42)</f>
        <v>58.851647744400005</v>
      </c>
      <c r="E1693" s="159">
        <f t="shared" si="16"/>
        <v>2.7600000000000062E-2</v>
      </c>
      <c r="G1693" s="119"/>
      <c r="V1693" s="1">
        <v>1</v>
      </c>
    </row>
    <row r="1694" spans="1:22" ht="12.75" customHeight="1">
      <c r="A1694" s="180" t="s">
        <v>418</v>
      </c>
      <c r="B1694" s="158">
        <v>5.4543779999999993</v>
      </c>
      <c r="C1694" s="163"/>
      <c r="D1694" s="188">
        <f>B1694*(1+'Published Tariffs 11-12'!$H$42)</f>
        <v>5.6049188327999993</v>
      </c>
      <c r="E1694" s="159">
        <f t="shared" si="16"/>
        <v>2.76E-2</v>
      </c>
      <c r="G1694" s="119"/>
      <c r="V1694" s="1">
        <v>1</v>
      </c>
    </row>
    <row r="1695" spans="1:22" ht="12.75">
      <c r="A1695" s="180" t="s">
        <v>419</v>
      </c>
      <c r="B1695" s="158">
        <v>57.270969000000001</v>
      </c>
      <c r="C1695" s="163"/>
      <c r="D1695" s="188">
        <f>B1695*(1+'Published Tariffs 11-12'!$H$42)</f>
        <v>58.851647744400005</v>
      </c>
      <c r="E1695" s="159">
        <f t="shared" si="16"/>
        <v>2.7600000000000062E-2</v>
      </c>
      <c r="G1695" s="119"/>
      <c r="V1695" s="1">
        <v>1</v>
      </c>
    </row>
    <row r="1696" spans="1:22" ht="12.75">
      <c r="A1696" s="180" t="s">
        <v>421</v>
      </c>
      <c r="B1696" s="158">
        <v>57.270969000000001</v>
      </c>
      <c r="C1696" s="163"/>
      <c r="D1696" s="188">
        <f>B1696*(1+'Published Tariffs 11-12'!$H$42)</f>
        <v>58.851647744400005</v>
      </c>
      <c r="E1696" s="159">
        <f t="shared" si="16"/>
        <v>2.7600000000000062E-2</v>
      </c>
      <c r="G1696" s="119"/>
      <c r="V1696" s="1">
        <v>1</v>
      </c>
    </row>
    <row r="1697" spans="1:22" ht="12.75" customHeight="1">
      <c r="A1697" s="180" t="s">
        <v>422</v>
      </c>
      <c r="B1697" s="158">
        <v>57.270969000000001</v>
      </c>
      <c r="C1697" s="163"/>
      <c r="D1697" s="188">
        <f>B1697*(1+'Published Tariffs 11-12'!$H$42)</f>
        <v>58.851647744400005</v>
      </c>
      <c r="E1697" s="159">
        <f t="shared" si="16"/>
        <v>2.7600000000000062E-2</v>
      </c>
      <c r="G1697" s="119"/>
      <c r="V1697" s="1">
        <v>1</v>
      </c>
    </row>
    <row r="1698" spans="1:22" ht="12.75" customHeight="1">
      <c r="A1698" s="180" t="s">
        <v>424</v>
      </c>
      <c r="B1698" s="158">
        <v>21.472694999999998</v>
      </c>
      <c r="C1698" s="163"/>
      <c r="D1698" s="188">
        <f>B1698*(1+'Published Tariffs 11-12'!$H$42)</f>
        <v>22.065341382</v>
      </c>
      <c r="E1698" s="159">
        <f t="shared" si="16"/>
        <v>2.7600000000000079E-2</v>
      </c>
      <c r="G1698" s="119"/>
    </row>
    <row r="1699" spans="1:22" ht="12.75" customHeight="1">
      <c r="A1699" s="180" t="s">
        <v>426</v>
      </c>
      <c r="B1699" s="158">
        <v>57.270969000000001</v>
      </c>
      <c r="C1699" s="163"/>
      <c r="D1699" s="188">
        <f>B1699*(1+'Published Tariffs 11-12'!$H$42)</f>
        <v>58.851647744400005</v>
      </c>
      <c r="E1699" s="159">
        <f t="shared" si="16"/>
        <v>2.7600000000000062E-2</v>
      </c>
      <c r="G1699" s="119"/>
    </row>
    <row r="1700" spans="1:22" ht="12.75" customHeight="1">
      <c r="A1700" s="180" t="s">
        <v>428</v>
      </c>
      <c r="B1700" s="158">
        <v>21.472694999999998</v>
      </c>
      <c r="C1700" s="163"/>
      <c r="D1700" s="188">
        <f>B1700*(1+'Published Tariffs 11-12'!$H$42)</f>
        <v>22.065341382</v>
      </c>
      <c r="E1700" s="159">
        <f t="shared" si="16"/>
        <v>2.7600000000000079E-2</v>
      </c>
      <c r="G1700" s="119"/>
    </row>
    <row r="1701" spans="1:22" ht="12.75" customHeight="1">
      <c r="A1701" s="180" t="s">
        <v>429</v>
      </c>
      <c r="B1701" s="158">
        <v>57.270969000000001</v>
      </c>
      <c r="C1701" s="163"/>
      <c r="D1701" s="188">
        <f>B1701*(1+'Published Tariffs 11-12'!$H$42)</f>
        <v>58.851647744400005</v>
      </c>
      <c r="E1701" s="159">
        <f t="shared" si="16"/>
        <v>2.7600000000000062E-2</v>
      </c>
      <c r="G1701" s="119"/>
    </row>
    <row r="1702" spans="1:22" ht="12.75" customHeight="1">
      <c r="A1702" s="180"/>
      <c r="B1702" s="158" t="s">
        <v>144</v>
      </c>
      <c r="C1702" s="163"/>
      <c r="D1702" s="188"/>
      <c r="E1702" s="159" t="s">
        <v>144</v>
      </c>
      <c r="G1702" s="119"/>
    </row>
    <row r="1703" spans="1:22" ht="12.75">
      <c r="A1703" s="179" t="s">
        <v>463</v>
      </c>
      <c r="B1703" s="158" t="s">
        <v>144</v>
      </c>
      <c r="C1703" s="163"/>
      <c r="D1703" s="188"/>
      <c r="E1703" s="159" t="s">
        <v>144</v>
      </c>
      <c r="G1703" s="119"/>
    </row>
    <row r="1704" spans="1:22" ht="12.75" customHeight="1">
      <c r="A1704" s="180" t="s">
        <v>362</v>
      </c>
      <c r="B1704" s="158">
        <v>27.919727999999996</v>
      </c>
      <c r="C1704" s="163"/>
      <c r="D1704" s="188">
        <f>B1704*(1+'Published Tariffs 11-12'!$H$42)</f>
        <v>28.690312492799997</v>
      </c>
      <c r="E1704" s="159">
        <f t="shared" ref="E1704:E1744" si="17">(D1704-B1704)/B1704</f>
        <v>2.7600000000000048E-2</v>
      </c>
      <c r="G1704" s="119"/>
    </row>
    <row r="1705" spans="1:22" ht="12.75">
      <c r="A1705" s="180" t="s">
        <v>363</v>
      </c>
      <c r="B1705" s="158">
        <v>42.93</v>
      </c>
      <c r="C1705" s="143">
        <v>24.66</v>
      </c>
      <c r="D1705" s="188">
        <f>B1705*(1+'Published Tariffs 11-12'!$H$42)</f>
        <v>44.114868000000001</v>
      </c>
      <c r="E1705" s="159">
        <f t="shared" si="17"/>
        <v>2.7600000000000038E-2</v>
      </c>
      <c r="G1705" s="119"/>
    </row>
    <row r="1706" spans="1:22" ht="12.75" customHeight="1">
      <c r="A1706" s="180" t="s">
        <v>364</v>
      </c>
      <c r="B1706" s="158">
        <v>10.02</v>
      </c>
      <c r="C1706" s="143">
        <v>36.54</v>
      </c>
      <c r="D1706" s="188">
        <f>B1706*(1+'Published Tariffs 11-12'!$H$42)</f>
        <v>10.296552</v>
      </c>
      <c r="E1706" s="159">
        <f t="shared" si="17"/>
        <v>2.7600000000000059E-2</v>
      </c>
      <c r="G1706" s="119"/>
    </row>
    <row r="1707" spans="1:22" ht="12.75">
      <c r="A1707" s="182" t="s">
        <v>365</v>
      </c>
      <c r="B1707" s="158">
        <v>42.93</v>
      </c>
      <c r="C1707" s="143">
        <v>26.72</v>
      </c>
      <c r="D1707" s="188">
        <f>B1707*(1+'Published Tariffs 11-12'!$H$42)</f>
        <v>44.114868000000001</v>
      </c>
      <c r="E1707" s="159">
        <f t="shared" si="17"/>
        <v>2.7600000000000038E-2</v>
      </c>
      <c r="G1707" s="119"/>
    </row>
    <row r="1708" spans="1:22" ht="12.75" customHeight="1">
      <c r="A1708" s="180" t="s">
        <v>367</v>
      </c>
      <c r="B1708" s="158">
        <v>4.29</v>
      </c>
      <c r="C1708" s="143">
        <v>13.7</v>
      </c>
      <c r="D1708" s="188">
        <f>B1708*(1+'Published Tariffs 11-12'!$H$42)</f>
        <v>4.408404</v>
      </c>
      <c r="E1708" s="159">
        <f t="shared" si="17"/>
        <v>2.7599999999999989E-2</v>
      </c>
      <c r="G1708" s="119"/>
    </row>
    <row r="1709" spans="1:22" ht="12.75" customHeight="1">
      <c r="A1709" s="180" t="s">
        <v>369</v>
      </c>
      <c r="B1709" s="158">
        <v>5.16</v>
      </c>
      <c r="C1709" s="143">
        <v>9.59</v>
      </c>
      <c r="D1709" s="188">
        <f>B1709*(1+'Published Tariffs 11-12'!$H$42)</f>
        <v>5.3024160000000009</v>
      </c>
      <c r="E1709" s="159">
        <f t="shared" si="17"/>
        <v>2.7600000000000149E-2</v>
      </c>
      <c r="G1709" s="119"/>
    </row>
    <row r="1710" spans="1:22" ht="12.75" customHeight="1">
      <c r="A1710" s="229" t="s">
        <v>371</v>
      </c>
      <c r="B1710" s="230">
        <v>6.83</v>
      </c>
      <c r="C1710" s="143">
        <v>6.2589721504450191</v>
      </c>
      <c r="D1710" s="231">
        <v>2.94</v>
      </c>
      <c r="E1710" s="232">
        <f t="shared" si="17"/>
        <v>-0.5695461200585652</v>
      </c>
      <c r="F1710" s="228"/>
      <c r="G1710" s="119"/>
    </row>
    <row r="1711" spans="1:22" ht="12.75" customHeight="1">
      <c r="A1711" s="180" t="s">
        <v>373</v>
      </c>
      <c r="B1711" s="158">
        <v>21.472694999999998</v>
      </c>
      <c r="C1711" s="163"/>
      <c r="D1711" s="188">
        <f>B1711*(1+'Published Tariffs 11-12'!$H$42)</f>
        <v>22.065341382</v>
      </c>
      <c r="E1711" s="159">
        <f t="shared" si="17"/>
        <v>2.7600000000000079E-2</v>
      </c>
      <c r="G1711" s="119"/>
    </row>
    <row r="1712" spans="1:22" ht="12.75" customHeight="1">
      <c r="A1712" s="180" t="s">
        <v>375</v>
      </c>
      <c r="B1712" s="158">
        <v>42.93</v>
      </c>
      <c r="C1712" s="143">
        <v>32.869999999999997</v>
      </c>
      <c r="D1712" s="188">
        <f>B1712*(1+'Published Tariffs 11-12'!$H$42)</f>
        <v>44.114868000000001</v>
      </c>
      <c r="E1712" s="159">
        <f t="shared" si="17"/>
        <v>2.7600000000000038E-2</v>
      </c>
      <c r="G1712" s="119"/>
    </row>
    <row r="1713" spans="1:22" ht="12.75" customHeight="1">
      <c r="A1713" s="180" t="s">
        <v>376</v>
      </c>
      <c r="B1713" s="158">
        <v>25.767233999999998</v>
      </c>
      <c r="C1713" s="163"/>
      <c r="D1713" s="188">
        <f>B1713*(1+'Published Tariffs 11-12'!$H$42)</f>
        <v>26.4784096584</v>
      </c>
      <c r="E1713" s="159">
        <f t="shared" si="17"/>
        <v>2.7600000000000079E-2</v>
      </c>
      <c r="G1713" s="119"/>
      <c r="V1713" s="1">
        <v>1</v>
      </c>
    </row>
    <row r="1714" spans="1:22" ht="12.75" customHeight="1">
      <c r="A1714" s="180" t="s">
        <v>378</v>
      </c>
      <c r="B1714" s="158">
        <v>15.036111</v>
      </c>
      <c r="C1714" s="163"/>
      <c r="D1714" s="188">
        <f>B1714*(1+'Published Tariffs 11-12'!$H$42)</f>
        <v>15.4511076636</v>
      </c>
      <c r="E1714" s="159">
        <f t="shared" si="17"/>
        <v>2.7600000000000013E-2</v>
      </c>
      <c r="G1714" s="119"/>
    </row>
    <row r="1715" spans="1:22" ht="12.75" customHeight="1">
      <c r="A1715" s="180" t="s">
        <v>380</v>
      </c>
      <c r="B1715" s="158">
        <v>21.472694999999998</v>
      </c>
      <c r="C1715" s="163"/>
      <c r="D1715" s="188">
        <f>B1715*(1+'Published Tariffs 11-12'!$H$42)</f>
        <v>22.065341382</v>
      </c>
      <c r="E1715" s="159">
        <f t="shared" si="17"/>
        <v>2.7600000000000079E-2</v>
      </c>
      <c r="G1715" s="119"/>
    </row>
    <row r="1716" spans="1:22" ht="12.75" customHeight="1">
      <c r="A1716" s="180" t="s">
        <v>381</v>
      </c>
      <c r="B1716" s="158">
        <v>21.472694999999998</v>
      </c>
      <c r="C1716" s="163"/>
      <c r="D1716" s="188">
        <f>B1716*(1+'Published Tariffs 11-12'!$H$42)</f>
        <v>22.065341382</v>
      </c>
      <c r="E1716" s="159">
        <f t="shared" si="17"/>
        <v>2.7600000000000079E-2</v>
      </c>
      <c r="G1716" s="119"/>
    </row>
    <row r="1717" spans="1:22" ht="12.75" customHeight="1">
      <c r="A1717" s="180" t="s">
        <v>383</v>
      </c>
      <c r="B1717" s="158">
        <v>21.472694999999998</v>
      </c>
      <c r="C1717" s="163"/>
      <c r="D1717" s="188">
        <f>B1717*(1+'Published Tariffs 11-12'!$H$42)</f>
        <v>22.065341382</v>
      </c>
      <c r="E1717" s="159">
        <f t="shared" si="17"/>
        <v>2.7600000000000079E-2</v>
      </c>
      <c r="G1717" s="119"/>
    </row>
    <row r="1718" spans="1:22" ht="12.75" customHeight="1">
      <c r="A1718" s="180" t="s">
        <v>384</v>
      </c>
      <c r="B1718" s="158">
        <v>7.1366670000000001</v>
      </c>
      <c r="C1718" s="163"/>
      <c r="D1718" s="188">
        <f>B1718*(1+'Published Tariffs 11-12'!$H$42)</f>
        <v>7.3336390092000006</v>
      </c>
      <c r="E1718" s="159">
        <f t="shared" si="17"/>
        <v>2.7600000000000065E-2</v>
      </c>
      <c r="G1718" s="119"/>
    </row>
    <row r="1719" spans="1:22" ht="12.75" customHeight="1">
      <c r="A1719" s="180" t="s">
        <v>386</v>
      </c>
      <c r="B1719" s="158">
        <v>7.1366670000000001</v>
      </c>
      <c r="C1719" s="163"/>
      <c r="D1719" s="188">
        <f>B1719*(1+'Published Tariffs 11-12'!$H$42)</f>
        <v>7.3336390092000006</v>
      </c>
      <c r="E1719" s="159">
        <f t="shared" si="17"/>
        <v>2.7600000000000065E-2</v>
      </c>
      <c r="G1719" s="119"/>
    </row>
    <row r="1720" spans="1:22" ht="12.75" customHeight="1">
      <c r="A1720" s="180" t="s">
        <v>388</v>
      </c>
      <c r="B1720" s="158">
        <v>17.170000000000002</v>
      </c>
      <c r="C1720" s="143">
        <v>36.54</v>
      </c>
      <c r="D1720" s="188">
        <f>B1720*(1+'Published Tariffs 11-12'!$H$42)</f>
        <v>17.643892000000005</v>
      </c>
      <c r="E1720" s="159">
        <f t="shared" si="17"/>
        <v>2.7600000000000163E-2</v>
      </c>
      <c r="G1720" s="119"/>
    </row>
    <row r="1721" spans="1:22" ht="12.75" customHeight="1">
      <c r="A1721" s="180" t="s">
        <v>389</v>
      </c>
      <c r="B1721" s="158">
        <v>11.431206</v>
      </c>
      <c r="C1721" s="163"/>
      <c r="D1721" s="188">
        <f>B1721*(1+'Published Tariffs 11-12'!$H$42)</f>
        <v>11.746707285599999</v>
      </c>
      <c r="E1721" s="159">
        <f t="shared" si="17"/>
        <v>2.7599999999999993E-2</v>
      </c>
      <c r="G1721" s="119"/>
    </row>
    <row r="1722" spans="1:22" ht="12.75">
      <c r="A1722" s="180" t="s">
        <v>391</v>
      </c>
      <c r="B1722" s="158">
        <v>42.93</v>
      </c>
      <c r="C1722" s="143">
        <v>36.99</v>
      </c>
      <c r="D1722" s="188">
        <f>B1722*(1+'Published Tariffs 11-12'!$H$42)</f>
        <v>44.114868000000001</v>
      </c>
      <c r="E1722" s="159">
        <f t="shared" si="17"/>
        <v>2.7600000000000038E-2</v>
      </c>
      <c r="G1722" s="119"/>
    </row>
    <row r="1723" spans="1:22" ht="12.75">
      <c r="A1723" s="180" t="s">
        <v>393</v>
      </c>
      <c r="B1723" s="158">
        <v>7.1366670000000001</v>
      </c>
      <c r="C1723" s="163"/>
      <c r="D1723" s="188">
        <f>B1723*(1+'Published Tariffs 11-12'!$H$42)</f>
        <v>7.3336390092000006</v>
      </c>
      <c r="E1723" s="159">
        <f t="shared" si="17"/>
        <v>2.7600000000000065E-2</v>
      </c>
      <c r="G1723" s="119"/>
    </row>
    <row r="1724" spans="1:22" ht="12.75" customHeight="1">
      <c r="A1724" s="180" t="s">
        <v>394</v>
      </c>
      <c r="B1724" s="158">
        <v>42.93</v>
      </c>
      <c r="C1724" s="143">
        <v>20.55</v>
      </c>
      <c r="D1724" s="188">
        <f>B1724*(1+'Published Tariffs 11-12'!$H$42)</f>
        <v>44.114868000000001</v>
      </c>
      <c r="E1724" s="159">
        <f t="shared" si="17"/>
        <v>2.7600000000000038E-2</v>
      </c>
      <c r="G1724" s="119"/>
    </row>
    <row r="1725" spans="1:22" ht="12.75" customHeight="1">
      <c r="A1725" s="229" t="s">
        <v>396</v>
      </c>
      <c r="B1725" s="230">
        <v>10.95</v>
      </c>
      <c r="C1725" s="163"/>
      <c r="D1725" s="231">
        <v>2.94</v>
      </c>
      <c r="E1725" s="232">
        <f t="shared" si="17"/>
        <v>-0.73150684931506849</v>
      </c>
      <c r="F1725" s="228"/>
      <c r="G1725" s="119"/>
    </row>
    <row r="1726" spans="1:22" ht="12.75" customHeight="1">
      <c r="A1726" s="180" t="s">
        <v>398</v>
      </c>
      <c r="B1726" s="158">
        <v>25.767233999999998</v>
      </c>
      <c r="C1726" s="163"/>
      <c r="D1726" s="188">
        <f>B1726*(1+'Published Tariffs 11-12'!$H$42)</f>
        <v>26.4784096584</v>
      </c>
      <c r="E1726" s="159">
        <f t="shared" si="17"/>
        <v>2.7600000000000079E-2</v>
      </c>
      <c r="G1726" s="119"/>
    </row>
    <row r="1727" spans="1:22" ht="12.75" customHeight="1">
      <c r="A1727" s="180" t="s">
        <v>400</v>
      </c>
      <c r="B1727" s="158">
        <v>26.853929999999998</v>
      </c>
      <c r="C1727" s="163"/>
      <c r="D1727" s="188">
        <f>B1727*(1+'Published Tariffs 11-12'!$H$42)</f>
        <v>27.595098468</v>
      </c>
      <c r="E1727" s="159">
        <f t="shared" si="17"/>
        <v>2.7600000000000055E-2</v>
      </c>
      <c r="G1727" s="119"/>
    </row>
    <row r="1728" spans="1:22" ht="12.75" customHeight="1">
      <c r="A1728" s="180" t="s">
        <v>401</v>
      </c>
      <c r="B1728" s="158">
        <v>11.431206</v>
      </c>
      <c r="C1728" s="163"/>
      <c r="D1728" s="188">
        <f>B1728*(1+'Published Tariffs 11-12'!$H$42)</f>
        <v>11.746707285599999</v>
      </c>
      <c r="E1728" s="159">
        <f t="shared" si="17"/>
        <v>2.7599999999999993E-2</v>
      </c>
      <c r="G1728" s="119"/>
    </row>
    <row r="1729" spans="1:7" ht="12.75" customHeight="1">
      <c r="A1729" s="182" t="s">
        <v>403</v>
      </c>
      <c r="B1729" s="158">
        <v>15.036111</v>
      </c>
      <c r="C1729" s="163"/>
      <c r="D1729" s="188">
        <f>B1729*(1+'Published Tariffs 11-12'!$H$42)</f>
        <v>15.4511076636</v>
      </c>
      <c r="E1729" s="159">
        <f t="shared" si="17"/>
        <v>2.7600000000000013E-2</v>
      </c>
      <c r="G1729" s="119"/>
    </row>
    <row r="1730" spans="1:7" ht="12.75" customHeight="1">
      <c r="A1730" s="180" t="s">
        <v>405</v>
      </c>
      <c r="B1730" s="158">
        <v>42.93</v>
      </c>
      <c r="C1730" s="143">
        <v>22.62</v>
      </c>
      <c r="D1730" s="188">
        <f>B1730*(1+'Published Tariffs 11-12'!$H$42)</f>
        <v>44.114868000000001</v>
      </c>
      <c r="E1730" s="159">
        <f t="shared" si="17"/>
        <v>2.7600000000000038E-2</v>
      </c>
      <c r="G1730" s="119"/>
    </row>
    <row r="1731" spans="1:7" ht="12.75" customHeight="1">
      <c r="A1731" s="180" t="s">
        <v>407</v>
      </c>
      <c r="B1731" s="158">
        <v>8.1606689999999986</v>
      </c>
      <c r="C1731" s="163"/>
      <c r="D1731" s="188">
        <f>B1731*(1+'Published Tariffs 11-12'!$H$42)</f>
        <v>8.3859034643999983</v>
      </c>
      <c r="E1731" s="159">
        <f t="shared" si="17"/>
        <v>2.7599999999999972E-2</v>
      </c>
      <c r="G1731" s="119"/>
    </row>
    <row r="1732" spans="1:7" ht="12.75">
      <c r="A1732" s="180" t="s">
        <v>409</v>
      </c>
      <c r="B1732" s="158">
        <v>25.767233999999998</v>
      </c>
      <c r="C1732" s="163"/>
      <c r="D1732" s="188">
        <f>B1732*(1+'Published Tariffs 11-12'!$H$42)</f>
        <v>26.4784096584</v>
      </c>
      <c r="E1732" s="159">
        <f t="shared" si="17"/>
        <v>2.7600000000000079E-2</v>
      </c>
      <c r="G1732" s="119"/>
    </row>
    <row r="1733" spans="1:7" ht="12.75" customHeight="1">
      <c r="A1733" s="180" t="s">
        <v>411</v>
      </c>
      <c r="B1733" s="158">
        <v>42.93</v>
      </c>
      <c r="C1733" s="143">
        <v>12.5</v>
      </c>
      <c r="D1733" s="188">
        <f>B1733*(1+'Published Tariffs 11-12'!$H$42)</f>
        <v>44.114868000000001</v>
      </c>
      <c r="E1733" s="159">
        <f t="shared" si="17"/>
        <v>2.7600000000000038E-2</v>
      </c>
      <c r="G1733" s="119"/>
    </row>
    <row r="1734" spans="1:7" ht="12.75" customHeight="1">
      <c r="A1734" s="180" t="s">
        <v>413</v>
      </c>
      <c r="B1734" s="158">
        <v>42.93</v>
      </c>
      <c r="C1734" s="143">
        <v>20.55</v>
      </c>
      <c r="D1734" s="188">
        <f>B1734*(1+'Published Tariffs 11-12'!$H$42)</f>
        <v>44.114868000000001</v>
      </c>
      <c r="E1734" s="159">
        <f t="shared" si="17"/>
        <v>2.7600000000000038E-2</v>
      </c>
      <c r="G1734" s="119"/>
    </row>
    <row r="1735" spans="1:7" ht="12.75" customHeight="1">
      <c r="A1735" s="180" t="s">
        <v>415</v>
      </c>
      <c r="B1735" s="158">
        <v>5.74</v>
      </c>
      <c r="C1735" s="143">
        <v>7.53</v>
      </c>
      <c r="D1735" s="188">
        <f>B1735*(1+'Published Tariffs 11-12'!$H$42)</f>
        <v>5.8984240000000003</v>
      </c>
      <c r="E1735" s="159">
        <f t="shared" si="17"/>
        <v>2.760000000000002E-2</v>
      </c>
      <c r="G1735" s="119"/>
    </row>
    <row r="1736" spans="1:7" ht="12.75" customHeight="1">
      <c r="A1736" s="180" t="s">
        <v>416</v>
      </c>
      <c r="B1736" s="158">
        <v>17.167707</v>
      </c>
      <c r="C1736" s="163"/>
      <c r="D1736" s="188">
        <f>B1736*(1+'Published Tariffs 11-12'!$H$42)</f>
        <v>17.6415357132</v>
      </c>
      <c r="E1736" s="159">
        <f t="shared" si="17"/>
        <v>2.7599999999999979E-2</v>
      </c>
      <c r="G1736" s="119"/>
    </row>
    <row r="1737" spans="1:7" ht="12.75" customHeight="1">
      <c r="A1737" s="180" t="s">
        <v>418</v>
      </c>
      <c r="B1737" s="158">
        <v>5.4543779999999993</v>
      </c>
      <c r="C1737" s="163"/>
      <c r="D1737" s="188">
        <f>B1737*(1+'Published Tariffs 11-12'!$H$42)</f>
        <v>5.6049188327999993</v>
      </c>
      <c r="E1737" s="159">
        <f t="shared" si="17"/>
        <v>2.76E-2</v>
      </c>
      <c r="G1737" s="119"/>
    </row>
    <row r="1738" spans="1:7" ht="12.75" customHeight="1">
      <c r="A1738" s="180" t="s">
        <v>419</v>
      </c>
      <c r="B1738" s="158">
        <v>6</v>
      </c>
      <c r="C1738" s="143">
        <v>36.54</v>
      </c>
      <c r="D1738" s="188">
        <f>B1738*(1+'Published Tariffs 11-12'!$H$42)</f>
        <v>6.1656000000000004</v>
      </c>
      <c r="E1738" s="159">
        <f t="shared" si="17"/>
        <v>2.7600000000000069E-2</v>
      </c>
      <c r="G1738" s="119"/>
    </row>
    <row r="1739" spans="1:7" ht="12.75">
      <c r="A1739" s="180" t="s">
        <v>421</v>
      </c>
      <c r="B1739" s="158">
        <v>32.203817999999998</v>
      </c>
      <c r="C1739" s="163"/>
      <c r="D1739" s="188">
        <f>B1739*(1+'Published Tariffs 11-12'!$H$42)</f>
        <v>33.092643376799998</v>
      </c>
      <c r="E1739" s="159">
        <f t="shared" si="17"/>
        <v>2.7599999999999996E-2</v>
      </c>
      <c r="G1739" s="119"/>
    </row>
    <row r="1740" spans="1:7" ht="12.75" customHeight="1">
      <c r="A1740" s="180" t="s">
        <v>422</v>
      </c>
      <c r="B1740" s="158">
        <v>14.03</v>
      </c>
      <c r="C1740" s="143">
        <v>36.54</v>
      </c>
      <c r="D1740" s="188">
        <f>B1740*(1+'Published Tariffs 11-12'!$H$42)</f>
        <v>14.417228</v>
      </c>
      <c r="E1740" s="159">
        <f t="shared" si="17"/>
        <v>2.7600000000000027E-2</v>
      </c>
      <c r="G1740" s="119"/>
    </row>
    <row r="1741" spans="1:7" ht="12.75" customHeight="1">
      <c r="A1741" s="180" t="s">
        <v>424</v>
      </c>
      <c r="B1741" s="158">
        <v>21.472694999999998</v>
      </c>
      <c r="C1741" s="163"/>
      <c r="D1741" s="188">
        <f>B1741*(1+'Published Tariffs 11-12'!$H$42)</f>
        <v>22.065341382</v>
      </c>
      <c r="E1741" s="159">
        <f t="shared" si="17"/>
        <v>2.7600000000000079E-2</v>
      </c>
      <c r="G1741" s="119"/>
    </row>
    <row r="1742" spans="1:7" ht="12.75" customHeight="1">
      <c r="A1742" s="180" t="s">
        <v>426</v>
      </c>
      <c r="B1742" s="158">
        <v>6</v>
      </c>
      <c r="C1742" s="143">
        <v>36.54</v>
      </c>
      <c r="D1742" s="188">
        <f>B1742*(1+'Published Tariffs 11-12'!$H$42)</f>
        <v>6.1656000000000004</v>
      </c>
      <c r="E1742" s="159">
        <f t="shared" si="17"/>
        <v>2.7600000000000069E-2</v>
      </c>
      <c r="G1742" s="119"/>
    </row>
    <row r="1743" spans="1:7" ht="12.75" customHeight="1">
      <c r="A1743" s="180" t="s">
        <v>428</v>
      </c>
      <c r="B1743" s="158">
        <v>42.93</v>
      </c>
      <c r="C1743" s="143">
        <v>20.55</v>
      </c>
      <c r="D1743" s="188">
        <f>B1743*(1+'Published Tariffs 11-12'!$H$42)</f>
        <v>44.114868000000001</v>
      </c>
      <c r="E1743" s="159">
        <f t="shared" si="17"/>
        <v>2.7600000000000038E-2</v>
      </c>
      <c r="G1743" s="119"/>
    </row>
    <row r="1744" spans="1:7" ht="12.75">
      <c r="A1744" s="180" t="s">
        <v>429</v>
      </c>
      <c r="B1744" s="158">
        <v>21.472694999999998</v>
      </c>
      <c r="C1744" s="163"/>
      <c r="D1744" s="188">
        <f>B1744*(1+'Published Tariffs 11-12'!$H$42)</f>
        <v>22.065341382</v>
      </c>
      <c r="E1744" s="159">
        <f t="shared" si="17"/>
        <v>2.7600000000000079E-2</v>
      </c>
      <c r="G1744" s="119"/>
    </row>
    <row r="1745" spans="1:22" ht="12.75" customHeight="1">
      <c r="A1745" s="180"/>
      <c r="B1745" s="158" t="s">
        <v>144</v>
      </c>
      <c r="C1745" s="163"/>
      <c r="D1745" s="188" t="s">
        <v>144</v>
      </c>
      <c r="E1745" s="159" t="s">
        <v>144</v>
      </c>
      <c r="G1745" s="119"/>
    </row>
    <row r="1746" spans="1:22" ht="12.75" customHeight="1">
      <c r="A1746" s="179" t="s">
        <v>464</v>
      </c>
      <c r="B1746" s="158" t="s">
        <v>144</v>
      </c>
      <c r="C1746" s="163"/>
      <c r="D1746" s="188" t="s">
        <v>144</v>
      </c>
      <c r="E1746" s="159" t="s">
        <v>144</v>
      </c>
      <c r="G1746" s="119"/>
    </row>
    <row r="1747" spans="1:22" ht="12.75" customHeight="1">
      <c r="A1747" s="96" t="s">
        <v>366</v>
      </c>
      <c r="B1747" s="158">
        <v>22.914656999999998</v>
      </c>
      <c r="C1747" s="163"/>
      <c r="D1747" s="188">
        <f>B1747*(1+'Published Tariffs 11-12'!$H$42)</f>
        <v>23.547101533199999</v>
      </c>
      <c r="E1747" s="159">
        <f t="shared" ref="E1747:E1755" si="18">(D1747-B1747)/B1747</f>
        <v>2.7600000000000048E-2</v>
      </c>
      <c r="G1747" s="119"/>
    </row>
    <row r="1748" spans="1:22" ht="12.75" customHeight="1">
      <c r="A1748" s="96" t="s">
        <v>435</v>
      </c>
      <c r="B1748" s="158">
        <v>22.914656999999998</v>
      </c>
      <c r="C1748" s="163"/>
      <c r="D1748" s="188">
        <f>B1748*(1+'Published Tariffs 11-12'!$H$42)</f>
        <v>23.547101533199999</v>
      </c>
      <c r="E1748" s="159">
        <f t="shared" si="18"/>
        <v>2.7600000000000048E-2</v>
      </c>
      <c r="G1748" s="119"/>
    </row>
    <row r="1749" spans="1:22" ht="12.75" customHeight="1">
      <c r="A1749" s="180" t="s">
        <v>368</v>
      </c>
      <c r="B1749" s="158">
        <v>50.082056999999999</v>
      </c>
      <c r="C1749" s="163"/>
      <c r="D1749" s="188">
        <f>B1749*(1+'Published Tariffs 11-12'!$H$42)</f>
        <v>51.464321773200005</v>
      </c>
      <c r="E1749" s="159">
        <f t="shared" si="18"/>
        <v>2.7600000000000128E-2</v>
      </c>
      <c r="G1749" s="119"/>
    </row>
    <row r="1750" spans="1:22" ht="12.75" customHeight="1">
      <c r="A1750" s="96" t="s">
        <v>437</v>
      </c>
      <c r="B1750" s="158">
        <v>40.803344999999993</v>
      </c>
      <c r="C1750" s="163"/>
      <c r="D1750" s="188">
        <f>B1750*(1+'Published Tariffs 11-12'!$H$42)</f>
        <v>41.929517321999995</v>
      </c>
      <c r="E1750" s="159">
        <f t="shared" si="18"/>
        <v>2.7600000000000059E-2</v>
      </c>
      <c r="G1750" s="119"/>
    </row>
    <row r="1751" spans="1:22" ht="12.75" customHeight="1">
      <c r="A1751" s="96" t="s">
        <v>439</v>
      </c>
      <c r="B1751" s="158">
        <v>25.767233999999998</v>
      </c>
      <c r="C1751" s="163"/>
      <c r="D1751" s="188">
        <f>B1751*(1+'Published Tariffs 11-12'!$H$42)</f>
        <v>26.4784096584</v>
      </c>
      <c r="E1751" s="159">
        <f t="shared" si="18"/>
        <v>2.7600000000000079E-2</v>
      </c>
      <c r="G1751" s="119"/>
    </row>
    <row r="1752" spans="1:22" ht="12.75" customHeight="1">
      <c r="A1752" s="96" t="s">
        <v>440</v>
      </c>
      <c r="B1752" s="158">
        <v>5.61</v>
      </c>
      <c r="C1752" s="139">
        <v>24.66</v>
      </c>
      <c r="D1752" s="188">
        <f>B1752*(1+'Published Tariffs 11-12'!$H$42)</f>
        <v>5.7648360000000007</v>
      </c>
      <c r="E1752" s="159">
        <f t="shared" si="18"/>
        <v>2.7600000000000072E-2</v>
      </c>
      <c r="G1752" s="119"/>
      <c r="V1752" s="1">
        <v>1</v>
      </c>
    </row>
    <row r="1753" spans="1:22" ht="12.75">
      <c r="A1753" s="96" t="s">
        <v>441</v>
      </c>
      <c r="B1753" s="158">
        <v>57.270969000000001</v>
      </c>
      <c r="C1753" s="163"/>
      <c r="D1753" s="188">
        <f>B1753*(1+'Published Tariffs 11-12'!$H$42)</f>
        <v>58.851647744400005</v>
      </c>
      <c r="E1753" s="159">
        <f t="shared" si="18"/>
        <v>2.7600000000000062E-2</v>
      </c>
      <c r="G1753" s="119"/>
      <c r="V1753" s="1">
        <v>1</v>
      </c>
    </row>
    <row r="1754" spans="1:22" ht="12.75">
      <c r="A1754" s="96" t="s">
        <v>436</v>
      </c>
      <c r="B1754" s="158">
        <v>12.026798999999999</v>
      </c>
      <c r="C1754" s="163"/>
      <c r="D1754" s="188">
        <f>B1754*(1+'Published Tariffs 11-12'!$H$42)</f>
        <v>12.3587386524</v>
      </c>
      <c r="E1754" s="159">
        <f t="shared" si="18"/>
        <v>2.7600000000000076E-2</v>
      </c>
      <c r="G1754" s="119"/>
      <c r="V1754" s="1">
        <v>1</v>
      </c>
    </row>
    <row r="1755" spans="1:22" ht="12.75">
      <c r="A1755" s="96" t="s">
        <v>443</v>
      </c>
      <c r="B1755" s="158">
        <v>50.082056999999999</v>
      </c>
      <c r="C1755" s="163"/>
      <c r="D1755" s="188">
        <f>B1755*(1+'Published Tariffs 11-12'!$H$42)</f>
        <v>51.464321773200005</v>
      </c>
      <c r="E1755" s="159">
        <f t="shared" si="18"/>
        <v>2.7600000000000128E-2</v>
      </c>
      <c r="G1755" s="119"/>
      <c r="V1755" s="1">
        <v>1</v>
      </c>
    </row>
    <row r="1756" spans="1:22" ht="12.75">
      <c r="A1756" s="180"/>
      <c r="B1756" s="158" t="s">
        <v>144</v>
      </c>
      <c r="C1756" s="163"/>
      <c r="D1756" s="188" t="s">
        <v>144</v>
      </c>
      <c r="E1756" s="159" t="s">
        <v>144</v>
      </c>
      <c r="G1756" s="119"/>
      <c r="V1756" s="1">
        <v>1</v>
      </c>
    </row>
    <row r="1757" spans="1:22" ht="12.75">
      <c r="A1757" s="179" t="s">
        <v>465</v>
      </c>
      <c r="B1757" s="158" t="s">
        <v>144</v>
      </c>
      <c r="C1757" s="163"/>
      <c r="D1757" s="188" t="s">
        <v>144</v>
      </c>
      <c r="E1757" s="159" t="s">
        <v>144</v>
      </c>
      <c r="G1757" s="119"/>
      <c r="V1757" s="1">
        <v>1</v>
      </c>
    </row>
    <row r="1758" spans="1:22" ht="12.75">
      <c r="A1758" s="96" t="s">
        <v>366</v>
      </c>
      <c r="B1758" s="158">
        <v>22.914656999999998</v>
      </c>
      <c r="C1758" s="163"/>
      <c r="D1758" s="188">
        <f>B1758*(1+'Published Tariffs 11-12'!$H$42)</f>
        <v>23.547101533199999</v>
      </c>
      <c r="E1758" s="159">
        <f t="shared" ref="E1758:E1766" si="19">(D1758-B1758)/B1758</f>
        <v>2.7600000000000048E-2</v>
      </c>
      <c r="G1758" s="119"/>
      <c r="V1758" s="1">
        <v>1</v>
      </c>
    </row>
    <row r="1759" spans="1:22" ht="12.75">
      <c r="A1759" s="96" t="s">
        <v>435</v>
      </c>
      <c r="B1759" s="158">
        <v>22.914656999999998</v>
      </c>
      <c r="C1759" s="163"/>
      <c r="D1759" s="188">
        <f>B1759*(1+'Published Tariffs 11-12'!$H$42)</f>
        <v>23.547101533199999</v>
      </c>
      <c r="E1759" s="159">
        <f t="shared" si="19"/>
        <v>2.7600000000000048E-2</v>
      </c>
      <c r="G1759" s="119"/>
      <c r="V1759" s="1">
        <v>1</v>
      </c>
    </row>
    <row r="1760" spans="1:22" ht="12.75">
      <c r="A1760" s="180" t="s">
        <v>368</v>
      </c>
      <c r="B1760" s="158">
        <v>42.934941000000002</v>
      </c>
      <c r="C1760" s="163"/>
      <c r="D1760" s="188">
        <f>B1760*(1+'Published Tariffs 11-12'!$H$42)</f>
        <v>44.119945371600004</v>
      </c>
      <c r="E1760" s="159">
        <f t="shared" si="19"/>
        <v>2.7600000000000038E-2</v>
      </c>
      <c r="G1760" s="119"/>
      <c r="V1760" s="1">
        <v>1</v>
      </c>
    </row>
    <row r="1761" spans="1:22" ht="12.75">
      <c r="A1761" s="96" t="s">
        <v>437</v>
      </c>
      <c r="B1761" s="158">
        <v>42.93</v>
      </c>
      <c r="C1761" s="143">
        <v>39.049999999999997</v>
      </c>
      <c r="D1761" s="188">
        <f>B1761*(1+'Published Tariffs 11-12'!$H$42)</f>
        <v>44.114868000000001</v>
      </c>
      <c r="E1761" s="159">
        <f t="shared" si="19"/>
        <v>2.7600000000000038E-2</v>
      </c>
      <c r="G1761" s="119"/>
      <c r="V1761" s="1">
        <v>1</v>
      </c>
    </row>
    <row r="1762" spans="1:22" ht="12.75">
      <c r="A1762" s="229" t="s">
        <v>439</v>
      </c>
      <c r="B1762" s="230">
        <v>24.68</v>
      </c>
      <c r="C1762" s="163"/>
      <c r="D1762" s="231">
        <v>14.72</v>
      </c>
      <c r="E1762" s="159">
        <f t="shared" si="19"/>
        <v>-0.40356564019448943</v>
      </c>
      <c r="F1762" s="228"/>
      <c r="G1762" s="119"/>
    </row>
    <row r="1763" spans="1:22" ht="12.75">
      <c r="A1763" s="96" t="s">
        <v>440</v>
      </c>
      <c r="B1763" s="158">
        <v>2.86</v>
      </c>
      <c r="C1763" s="143">
        <v>23.62</v>
      </c>
      <c r="D1763" s="188">
        <f>B1763*(1+'Published Tariffs 11-12'!$H$42)</f>
        <v>2.938936</v>
      </c>
      <c r="E1763" s="159">
        <f t="shared" si="19"/>
        <v>2.7600000000000041E-2</v>
      </c>
      <c r="G1763" s="119"/>
    </row>
    <row r="1764" spans="1:22" ht="12.75">
      <c r="A1764" s="96" t="s">
        <v>441</v>
      </c>
      <c r="B1764" s="158">
        <v>36.519255000000001</v>
      </c>
      <c r="C1764" s="163"/>
      <c r="D1764" s="188">
        <f>B1764*(1+'Published Tariffs 11-12'!$H$42)</f>
        <v>37.527186438000001</v>
      </c>
      <c r="E1764" s="159">
        <f t="shared" si="19"/>
        <v>2.76E-2</v>
      </c>
      <c r="G1764" s="119"/>
    </row>
    <row r="1765" spans="1:22" ht="12.75">
      <c r="A1765" s="180" t="s">
        <v>436</v>
      </c>
      <c r="B1765" s="158">
        <v>42.93</v>
      </c>
      <c r="C1765" s="143">
        <v>11.51</v>
      </c>
      <c r="D1765" s="188">
        <f>B1765*(1+'Published Tariffs 11-12'!$H$42)</f>
        <v>44.114868000000001</v>
      </c>
      <c r="E1765" s="159">
        <f t="shared" si="19"/>
        <v>2.7600000000000038E-2</v>
      </c>
      <c r="G1765" s="119"/>
    </row>
    <row r="1766" spans="1:22" ht="12.75">
      <c r="A1766" s="96" t="s">
        <v>443</v>
      </c>
      <c r="B1766" s="158">
        <v>42.934941000000002</v>
      </c>
      <c r="C1766" s="163"/>
      <c r="D1766" s="188">
        <f>B1766*(1+'Published Tariffs 11-12'!$H$42)</f>
        <v>44.119945371600004</v>
      </c>
      <c r="E1766" s="159">
        <f t="shared" si="19"/>
        <v>2.7600000000000038E-2</v>
      </c>
      <c r="G1766" s="119"/>
    </row>
    <row r="1767" spans="1:22" ht="12.75">
      <c r="A1767" s="96"/>
      <c r="B1767" s="158"/>
      <c r="C1767" s="89"/>
      <c r="D1767" s="188"/>
      <c r="E1767" s="159"/>
      <c r="G1767" s="119"/>
      <c r="V1767" s="1">
        <v>1</v>
      </c>
    </row>
    <row r="1768" spans="1:22" ht="12.75">
      <c r="A1768" s="94" t="s">
        <v>696</v>
      </c>
      <c r="B1768" s="158" t="s">
        <v>144</v>
      </c>
      <c r="C1768" s="89"/>
      <c r="D1768" s="188" t="s">
        <v>144</v>
      </c>
      <c r="E1768" s="159" t="s">
        <v>144</v>
      </c>
      <c r="G1768" s="119"/>
    </row>
    <row r="1769" spans="1:22" ht="12.75">
      <c r="A1769" s="96" t="s">
        <v>697</v>
      </c>
      <c r="B1769" s="158">
        <v>2119.1407919999997</v>
      </c>
      <c r="C1769" s="89"/>
      <c r="D1769" s="188">
        <f>B1769*(1+'Published Tariffs 11-12'!$H$42)</f>
        <v>2177.6290778591997</v>
      </c>
      <c r="E1769" s="159">
        <f>(D1769-B1769)/B1769</f>
        <v>2.7600000000000006E-2</v>
      </c>
      <c r="G1769" s="119"/>
    </row>
    <row r="1770" spans="1:22" ht="12.75">
      <c r="A1770" s="96" t="s">
        <v>698</v>
      </c>
      <c r="B1770" s="158">
        <v>4238.2502370000002</v>
      </c>
      <c r="C1770" s="89"/>
      <c r="D1770" s="188">
        <f>B1770*(1+'Published Tariffs 11-12'!$H$42)</f>
        <v>4355.2259435412006</v>
      </c>
      <c r="E1770" s="159">
        <f>(D1770-B1770)/B1770</f>
        <v>2.7600000000000107E-2</v>
      </c>
      <c r="G1770" s="119"/>
    </row>
    <row r="1771" spans="1:22" ht="12.75">
      <c r="A1771" s="96" t="s">
        <v>143</v>
      </c>
      <c r="B1771" s="158">
        <v>70.165035000000003</v>
      </c>
      <c r="C1771" s="89"/>
      <c r="D1771" s="188">
        <f>B1771*(1+'Published Tariffs 11-12'!$H$42)</f>
        <v>72.101589966000006</v>
      </c>
      <c r="E1771" s="159">
        <f>(D1771-B1771)/B1771</f>
        <v>2.7600000000000038E-2</v>
      </c>
      <c r="G1771" s="119"/>
    </row>
    <row r="1772" spans="1:22" ht="12.75">
      <c r="A1772" s="96"/>
      <c r="B1772" s="158" t="s">
        <v>144</v>
      </c>
      <c r="C1772" s="89"/>
      <c r="D1772" s="188" t="s">
        <v>144</v>
      </c>
      <c r="E1772" s="159" t="s">
        <v>144</v>
      </c>
      <c r="G1772" s="119"/>
    </row>
    <row r="1773" spans="1:22" ht="12.75">
      <c r="A1773" s="96"/>
      <c r="B1773" s="158" t="s">
        <v>144</v>
      </c>
      <c r="C1773" s="89"/>
      <c r="D1773" s="188" t="s">
        <v>144</v>
      </c>
      <c r="E1773" s="159" t="s">
        <v>144</v>
      </c>
      <c r="G1773" s="119"/>
    </row>
    <row r="1774" spans="1:22" ht="12.75">
      <c r="A1774" s="94" t="s">
        <v>706</v>
      </c>
      <c r="B1774" s="158" t="s">
        <v>144</v>
      </c>
      <c r="C1774" s="89"/>
      <c r="D1774" s="188" t="s">
        <v>144</v>
      </c>
      <c r="E1774" s="159" t="s">
        <v>144</v>
      </c>
      <c r="G1774" s="119"/>
    </row>
    <row r="1775" spans="1:22" ht="12.75">
      <c r="A1775" s="96" t="s">
        <v>697</v>
      </c>
      <c r="B1775" s="158">
        <v>1052.5486679999999</v>
      </c>
      <c r="C1775" s="89"/>
      <c r="D1775" s="188">
        <f>B1775*(1+'Published Tariffs 11-12'!$H$42)</f>
        <v>1081.5990112367999</v>
      </c>
      <c r="E1775" s="159">
        <f>(D1775-B1775)/B1775</f>
        <v>2.760000000000002E-2</v>
      </c>
      <c r="G1775" s="119"/>
    </row>
    <row r="1776" spans="1:22" ht="12.75">
      <c r="A1776" s="96" t="s">
        <v>698</v>
      </c>
      <c r="B1776" s="158">
        <v>2105.1077850000001</v>
      </c>
      <c r="C1776" s="89"/>
      <c r="D1776" s="188">
        <f>B1776*(1+'Published Tariffs 11-12'!$H$42)</f>
        <v>2163.2087598660005</v>
      </c>
      <c r="E1776" s="159">
        <f>(D1776-B1776)/B1776</f>
        <v>2.7600000000000159E-2</v>
      </c>
      <c r="G1776" s="119"/>
    </row>
    <row r="1777" spans="1:7" ht="12.75">
      <c r="A1777" s="96" t="s">
        <v>143</v>
      </c>
      <c r="B1777" s="158">
        <v>70.165035000000003</v>
      </c>
      <c r="C1777" s="89"/>
      <c r="D1777" s="188">
        <f>B1777*(1+'Published Tariffs 11-12'!$H$42)</f>
        <v>72.101589966000006</v>
      </c>
      <c r="E1777" s="159">
        <f>(D1777-B1777)/B1777</f>
        <v>2.7600000000000038E-2</v>
      </c>
      <c r="G1777" s="119"/>
    </row>
    <row r="1778" spans="1:7" ht="12.75">
      <c r="A1778" s="96"/>
      <c r="B1778" s="158" t="s">
        <v>144</v>
      </c>
      <c r="C1778" s="89"/>
      <c r="D1778" s="188" t="s">
        <v>144</v>
      </c>
      <c r="E1778" s="159" t="s">
        <v>144</v>
      </c>
      <c r="G1778" s="119"/>
    </row>
    <row r="1779" spans="1:7" ht="12.75">
      <c r="A1779" s="94" t="s">
        <v>707</v>
      </c>
      <c r="B1779" s="158" t="s">
        <v>144</v>
      </c>
      <c r="C1779" s="89"/>
      <c r="D1779" s="188" t="s">
        <v>144</v>
      </c>
      <c r="E1779" s="159" t="s">
        <v>144</v>
      </c>
      <c r="G1779" s="119"/>
    </row>
    <row r="1780" spans="1:7" ht="12.75">
      <c r="A1780" s="94"/>
      <c r="B1780" s="158" t="s">
        <v>144</v>
      </c>
      <c r="C1780" s="89"/>
      <c r="D1780" s="188" t="s">
        <v>144</v>
      </c>
      <c r="E1780" s="159" t="s">
        <v>144</v>
      </c>
      <c r="G1780" s="119"/>
    </row>
    <row r="1781" spans="1:7" ht="12.75">
      <c r="A1781" s="94" t="s">
        <v>1335</v>
      </c>
      <c r="B1781" s="158" t="s">
        <v>144</v>
      </c>
      <c r="C1781" s="89"/>
      <c r="D1781" s="188" t="s">
        <v>144</v>
      </c>
      <c r="E1781" s="159" t="s">
        <v>144</v>
      </c>
      <c r="G1781" s="119"/>
    </row>
    <row r="1782" spans="1:7" ht="12.75">
      <c r="A1782" s="96" t="s">
        <v>709</v>
      </c>
      <c r="B1782" s="158" t="s">
        <v>144</v>
      </c>
      <c r="C1782" s="89"/>
      <c r="D1782" s="188" t="s">
        <v>144</v>
      </c>
      <c r="E1782" s="159" t="s">
        <v>144</v>
      </c>
      <c r="G1782" s="119"/>
    </row>
    <row r="1783" spans="1:7" ht="12.75">
      <c r="A1783" s="96" t="s">
        <v>710</v>
      </c>
      <c r="B1783" s="158">
        <v>13.197087</v>
      </c>
      <c r="C1783" s="89"/>
      <c r="D1783" s="188">
        <f>B1783*(1+'Published Tariffs 11-12'!$H$42)</f>
        <v>13.561326601200001</v>
      </c>
      <c r="E1783" s="159">
        <f>(D1783-B1783)/B1783</f>
        <v>2.76000000000001E-2</v>
      </c>
      <c r="G1783" s="119"/>
    </row>
    <row r="1784" spans="1:7" ht="12.75">
      <c r="A1784" s="96" t="s">
        <v>711</v>
      </c>
      <c r="B1784" s="158">
        <v>13.197087</v>
      </c>
      <c r="C1784" s="89"/>
      <c r="D1784" s="188">
        <f>B1784*(1+'Published Tariffs 11-12'!$H$42)</f>
        <v>13.561326601200001</v>
      </c>
      <c r="E1784" s="159">
        <f>(D1784-B1784)/B1784</f>
        <v>2.76000000000001E-2</v>
      </c>
      <c r="G1784" s="119"/>
    </row>
    <row r="1785" spans="1:7" ht="12.75">
      <c r="A1785" s="96" t="s">
        <v>712</v>
      </c>
      <c r="B1785" s="158">
        <v>3.5735579999999998</v>
      </c>
      <c r="C1785" s="89"/>
      <c r="D1785" s="188">
        <f>B1785*(1+'Published Tariffs 11-12'!$H$42)</f>
        <v>3.6721882008</v>
      </c>
      <c r="E1785" s="159">
        <f>(D1785-B1785)/B1785</f>
        <v>2.7600000000000052E-2</v>
      </c>
      <c r="G1785" s="119"/>
    </row>
    <row r="1786" spans="1:7" ht="12.75">
      <c r="A1786" s="96" t="s">
        <v>713</v>
      </c>
      <c r="B1786" s="158">
        <v>3.5735579999999998</v>
      </c>
      <c r="C1786" s="89"/>
      <c r="D1786" s="188">
        <f>B1786*(1+'Published Tariffs 11-12'!$H$42)</f>
        <v>3.6721882008</v>
      </c>
      <c r="E1786" s="159">
        <f>(D1786-B1786)/B1786</f>
        <v>2.7600000000000052E-2</v>
      </c>
      <c r="G1786" s="119"/>
    </row>
    <row r="1787" spans="1:7" ht="12.75">
      <c r="A1787" s="96"/>
      <c r="B1787" s="158" t="s">
        <v>144</v>
      </c>
      <c r="C1787" s="89"/>
      <c r="D1787" s="188" t="s">
        <v>144</v>
      </c>
      <c r="E1787" s="159" t="s">
        <v>144</v>
      </c>
      <c r="G1787" s="119"/>
    </row>
    <row r="1788" spans="1:7" ht="12.75">
      <c r="A1788" s="94" t="s">
        <v>1336</v>
      </c>
      <c r="B1788" s="158" t="s">
        <v>144</v>
      </c>
      <c r="C1788" s="89"/>
      <c r="D1788" s="188" t="s">
        <v>144</v>
      </c>
      <c r="E1788" s="159" t="s">
        <v>144</v>
      </c>
      <c r="G1788" s="119"/>
    </row>
    <row r="1789" spans="1:7" ht="12.75">
      <c r="A1789" s="96" t="s">
        <v>715</v>
      </c>
      <c r="B1789" s="158" t="s">
        <v>144</v>
      </c>
      <c r="C1789" s="89"/>
      <c r="D1789" s="188" t="s">
        <v>144</v>
      </c>
      <c r="E1789" s="159" t="s">
        <v>144</v>
      </c>
      <c r="G1789" s="119"/>
    </row>
    <row r="1790" spans="1:7" ht="12.75">
      <c r="A1790" s="96" t="s">
        <v>716</v>
      </c>
      <c r="B1790" s="158" t="s">
        <v>144</v>
      </c>
      <c r="C1790" s="89"/>
      <c r="D1790" s="188" t="s">
        <v>144</v>
      </c>
      <c r="E1790" s="159" t="s">
        <v>144</v>
      </c>
      <c r="G1790" s="119"/>
    </row>
    <row r="1791" spans="1:7" ht="12.75">
      <c r="A1791" s="96"/>
      <c r="B1791" s="158" t="s">
        <v>144</v>
      </c>
      <c r="C1791" s="89"/>
      <c r="D1791" s="188" t="s">
        <v>144</v>
      </c>
      <c r="E1791" s="159" t="s">
        <v>144</v>
      </c>
      <c r="G1791" s="119"/>
    </row>
    <row r="1792" spans="1:7" ht="12.75">
      <c r="A1792" s="94" t="s">
        <v>1337</v>
      </c>
      <c r="B1792" s="158" t="s">
        <v>144</v>
      </c>
      <c r="C1792" s="89"/>
      <c r="D1792" s="188" t="s">
        <v>144</v>
      </c>
      <c r="E1792" s="159" t="s">
        <v>144</v>
      </c>
      <c r="G1792" s="119"/>
    </row>
    <row r="1793" spans="1:7" ht="12.75">
      <c r="A1793" s="96" t="s">
        <v>718</v>
      </c>
      <c r="B1793" s="158">
        <v>71.586099000000004</v>
      </c>
      <c r="C1793" s="89"/>
      <c r="D1793" s="188">
        <f>B1793*(1+'Published Tariffs 11-12'!$H$42)</f>
        <v>73.561875332400007</v>
      </c>
      <c r="E1793" s="159">
        <f>(D1793-B1793)/B1793</f>
        <v>2.7600000000000031E-2</v>
      </c>
      <c r="G1793" s="119"/>
    </row>
    <row r="1794" spans="1:7" ht="12.75">
      <c r="A1794" s="96" t="s">
        <v>719</v>
      </c>
      <c r="B1794" s="158">
        <v>143.140851</v>
      </c>
      <c r="C1794" s="89"/>
      <c r="D1794" s="188">
        <f>B1794*(1+'Published Tariffs 11-12'!$H$42)</f>
        <v>147.09153848760002</v>
      </c>
      <c r="E1794" s="159">
        <f>(D1794-B1794)/B1794</f>
        <v>2.7600000000000149E-2</v>
      </c>
      <c r="G1794" s="119"/>
    </row>
    <row r="1795" spans="1:7" ht="12.75">
      <c r="A1795" s="96" t="s">
        <v>143</v>
      </c>
      <c r="B1795" s="158">
        <v>71.586099000000004</v>
      </c>
      <c r="C1795" s="89"/>
      <c r="D1795" s="188">
        <f>B1795*(1+'Published Tariffs 11-12'!$H$42)</f>
        <v>73.561875332400007</v>
      </c>
      <c r="E1795" s="159">
        <f>(D1795-B1795)/B1795</f>
        <v>2.7600000000000031E-2</v>
      </c>
      <c r="G1795" s="119"/>
    </row>
    <row r="1796" spans="1:7" ht="12.75">
      <c r="A1796" s="96"/>
      <c r="B1796" s="158" t="s">
        <v>144</v>
      </c>
      <c r="C1796" s="89"/>
      <c r="D1796" s="188" t="s">
        <v>144</v>
      </c>
      <c r="E1796" s="159" t="s">
        <v>144</v>
      </c>
      <c r="G1796" s="119"/>
    </row>
    <row r="1797" spans="1:7" ht="12.75">
      <c r="A1797" s="94" t="s">
        <v>1338</v>
      </c>
      <c r="B1797" s="158" t="s">
        <v>144</v>
      </c>
      <c r="C1797" s="89"/>
      <c r="D1797" s="188" t="s">
        <v>144</v>
      </c>
      <c r="E1797" s="159" t="s">
        <v>144</v>
      </c>
      <c r="G1797" s="119"/>
    </row>
    <row r="1798" spans="1:7" ht="12.75">
      <c r="A1798" s="96" t="s">
        <v>718</v>
      </c>
      <c r="B1798" s="158">
        <v>71.586099000000004</v>
      </c>
      <c r="C1798" s="89"/>
      <c r="D1798" s="188">
        <f>B1798*(1+'Published Tariffs 11-12'!$H$42)</f>
        <v>73.561875332400007</v>
      </c>
      <c r="E1798" s="159">
        <f>(D1798-B1798)/B1798</f>
        <v>2.7600000000000031E-2</v>
      </c>
      <c r="G1798" s="119"/>
    </row>
    <row r="1799" spans="1:7" ht="12.75">
      <c r="A1799" s="96" t="s">
        <v>719</v>
      </c>
      <c r="B1799" s="158">
        <v>143.140851</v>
      </c>
      <c r="C1799" s="89"/>
      <c r="D1799" s="188">
        <f>B1799*(1+'Published Tariffs 11-12'!$H$42)</f>
        <v>147.09153848760002</v>
      </c>
      <c r="E1799" s="159">
        <f>(D1799-B1799)/B1799</f>
        <v>2.7600000000000149E-2</v>
      </c>
      <c r="G1799" s="119"/>
    </row>
    <row r="1800" spans="1:7" ht="12.75">
      <c r="A1800" s="96" t="s">
        <v>143</v>
      </c>
      <c r="B1800" s="158">
        <v>71.586099000000004</v>
      </c>
      <c r="C1800" s="89"/>
      <c r="D1800" s="188">
        <f>B1800*(1+'Published Tariffs 11-12'!$H$42)</f>
        <v>73.561875332400007</v>
      </c>
      <c r="E1800" s="159">
        <f>(D1800-B1800)/B1800</f>
        <v>2.7600000000000031E-2</v>
      </c>
      <c r="G1800" s="119"/>
    </row>
    <row r="1801" spans="1:7" ht="12.75">
      <c r="A1801" s="96"/>
      <c r="B1801" s="158" t="s">
        <v>144</v>
      </c>
      <c r="C1801" s="89"/>
      <c r="D1801" s="188" t="s">
        <v>144</v>
      </c>
      <c r="E1801" s="159" t="s">
        <v>144</v>
      </c>
      <c r="G1801" s="119"/>
    </row>
    <row r="1802" spans="1:7" ht="12.75">
      <c r="A1802" s="94" t="s">
        <v>720</v>
      </c>
      <c r="B1802" s="158" t="s">
        <v>144</v>
      </c>
      <c r="C1802" s="89"/>
      <c r="D1802" s="188" t="s">
        <v>144</v>
      </c>
      <c r="E1802" s="159" t="s">
        <v>144</v>
      </c>
      <c r="G1802" s="119"/>
    </row>
    <row r="1803" spans="1:7" ht="12.75">
      <c r="A1803" s="96"/>
      <c r="B1803" s="158" t="s">
        <v>144</v>
      </c>
      <c r="C1803" s="89"/>
      <c r="D1803" s="188" t="s">
        <v>144</v>
      </c>
      <c r="E1803" s="159" t="s">
        <v>144</v>
      </c>
      <c r="G1803" s="119"/>
    </row>
    <row r="1804" spans="1:7" ht="12.75">
      <c r="A1804" s="96" t="s">
        <v>721</v>
      </c>
      <c r="B1804" s="158" t="s">
        <v>144</v>
      </c>
      <c r="C1804" s="89"/>
      <c r="D1804" s="188" t="s">
        <v>144</v>
      </c>
      <c r="E1804" s="159" t="s">
        <v>144</v>
      </c>
      <c r="G1804" s="119"/>
    </row>
    <row r="1805" spans="1:7" ht="12.75">
      <c r="A1805" s="96" t="s">
        <v>722</v>
      </c>
      <c r="B1805" s="158" t="s">
        <v>144</v>
      </c>
      <c r="C1805" s="89"/>
      <c r="D1805" s="188" t="s">
        <v>144</v>
      </c>
      <c r="E1805" s="159" t="s">
        <v>144</v>
      </c>
      <c r="G1805" s="119"/>
    </row>
    <row r="1806" spans="1:7" ht="12.75">
      <c r="A1806" s="96"/>
      <c r="B1806" s="158" t="s">
        <v>144</v>
      </c>
      <c r="C1806" s="89"/>
      <c r="D1806" s="188" t="s">
        <v>144</v>
      </c>
      <c r="E1806" s="159" t="s">
        <v>144</v>
      </c>
      <c r="G1806" s="119"/>
    </row>
    <row r="1807" spans="1:7" ht="12.75">
      <c r="A1807" s="96" t="s">
        <v>200</v>
      </c>
      <c r="B1807" s="158" t="s">
        <v>144</v>
      </c>
      <c r="C1807" s="89"/>
      <c r="D1807" s="188" t="s">
        <v>144</v>
      </c>
      <c r="E1807" s="159" t="s">
        <v>144</v>
      </c>
      <c r="G1807" s="119"/>
    </row>
    <row r="1808" spans="1:7" ht="12.75">
      <c r="A1808" s="96"/>
      <c r="B1808" s="158" t="s">
        <v>144</v>
      </c>
      <c r="C1808" s="89"/>
      <c r="D1808" s="188" t="s">
        <v>144</v>
      </c>
      <c r="E1808" s="159" t="s">
        <v>144</v>
      </c>
      <c r="G1808" s="119"/>
    </row>
    <row r="1809" spans="1:7" ht="12.75">
      <c r="A1809" s="96" t="s">
        <v>1292</v>
      </c>
      <c r="B1809" s="158" t="s">
        <v>144</v>
      </c>
      <c r="C1809" s="89"/>
      <c r="D1809" s="188" t="s">
        <v>144</v>
      </c>
      <c r="E1809" s="159" t="s">
        <v>144</v>
      </c>
      <c r="G1809" s="119"/>
    </row>
    <row r="1810" spans="1:7" ht="12.75">
      <c r="A1810" s="96" t="s">
        <v>201</v>
      </c>
      <c r="B1810" s="158" t="s">
        <v>144</v>
      </c>
      <c r="C1810" s="89"/>
      <c r="D1810" s="188" t="s">
        <v>144</v>
      </c>
      <c r="E1810" s="159" t="s">
        <v>144</v>
      </c>
      <c r="G1810" s="119"/>
    </row>
    <row r="1811" spans="1:7" ht="12.75">
      <c r="A1811" s="96" t="s">
        <v>724</v>
      </c>
      <c r="B1811" s="158" t="s">
        <v>144</v>
      </c>
      <c r="C1811" s="89"/>
      <c r="D1811" s="188" t="s">
        <v>144</v>
      </c>
      <c r="E1811" s="159" t="s">
        <v>144</v>
      </c>
      <c r="G1811" s="119"/>
    </row>
    <row r="1812" spans="1:7" ht="12.75">
      <c r="A1812" s="96"/>
      <c r="B1812" s="158" t="s">
        <v>144</v>
      </c>
      <c r="C1812" s="89"/>
      <c r="D1812" s="188" t="s">
        <v>144</v>
      </c>
      <c r="E1812" s="159" t="s">
        <v>144</v>
      </c>
      <c r="G1812" s="119"/>
    </row>
    <row r="1813" spans="1:7" ht="12.75">
      <c r="A1813" s="96" t="s">
        <v>725</v>
      </c>
      <c r="B1813" s="158" t="s">
        <v>144</v>
      </c>
      <c r="C1813" s="89"/>
      <c r="D1813" s="188" t="s">
        <v>144</v>
      </c>
      <c r="E1813" s="159" t="s">
        <v>144</v>
      </c>
      <c r="G1813" s="119"/>
    </row>
    <row r="1814" spans="1:7" ht="12.75">
      <c r="A1814" s="96" t="s">
        <v>726</v>
      </c>
      <c r="B1814" s="158" t="s">
        <v>144</v>
      </c>
      <c r="C1814" s="89"/>
      <c r="D1814" s="188" t="s">
        <v>144</v>
      </c>
      <c r="E1814" s="159" t="s">
        <v>144</v>
      </c>
      <c r="G1814" s="119"/>
    </row>
    <row r="1815" spans="1:7" ht="12.75">
      <c r="A1815" s="96" t="s">
        <v>727</v>
      </c>
      <c r="B1815" s="158" t="s">
        <v>144</v>
      </c>
      <c r="C1815" s="89"/>
      <c r="D1815" s="188" t="s">
        <v>144</v>
      </c>
      <c r="E1815" s="159" t="s">
        <v>144</v>
      </c>
      <c r="G1815" s="119"/>
    </row>
    <row r="1816" spans="1:7" ht="12.75">
      <c r="A1816" s="96"/>
      <c r="B1816" s="158" t="s">
        <v>144</v>
      </c>
      <c r="C1816" s="89"/>
      <c r="D1816" s="188" t="s">
        <v>144</v>
      </c>
      <c r="E1816" s="159" t="s">
        <v>144</v>
      </c>
      <c r="G1816" s="119"/>
    </row>
    <row r="1817" spans="1:7" ht="12.75">
      <c r="A1817" s="96" t="s">
        <v>202</v>
      </c>
      <c r="B1817" s="158" t="s">
        <v>144</v>
      </c>
      <c r="C1817" s="89"/>
      <c r="D1817" s="188" t="s">
        <v>144</v>
      </c>
      <c r="E1817" s="159" t="s">
        <v>144</v>
      </c>
      <c r="G1817" s="119"/>
    </row>
    <row r="1818" spans="1:7" ht="12.75">
      <c r="A1818" s="96"/>
      <c r="B1818" s="158" t="s">
        <v>144</v>
      </c>
      <c r="C1818" s="89"/>
      <c r="D1818" s="188" t="s">
        <v>144</v>
      </c>
      <c r="E1818" s="159" t="s">
        <v>144</v>
      </c>
      <c r="G1818" s="119"/>
    </row>
    <row r="1819" spans="1:7" ht="12.75">
      <c r="A1819" s="96" t="s">
        <v>728</v>
      </c>
      <c r="B1819" s="158" t="s">
        <v>144</v>
      </c>
      <c r="C1819" s="89"/>
      <c r="D1819" s="188" t="s">
        <v>144</v>
      </c>
      <c r="E1819" s="159" t="s">
        <v>144</v>
      </c>
      <c r="G1819" s="119"/>
    </row>
    <row r="1820" spans="1:7" ht="12.75">
      <c r="A1820" s="96"/>
      <c r="B1820" s="158" t="s">
        <v>144</v>
      </c>
      <c r="C1820" s="89"/>
      <c r="D1820" s="188" t="s">
        <v>144</v>
      </c>
      <c r="E1820" s="159" t="s">
        <v>144</v>
      </c>
      <c r="G1820" s="119"/>
    </row>
    <row r="1821" spans="1:7" ht="12.75">
      <c r="A1821" s="154" t="s">
        <v>1293</v>
      </c>
      <c r="B1821" s="158" t="s">
        <v>144</v>
      </c>
      <c r="C1821" s="89"/>
      <c r="D1821" s="188" t="s">
        <v>144</v>
      </c>
      <c r="E1821" s="159" t="s">
        <v>144</v>
      </c>
      <c r="G1821" s="119"/>
    </row>
    <row r="1822" spans="1:7" ht="12.75">
      <c r="A1822" s="96" t="s">
        <v>730</v>
      </c>
      <c r="B1822" s="158" t="s">
        <v>144</v>
      </c>
      <c r="C1822" s="89"/>
      <c r="D1822" s="188" t="s">
        <v>144</v>
      </c>
      <c r="E1822" s="159" t="s">
        <v>144</v>
      </c>
      <c r="G1822" s="119"/>
    </row>
    <row r="1823" spans="1:7" ht="12.75">
      <c r="A1823" s="96" t="s">
        <v>731</v>
      </c>
      <c r="B1823" s="158" t="s">
        <v>144</v>
      </c>
      <c r="C1823" s="89"/>
      <c r="D1823" s="188" t="s">
        <v>144</v>
      </c>
      <c r="E1823" s="159" t="s">
        <v>144</v>
      </c>
      <c r="G1823" s="119"/>
    </row>
    <row r="1824" spans="1:7" ht="12.75">
      <c r="A1824" s="96"/>
      <c r="B1824" s="158" t="s">
        <v>144</v>
      </c>
      <c r="C1824" s="89"/>
      <c r="D1824" s="188" t="s">
        <v>144</v>
      </c>
      <c r="E1824" s="159" t="s">
        <v>144</v>
      </c>
      <c r="G1824" s="119"/>
    </row>
    <row r="1825" spans="1:7" ht="12.75">
      <c r="A1825" s="154" t="s">
        <v>1294</v>
      </c>
      <c r="B1825" s="158" t="s">
        <v>144</v>
      </c>
      <c r="C1825" s="89"/>
      <c r="D1825" s="188" t="s">
        <v>144</v>
      </c>
      <c r="E1825" s="159" t="s">
        <v>144</v>
      </c>
      <c r="G1825" s="119"/>
    </row>
    <row r="1826" spans="1:7" ht="12.75">
      <c r="A1826" s="96" t="s">
        <v>733</v>
      </c>
      <c r="B1826" s="158" t="s">
        <v>144</v>
      </c>
      <c r="C1826" s="89"/>
      <c r="D1826" s="188" t="s">
        <v>144</v>
      </c>
      <c r="E1826" s="159" t="s">
        <v>144</v>
      </c>
      <c r="G1826" s="119"/>
    </row>
    <row r="1827" spans="1:7" ht="12.75">
      <c r="A1827" s="96" t="s">
        <v>734</v>
      </c>
      <c r="B1827" s="158" t="s">
        <v>144</v>
      </c>
      <c r="C1827" s="89"/>
      <c r="D1827" s="188" t="s">
        <v>144</v>
      </c>
      <c r="E1827" s="159" t="s">
        <v>144</v>
      </c>
      <c r="G1827" s="119"/>
    </row>
    <row r="1828" spans="1:7" ht="12.75">
      <c r="A1828" s="96"/>
      <c r="B1828" s="158"/>
      <c r="C1828" s="89"/>
      <c r="D1828" s="188"/>
      <c r="E1828" s="159"/>
      <c r="G1828" s="119"/>
    </row>
    <row r="1829" spans="1:7" ht="12.75">
      <c r="A1829" s="96" t="s">
        <v>1259</v>
      </c>
      <c r="B1829" s="158" t="s">
        <v>144</v>
      </c>
      <c r="C1829" s="89"/>
      <c r="D1829" s="188" t="s">
        <v>144</v>
      </c>
      <c r="E1829" s="159" t="s">
        <v>144</v>
      </c>
      <c r="G1829" s="119"/>
    </row>
    <row r="1830" spans="1:7" ht="12.75">
      <c r="A1830" s="154" t="s">
        <v>1295</v>
      </c>
      <c r="B1830" s="158" t="s">
        <v>144</v>
      </c>
      <c r="C1830" s="89"/>
      <c r="D1830" s="188" t="s">
        <v>144</v>
      </c>
      <c r="E1830" s="159" t="s">
        <v>144</v>
      </c>
      <c r="G1830" s="119"/>
    </row>
    <row r="1831" spans="1:7" ht="12.75">
      <c r="A1831" s="96" t="s">
        <v>736</v>
      </c>
      <c r="B1831" s="158" t="s">
        <v>144</v>
      </c>
      <c r="C1831" s="89"/>
      <c r="D1831" s="188" t="s">
        <v>144</v>
      </c>
      <c r="E1831" s="159" t="s">
        <v>144</v>
      </c>
      <c r="G1831" s="119"/>
    </row>
    <row r="1832" spans="1:7" ht="12.75">
      <c r="A1832" s="96" t="s">
        <v>737</v>
      </c>
      <c r="B1832" s="158" t="s">
        <v>144</v>
      </c>
      <c r="C1832" s="89"/>
      <c r="D1832" s="188" t="s">
        <v>144</v>
      </c>
      <c r="E1832" s="159" t="s">
        <v>144</v>
      </c>
      <c r="G1832" s="119"/>
    </row>
    <row r="1833" spans="1:7" ht="12.75">
      <c r="A1833" s="96" t="s">
        <v>738</v>
      </c>
      <c r="B1833" s="158" t="s">
        <v>144</v>
      </c>
      <c r="C1833" s="89"/>
      <c r="D1833" s="188" t="s">
        <v>144</v>
      </c>
      <c r="E1833" s="159" t="s">
        <v>144</v>
      </c>
      <c r="G1833" s="119"/>
    </row>
    <row r="1834" spans="1:7" ht="12.75">
      <c r="A1834" s="96" t="s">
        <v>739</v>
      </c>
      <c r="B1834" s="158" t="s">
        <v>144</v>
      </c>
      <c r="C1834" s="89"/>
      <c r="D1834" s="188" t="s">
        <v>144</v>
      </c>
      <c r="E1834" s="159" t="s">
        <v>144</v>
      </c>
      <c r="G1834" s="119"/>
    </row>
    <row r="1835" spans="1:7" ht="12.75">
      <c r="A1835" s="96" t="s">
        <v>740</v>
      </c>
      <c r="B1835" s="158" t="s">
        <v>144</v>
      </c>
      <c r="C1835" s="89"/>
      <c r="D1835" s="188" t="s">
        <v>144</v>
      </c>
      <c r="E1835" s="159" t="s">
        <v>144</v>
      </c>
      <c r="G1835" s="119"/>
    </row>
    <row r="1836" spans="1:7" ht="12.75">
      <c r="A1836" s="96" t="s">
        <v>741</v>
      </c>
      <c r="B1836" s="158" t="s">
        <v>144</v>
      </c>
      <c r="C1836" s="89"/>
      <c r="D1836" s="188" t="s">
        <v>144</v>
      </c>
      <c r="E1836" s="159" t="s">
        <v>144</v>
      </c>
      <c r="G1836" s="119"/>
    </row>
    <row r="1837" spans="1:7" ht="12.75">
      <c r="A1837" s="96" t="s">
        <v>742</v>
      </c>
      <c r="B1837" s="158" t="s">
        <v>144</v>
      </c>
      <c r="C1837" s="89"/>
      <c r="D1837" s="188" t="s">
        <v>144</v>
      </c>
      <c r="E1837" s="159" t="s">
        <v>144</v>
      </c>
      <c r="G1837" s="119"/>
    </row>
    <row r="1838" spans="1:7" ht="12.75">
      <c r="A1838" s="96" t="s">
        <v>743</v>
      </c>
      <c r="B1838" s="158" t="s">
        <v>144</v>
      </c>
      <c r="C1838" s="89"/>
      <c r="D1838" s="188" t="s">
        <v>144</v>
      </c>
      <c r="E1838" s="159" t="s">
        <v>144</v>
      </c>
      <c r="G1838" s="119"/>
    </row>
    <row r="1839" spans="1:7" ht="12.75">
      <c r="A1839" s="96"/>
      <c r="B1839" s="158" t="s">
        <v>144</v>
      </c>
      <c r="C1839" s="89"/>
      <c r="D1839" s="188" t="s">
        <v>144</v>
      </c>
      <c r="E1839" s="159" t="s">
        <v>144</v>
      </c>
      <c r="G1839" s="119"/>
    </row>
    <row r="1840" spans="1:7" ht="12.75">
      <c r="A1840" s="96" t="s">
        <v>1296</v>
      </c>
      <c r="B1840" s="158" t="s">
        <v>144</v>
      </c>
      <c r="C1840" s="89"/>
      <c r="D1840" s="188" t="s">
        <v>144</v>
      </c>
      <c r="E1840" s="159" t="s">
        <v>144</v>
      </c>
      <c r="G1840" s="119"/>
    </row>
    <row r="1841" spans="1:7" ht="12.75">
      <c r="A1841" s="96" t="s">
        <v>745</v>
      </c>
      <c r="B1841" s="158" t="s">
        <v>144</v>
      </c>
      <c r="C1841" s="89"/>
      <c r="D1841" s="188" t="s">
        <v>144</v>
      </c>
      <c r="E1841" s="159" t="s">
        <v>144</v>
      </c>
      <c r="G1841" s="119"/>
    </row>
    <row r="1842" spans="1:7" ht="12.75">
      <c r="A1842" s="96" t="s">
        <v>203</v>
      </c>
      <c r="B1842" s="158" t="s">
        <v>144</v>
      </c>
      <c r="C1842" s="89"/>
      <c r="D1842" s="188" t="s">
        <v>144</v>
      </c>
      <c r="E1842" s="159" t="s">
        <v>144</v>
      </c>
      <c r="G1842" s="119"/>
    </row>
    <row r="1843" spans="1:7" ht="12.75">
      <c r="A1843" s="96" t="s">
        <v>746</v>
      </c>
      <c r="B1843" s="158" t="s">
        <v>144</v>
      </c>
      <c r="C1843" s="89"/>
      <c r="D1843" s="188" t="s">
        <v>144</v>
      </c>
      <c r="E1843" s="159" t="s">
        <v>144</v>
      </c>
      <c r="G1843" s="119"/>
    </row>
    <row r="1844" spans="1:7" ht="12.75">
      <c r="A1844" s="96"/>
      <c r="B1844" s="158" t="s">
        <v>144</v>
      </c>
      <c r="C1844" s="89"/>
      <c r="D1844" s="188" t="s">
        <v>144</v>
      </c>
      <c r="E1844" s="159" t="s">
        <v>144</v>
      </c>
      <c r="G1844" s="119"/>
    </row>
    <row r="1845" spans="1:7" ht="12.75">
      <c r="A1845" s="96" t="s">
        <v>1297</v>
      </c>
      <c r="B1845" s="158" t="s">
        <v>144</v>
      </c>
      <c r="C1845" s="89"/>
      <c r="D1845" s="188" t="s">
        <v>144</v>
      </c>
      <c r="E1845" s="159" t="s">
        <v>144</v>
      </c>
      <c r="G1845" s="119"/>
    </row>
    <row r="1846" spans="1:7" ht="12.75">
      <c r="A1846" s="96" t="s">
        <v>748</v>
      </c>
      <c r="B1846" s="158" t="s">
        <v>144</v>
      </c>
      <c r="C1846" s="89"/>
      <c r="D1846" s="188" t="s">
        <v>144</v>
      </c>
      <c r="E1846" s="159" t="s">
        <v>144</v>
      </c>
      <c r="G1846" s="119"/>
    </row>
    <row r="1847" spans="1:7" ht="12.75">
      <c r="A1847" s="96" t="s">
        <v>749</v>
      </c>
      <c r="B1847" s="158" t="s">
        <v>144</v>
      </c>
      <c r="C1847" s="89"/>
      <c r="D1847" s="188" t="s">
        <v>144</v>
      </c>
      <c r="E1847" s="159" t="s">
        <v>144</v>
      </c>
      <c r="G1847" s="119"/>
    </row>
    <row r="1848" spans="1:7" ht="12.75">
      <c r="A1848" s="96"/>
      <c r="B1848" s="158" t="s">
        <v>144</v>
      </c>
      <c r="C1848" s="89"/>
      <c r="D1848" s="188" t="s">
        <v>144</v>
      </c>
      <c r="E1848" s="159" t="s">
        <v>144</v>
      </c>
      <c r="G1848" s="119"/>
    </row>
    <row r="1849" spans="1:7" ht="12.75">
      <c r="A1849" s="96" t="s">
        <v>1298</v>
      </c>
      <c r="B1849" s="158" t="s">
        <v>144</v>
      </c>
      <c r="C1849" s="89"/>
      <c r="D1849" s="188" t="s">
        <v>144</v>
      </c>
      <c r="E1849" s="159" t="s">
        <v>144</v>
      </c>
      <c r="G1849" s="119"/>
    </row>
    <row r="1850" spans="1:7" ht="12.75">
      <c r="A1850" s="96" t="s">
        <v>751</v>
      </c>
      <c r="B1850" s="158" t="s">
        <v>144</v>
      </c>
      <c r="C1850" s="163"/>
      <c r="D1850" s="188" t="s">
        <v>144</v>
      </c>
      <c r="E1850" s="159" t="s">
        <v>144</v>
      </c>
      <c r="G1850" s="119"/>
    </row>
    <row r="1851" spans="1:7" ht="12.75">
      <c r="A1851" s="96" t="s">
        <v>752</v>
      </c>
      <c r="B1851" s="158" t="s">
        <v>144</v>
      </c>
      <c r="C1851" s="89"/>
      <c r="D1851" s="188" t="s">
        <v>144</v>
      </c>
      <c r="E1851" s="159" t="s">
        <v>144</v>
      </c>
      <c r="G1851" s="119"/>
    </row>
    <row r="1852" spans="1:7" ht="12.75">
      <c r="A1852" s="96" t="s">
        <v>753</v>
      </c>
      <c r="B1852" s="158" t="s">
        <v>144</v>
      </c>
      <c r="C1852" s="89"/>
      <c r="D1852" s="188" t="s">
        <v>144</v>
      </c>
      <c r="E1852" s="159" t="s">
        <v>144</v>
      </c>
      <c r="G1852" s="119"/>
    </row>
    <row r="1853" spans="1:7" ht="12.75">
      <c r="A1853" s="96" t="s">
        <v>754</v>
      </c>
      <c r="B1853" s="158" t="s">
        <v>144</v>
      </c>
      <c r="C1853" s="89"/>
      <c r="D1853" s="188" t="s">
        <v>144</v>
      </c>
      <c r="E1853" s="159" t="s">
        <v>144</v>
      </c>
      <c r="G1853" s="119"/>
    </row>
    <row r="1854" spans="1:7" ht="12.75">
      <c r="A1854" s="96" t="s">
        <v>755</v>
      </c>
      <c r="B1854" s="158" t="s">
        <v>144</v>
      </c>
      <c r="C1854" s="89"/>
      <c r="D1854" s="188" t="s">
        <v>144</v>
      </c>
      <c r="E1854" s="159" t="s">
        <v>144</v>
      </c>
      <c r="G1854" s="119"/>
    </row>
    <row r="1855" spans="1:7" ht="12.75">
      <c r="A1855" s="96"/>
      <c r="B1855" s="158" t="s">
        <v>144</v>
      </c>
      <c r="C1855" s="163"/>
      <c r="D1855" s="188" t="s">
        <v>144</v>
      </c>
      <c r="E1855" s="159" t="s">
        <v>144</v>
      </c>
      <c r="G1855" s="119"/>
    </row>
    <row r="1856" spans="1:7" ht="12.75">
      <c r="A1856" s="96" t="s">
        <v>1299</v>
      </c>
      <c r="B1856" s="158" t="s">
        <v>144</v>
      </c>
      <c r="C1856" s="163"/>
      <c r="D1856" s="188" t="s">
        <v>144</v>
      </c>
      <c r="E1856" s="159" t="s">
        <v>144</v>
      </c>
      <c r="G1856" s="119"/>
    </row>
    <row r="1857" spans="1:7" ht="12.75">
      <c r="A1857" s="96" t="s">
        <v>757</v>
      </c>
      <c r="B1857" s="158" t="s">
        <v>144</v>
      </c>
      <c r="C1857" s="100"/>
      <c r="D1857" s="188" t="s">
        <v>144</v>
      </c>
      <c r="E1857" s="159" t="s">
        <v>144</v>
      </c>
      <c r="G1857" s="119"/>
    </row>
    <row r="1858" spans="1:7" ht="12.75">
      <c r="A1858" s="96" t="s">
        <v>758</v>
      </c>
      <c r="B1858" s="158" t="s">
        <v>144</v>
      </c>
      <c r="C1858" s="100"/>
      <c r="D1858" s="188" t="s">
        <v>144</v>
      </c>
      <c r="E1858" s="159" t="s">
        <v>144</v>
      </c>
      <c r="G1858" s="119"/>
    </row>
    <row r="1859" spans="1:7" ht="12.75">
      <c r="A1859" s="96"/>
      <c r="B1859" s="158" t="s">
        <v>144</v>
      </c>
      <c r="C1859" s="100"/>
      <c r="D1859" s="188" t="s">
        <v>144</v>
      </c>
      <c r="E1859" s="159" t="s">
        <v>144</v>
      </c>
      <c r="G1859" s="119"/>
    </row>
    <row r="1860" spans="1:7" ht="12.75">
      <c r="A1860" s="94" t="s">
        <v>759</v>
      </c>
      <c r="B1860" s="158" t="s">
        <v>144</v>
      </c>
      <c r="C1860" s="100"/>
      <c r="D1860" s="188" t="s">
        <v>144</v>
      </c>
      <c r="E1860" s="159" t="s">
        <v>144</v>
      </c>
      <c r="G1860" s="119"/>
    </row>
    <row r="1861" spans="1:7" ht="12.75">
      <c r="A1861" s="96"/>
      <c r="B1861" s="158" t="s">
        <v>144</v>
      </c>
      <c r="C1861" s="100"/>
      <c r="D1861" s="188" t="s">
        <v>144</v>
      </c>
      <c r="E1861" s="159" t="s">
        <v>144</v>
      </c>
      <c r="G1861" s="119"/>
    </row>
    <row r="1862" spans="1:7" ht="12.75">
      <c r="A1862" s="96" t="s">
        <v>1269</v>
      </c>
      <c r="B1862" s="158" t="s">
        <v>144</v>
      </c>
      <c r="C1862" s="100"/>
      <c r="D1862" s="188" t="s">
        <v>144</v>
      </c>
      <c r="E1862" s="159" t="s">
        <v>144</v>
      </c>
      <c r="G1862" s="119"/>
    </row>
    <row r="1863" spans="1:7" ht="12.75">
      <c r="A1863" s="96" t="s">
        <v>762</v>
      </c>
      <c r="B1863" s="158" t="s">
        <v>144</v>
      </c>
      <c r="C1863" s="100"/>
      <c r="D1863" s="188" t="s">
        <v>144</v>
      </c>
      <c r="E1863" s="159" t="s">
        <v>144</v>
      </c>
      <c r="G1863" s="119"/>
    </row>
    <row r="1864" spans="1:7" ht="12.75">
      <c r="A1864" s="96"/>
      <c r="B1864" s="158" t="s">
        <v>144</v>
      </c>
      <c r="C1864" s="100"/>
      <c r="D1864" s="188" t="s">
        <v>144</v>
      </c>
      <c r="E1864" s="159" t="s">
        <v>144</v>
      </c>
      <c r="G1864" s="119"/>
    </row>
    <row r="1865" spans="1:7" ht="12.75">
      <c r="A1865" s="96" t="s">
        <v>1270</v>
      </c>
      <c r="B1865" s="158" t="s">
        <v>144</v>
      </c>
      <c r="C1865" s="100"/>
      <c r="D1865" s="188" t="s">
        <v>144</v>
      </c>
      <c r="E1865" s="159" t="s">
        <v>144</v>
      </c>
      <c r="G1865" s="119"/>
    </row>
    <row r="1866" spans="1:7" ht="12.75">
      <c r="A1866" s="96" t="s">
        <v>1271</v>
      </c>
      <c r="B1866" s="158" t="s">
        <v>144</v>
      </c>
      <c r="C1866" s="100"/>
      <c r="D1866" s="188" t="s">
        <v>144</v>
      </c>
      <c r="E1866" s="159" t="s">
        <v>144</v>
      </c>
      <c r="G1866" s="119"/>
    </row>
    <row r="1867" spans="1:7" ht="12.75">
      <c r="A1867" s="96"/>
      <c r="B1867" s="158"/>
      <c r="C1867" s="100"/>
      <c r="D1867" s="188"/>
      <c r="E1867" s="159"/>
      <c r="G1867" s="119"/>
    </row>
    <row r="1868" spans="1:7" ht="12.75">
      <c r="A1868" s="96" t="s">
        <v>1291</v>
      </c>
      <c r="B1868" s="158"/>
      <c r="C1868" s="100"/>
      <c r="D1868" s="188"/>
      <c r="E1868" s="159"/>
      <c r="G1868" s="119"/>
    </row>
    <row r="1869" spans="1:7" ht="12.75">
      <c r="A1869" s="96"/>
      <c r="B1869" s="158" t="s">
        <v>144</v>
      </c>
      <c r="C1869" s="100"/>
      <c r="D1869" s="188" t="s">
        <v>144</v>
      </c>
      <c r="E1869" s="159" t="s">
        <v>144</v>
      </c>
      <c r="G1869" s="119"/>
    </row>
    <row r="1870" spans="1:7" ht="12.75">
      <c r="A1870" s="96" t="s">
        <v>1273</v>
      </c>
      <c r="B1870" s="158" t="s">
        <v>144</v>
      </c>
      <c r="C1870" s="100"/>
      <c r="D1870" s="188" t="s">
        <v>144</v>
      </c>
      <c r="E1870" s="159" t="s">
        <v>144</v>
      </c>
      <c r="G1870" s="119"/>
    </row>
    <row r="1871" spans="1:7" ht="12.75">
      <c r="A1871" s="96" t="s">
        <v>1272</v>
      </c>
      <c r="B1871" s="158" t="s">
        <v>144</v>
      </c>
      <c r="C1871" s="100"/>
      <c r="D1871" s="188" t="s">
        <v>144</v>
      </c>
      <c r="E1871" s="159" t="s">
        <v>144</v>
      </c>
      <c r="G1871" s="119"/>
    </row>
    <row r="1872" spans="1:7" ht="12.75">
      <c r="A1872" s="96"/>
      <c r="B1872" s="158" t="s">
        <v>144</v>
      </c>
      <c r="C1872" s="100"/>
      <c r="D1872" s="188" t="s">
        <v>144</v>
      </c>
      <c r="E1872" s="159" t="s">
        <v>144</v>
      </c>
      <c r="G1872" s="119"/>
    </row>
    <row r="1873" spans="1:7" ht="12.75">
      <c r="A1873" s="96" t="s">
        <v>769</v>
      </c>
      <c r="B1873" s="158" t="s">
        <v>144</v>
      </c>
      <c r="C1873" s="100"/>
      <c r="D1873" s="188" t="s">
        <v>144</v>
      </c>
      <c r="E1873" s="159" t="s">
        <v>144</v>
      </c>
      <c r="G1873" s="119"/>
    </row>
    <row r="1874" spans="1:7" ht="12.75">
      <c r="A1874" s="96" t="s">
        <v>768</v>
      </c>
      <c r="B1874" s="158" t="s">
        <v>144</v>
      </c>
      <c r="C1874" s="100"/>
      <c r="D1874" s="188" t="s">
        <v>144</v>
      </c>
      <c r="E1874" s="159" t="s">
        <v>144</v>
      </c>
      <c r="G1874" s="119"/>
    </row>
    <row r="1875" spans="1:7" ht="12.75">
      <c r="A1875" s="96"/>
      <c r="B1875" s="158" t="s">
        <v>144</v>
      </c>
      <c r="C1875" s="100"/>
      <c r="D1875" s="188" t="s">
        <v>144</v>
      </c>
      <c r="E1875" s="159" t="s">
        <v>144</v>
      </c>
      <c r="G1875" s="119"/>
    </row>
    <row r="1876" spans="1:7" ht="12.75">
      <c r="A1876" s="96" t="s">
        <v>770</v>
      </c>
      <c r="B1876" s="158" t="s">
        <v>144</v>
      </c>
      <c r="C1876" s="100"/>
      <c r="D1876" s="188" t="s">
        <v>144</v>
      </c>
      <c r="E1876" s="159" t="s">
        <v>144</v>
      </c>
      <c r="G1876" s="119"/>
    </row>
    <row r="1877" spans="1:7" ht="12.75">
      <c r="A1877" s="96"/>
      <c r="B1877" s="158" t="s">
        <v>144</v>
      </c>
      <c r="C1877" s="100"/>
      <c r="D1877" s="188" t="s">
        <v>144</v>
      </c>
      <c r="E1877" s="159" t="s">
        <v>144</v>
      </c>
      <c r="G1877" s="119"/>
    </row>
    <row r="1878" spans="1:7" ht="12.75">
      <c r="A1878" s="94" t="s">
        <v>771</v>
      </c>
      <c r="B1878" s="158" t="s">
        <v>144</v>
      </c>
      <c r="C1878" s="100"/>
      <c r="D1878" s="188" t="s">
        <v>144</v>
      </c>
      <c r="E1878" s="159" t="s">
        <v>144</v>
      </c>
      <c r="G1878" s="119"/>
    </row>
    <row r="1879" spans="1:7" ht="12.75">
      <c r="A1879" s="96" t="s">
        <v>772</v>
      </c>
      <c r="B1879" s="158" t="s">
        <v>144</v>
      </c>
      <c r="C1879" s="100"/>
      <c r="D1879" s="188" t="s">
        <v>144</v>
      </c>
      <c r="E1879" s="159" t="s">
        <v>144</v>
      </c>
      <c r="G1879" s="119"/>
    </row>
    <row r="1880" spans="1:7" ht="12.75">
      <c r="A1880" s="96" t="s">
        <v>773</v>
      </c>
      <c r="B1880" s="158" t="s">
        <v>144</v>
      </c>
      <c r="C1880" s="100"/>
      <c r="D1880" s="188" t="s">
        <v>144</v>
      </c>
      <c r="E1880" s="159" t="s">
        <v>144</v>
      </c>
      <c r="G1880" s="119"/>
    </row>
    <row r="1881" spans="1:7" ht="12.75">
      <c r="A1881" s="96" t="s">
        <v>774</v>
      </c>
      <c r="B1881" s="158">
        <v>71.586099000000004</v>
      </c>
      <c r="C1881" s="100"/>
      <c r="D1881" s="188">
        <f>B1881*(1+'Published Tariffs 11-12'!$H$42)</f>
        <v>73.561875332400007</v>
      </c>
      <c r="E1881" s="159">
        <f>(D1881-B1881)/B1881</f>
        <v>2.7600000000000031E-2</v>
      </c>
      <c r="G1881" s="119"/>
    </row>
    <row r="1882" spans="1:7" ht="12.75">
      <c r="A1882" s="96" t="s">
        <v>775</v>
      </c>
      <c r="B1882" s="158">
        <v>71.586099000000004</v>
      </c>
      <c r="C1882" s="100"/>
      <c r="D1882" s="188">
        <f>B1882*(1+'Published Tariffs 11-12'!$H$42)</f>
        <v>73.561875332400007</v>
      </c>
      <c r="E1882" s="159">
        <f>(D1882-B1882)/B1882</f>
        <v>2.7600000000000031E-2</v>
      </c>
      <c r="G1882" s="119"/>
    </row>
    <row r="1883" spans="1:7" ht="12.75">
      <c r="A1883" s="96"/>
      <c r="B1883" s="158" t="s">
        <v>144</v>
      </c>
      <c r="C1883" s="100"/>
      <c r="D1883" s="188" t="s">
        <v>144</v>
      </c>
      <c r="E1883" s="159" t="s">
        <v>144</v>
      </c>
      <c r="G1883" s="119"/>
    </row>
    <row r="1884" spans="1:7" ht="12.75">
      <c r="A1884" s="96" t="s">
        <v>776</v>
      </c>
      <c r="B1884" s="158" t="s">
        <v>144</v>
      </c>
      <c r="C1884" s="100"/>
      <c r="D1884" s="188" t="s">
        <v>144</v>
      </c>
      <c r="E1884" s="159" t="s">
        <v>144</v>
      </c>
      <c r="G1884" s="119"/>
    </row>
    <row r="1885" spans="1:7" ht="12.75">
      <c r="A1885" s="96" t="s">
        <v>777</v>
      </c>
      <c r="B1885" s="158">
        <v>143.140851</v>
      </c>
      <c r="C1885" s="100"/>
      <c r="D1885" s="188">
        <f>B1885*(1+'Published Tariffs 11-12'!$H$42)</f>
        <v>147.09153848760002</v>
      </c>
      <c r="E1885" s="159">
        <f>(D1885-B1885)/B1885</f>
        <v>2.7600000000000149E-2</v>
      </c>
      <c r="G1885" s="119"/>
    </row>
    <row r="1886" spans="1:7" ht="12.75">
      <c r="A1886" s="96" t="s">
        <v>775</v>
      </c>
      <c r="B1886" s="158">
        <v>143.140851</v>
      </c>
      <c r="C1886" s="100"/>
      <c r="D1886" s="188">
        <f>B1886*(1+'Published Tariffs 11-12'!$H$42)</f>
        <v>147.09153848760002</v>
      </c>
      <c r="E1886" s="159">
        <f>(D1886-B1886)/B1886</f>
        <v>2.7600000000000149E-2</v>
      </c>
      <c r="G1886" s="119"/>
    </row>
    <row r="1887" spans="1:7" ht="12.75">
      <c r="A1887" s="96"/>
      <c r="B1887" s="158" t="s">
        <v>144</v>
      </c>
      <c r="C1887" s="100"/>
      <c r="D1887" s="188" t="s">
        <v>144</v>
      </c>
      <c r="E1887" s="159" t="s">
        <v>144</v>
      </c>
      <c r="G1887" s="119"/>
    </row>
    <row r="1888" spans="1:7" ht="12.75">
      <c r="A1888" s="96" t="s">
        <v>778</v>
      </c>
      <c r="B1888" s="158" t="s">
        <v>144</v>
      </c>
      <c r="C1888" s="100"/>
      <c r="D1888" s="188" t="s">
        <v>144</v>
      </c>
      <c r="E1888" s="159" t="s">
        <v>144</v>
      </c>
      <c r="G1888" s="119"/>
    </row>
    <row r="1889" spans="1:7" ht="12.75">
      <c r="A1889" s="96" t="s">
        <v>774</v>
      </c>
      <c r="B1889" s="158">
        <v>3.5213129999999997</v>
      </c>
      <c r="C1889" s="100"/>
      <c r="D1889" s="188">
        <f>B1889*(1+'Published Tariffs 11-12'!$H$42)</f>
        <v>3.6185012388</v>
      </c>
      <c r="E1889" s="159">
        <f>(D1889-B1889)/B1889</f>
        <v>2.7600000000000079E-2</v>
      </c>
      <c r="G1889" s="119"/>
    </row>
    <row r="1890" spans="1:7" ht="12.75">
      <c r="A1890" s="96" t="s">
        <v>775</v>
      </c>
      <c r="B1890" s="158">
        <v>3.5213129999999997</v>
      </c>
      <c r="C1890" s="100"/>
      <c r="D1890" s="188">
        <f>B1890*(1+'Published Tariffs 11-12'!$H$42)</f>
        <v>3.6185012388</v>
      </c>
      <c r="E1890" s="159">
        <f>(D1890-B1890)/B1890</f>
        <v>2.7600000000000079E-2</v>
      </c>
      <c r="G1890" s="119"/>
    </row>
    <row r="1891" spans="1:7" ht="12.75">
      <c r="A1891" s="96"/>
      <c r="B1891" s="158" t="s">
        <v>144</v>
      </c>
      <c r="C1891" s="100"/>
      <c r="D1891" s="188" t="s">
        <v>144</v>
      </c>
      <c r="E1891" s="159" t="s">
        <v>144</v>
      </c>
      <c r="G1891" s="119"/>
    </row>
    <row r="1892" spans="1:7" ht="12.75">
      <c r="A1892" s="94" t="s">
        <v>779</v>
      </c>
      <c r="B1892" s="158" t="s">
        <v>144</v>
      </c>
      <c r="C1892" s="100"/>
      <c r="D1892" s="188" t="s">
        <v>144</v>
      </c>
      <c r="E1892" s="159" t="s">
        <v>144</v>
      </c>
      <c r="G1892" s="119"/>
    </row>
    <row r="1893" spans="1:7" ht="12.75">
      <c r="A1893" s="96" t="s">
        <v>772</v>
      </c>
      <c r="B1893" s="158" t="s">
        <v>144</v>
      </c>
      <c r="C1893" s="100"/>
      <c r="D1893" s="188" t="s">
        <v>144</v>
      </c>
      <c r="E1893" s="159" t="s">
        <v>144</v>
      </c>
      <c r="G1893" s="119"/>
    </row>
    <row r="1894" spans="1:7" ht="12.75">
      <c r="A1894" s="96"/>
      <c r="B1894" s="158" t="s">
        <v>144</v>
      </c>
      <c r="C1894" s="100"/>
      <c r="D1894" s="188" t="s">
        <v>144</v>
      </c>
      <c r="E1894" s="159" t="s">
        <v>144</v>
      </c>
      <c r="G1894" s="119"/>
    </row>
    <row r="1895" spans="1:7" ht="12.75">
      <c r="A1895" s="96" t="s">
        <v>773</v>
      </c>
      <c r="B1895" s="158" t="s">
        <v>144</v>
      </c>
      <c r="C1895" s="100"/>
      <c r="D1895" s="188" t="s">
        <v>144</v>
      </c>
      <c r="E1895" s="159" t="s">
        <v>144</v>
      </c>
      <c r="G1895" s="119"/>
    </row>
    <row r="1896" spans="1:7" ht="12.75">
      <c r="A1896" s="96" t="s">
        <v>774</v>
      </c>
      <c r="B1896" s="158">
        <v>71.586099000000004</v>
      </c>
      <c r="C1896" s="100"/>
      <c r="D1896" s="188">
        <f>B1896*(1+'Published Tariffs 11-12'!$H$42)</f>
        <v>73.561875332400007</v>
      </c>
      <c r="E1896" s="159">
        <f>(D1896-B1896)/B1896</f>
        <v>2.7600000000000031E-2</v>
      </c>
      <c r="G1896" s="119"/>
    </row>
    <row r="1897" spans="1:7" ht="12.75">
      <c r="A1897" s="96" t="s">
        <v>775</v>
      </c>
      <c r="B1897" s="158">
        <v>71.586099000000004</v>
      </c>
      <c r="C1897" s="100"/>
      <c r="D1897" s="188">
        <f>B1897*(1+'Published Tariffs 11-12'!$H$42)</f>
        <v>73.561875332400007</v>
      </c>
      <c r="E1897" s="159">
        <f>(D1897-B1897)/B1897</f>
        <v>2.7600000000000031E-2</v>
      </c>
      <c r="G1897" s="119"/>
    </row>
    <row r="1898" spans="1:7" ht="12.75">
      <c r="A1898" s="96"/>
      <c r="B1898" s="158" t="s">
        <v>144</v>
      </c>
      <c r="C1898" s="100"/>
      <c r="D1898" s="188" t="s">
        <v>144</v>
      </c>
      <c r="E1898" s="159" t="s">
        <v>144</v>
      </c>
      <c r="G1898" s="119"/>
    </row>
    <row r="1899" spans="1:7" ht="12.75">
      <c r="A1899" s="96" t="s">
        <v>780</v>
      </c>
      <c r="B1899" s="158" t="s">
        <v>144</v>
      </c>
      <c r="C1899" s="100"/>
      <c r="D1899" s="188" t="s">
        <v>144</v>
      </c>
      <c r="E1899" s="159" t="s">
        <v>144</v>
      </c>
      <c r="G1899" s="119"/>
    </row>
    <row r="1900" spans="1:7" ht="12.75">
      <c r="A1900" s="96" t="s">
        <v>774</v>
      </c>
      <c r="B1900" s="158">
        <v>143.140851</v>
      </c>
      <c r="C1900" s="100"/>
      <c r="D1900" s="188">
        <f>B1900*(1+'Published Tariffs 11-12'!$H$42)</f>
        <v>147.09153848760002</v>
      </c>
      <c r="E1900" s="159">
        <f>(D1900-B1900)/B1900</f>
        <v>2.7600000000000149E-2</v>
      </c>
      <c r="G1900" s="119"/>
    </row>
    <row r="1901" spans="1:7" ht="12.75">
      <c r="A1901" s="96" t="s">
        <v>775</v>
      </c>
      <c r="B1901" s="158">
        <v>143.140851</v>
      </c>
      <c r="C1901" s="100"/>
      <c r="D1901" s="188">
        <f>B1901*(1+'Published Tariffs 11-12'!$H$42)</f>
        <v>147.09153848760002</v>
      </c>
      <c r="E1901" s="159">
        <f>(D1901-B1901)/B1901</f>
        <v>2.7600000000000149E-2</v>
      </c>
      <c r="G1901" s="119"/>
    </row>
    <row r="1902" spans="1:7" ht="12.75">
      <c r="A1902" s="96"/>
      <c r="B1902" s="158" t="s">
        <v>144</v>
      </c>
      <c r="C1902" s="100"/>
      <c r="D1902" s="188" t="s">
        <v>144</v>
      </c>
      <c r="E1902" s="159" t="s">
        <v>144</v>
      </c>
      <c r="G1902" s="119"/>
    </row>
    <row r="1903" spans="1:7" ht="12.75">
      <c r="A1903" s="96" t="s">
        <v>781</v>
      </c>
      <c r="B1903" s="158" t="s">
        <v>144</v>
      </c>
      <c r="C1903" s="100"/>
      <c r="D1903" s="188" t="s">
        <v>144</v>
      </c>
      <c r="E1903" s="159" t="s">
        <v>144</v>
      </c>
      <c r="G1903" s="119"/>
    </row>
    <row r="1904" spans="1:7" ht="12.75">
      <c r="A1904" s="96" t="s">
        <v>774</v>
      </c>
      <c r="B1904" s="158">
        <v>3.5213129999999997</v>
      </c>
      <c r="C1904" s="100"/>
      <c r="D1904" s="188">
        <f>B1904*(1+'Published Tariffs 11-12'!$H$42)</f>
        <v>3.6185012388</v>
      </c>
      <c r="E1904" s="159">
        <f>(D1904-B1904)/B1904</f>
        <v>2.7600000000000079E-2</v>
      </c>
      <c r="G1904" s="119"/>
    </row>
    <row r="1905" spans="1:7" ht="12.75">
      <c r="A1905" s="96" t="s">
        <v>775</v>
      </c>
      <c r="B1905" s="158">
        <v>3.5213129999999997</v>
      </c>
      <c r="C1905" s="100"/>
      <c r="D1905" s="188">
        <f>B1905*(1+'Published Tariffs 11-12'!$H$42)</f>
        <v>3.6185012388</v>
      </c>
      <c r="E1905" s="159">
        <f>(D1905-B1905)/B1905</f>
        <v>2.7600000000000079E-2</v>
      </c>
      <c r="G1905" s="119"/>
    </row>
    <row r="1906" spans="1:7" ht="12.75">
      <c r="A1906" s="96"/>
      <c r="B1906" s="158"/>
      <c r="C1906" s="100"/>
      <c r="D1906" s="188"/>
      <c r="E1906" s="159"/>
      <c r="G1906" s="119"/>
    </row>
    <row r="1907" spans="1:7" ht="12.75">
      <c r="A1907" s="96" t="s">
        <v>1276</v>
      </c>
      <c r="B1907" s="158"/>
      <c r="C1907" s="100"/>
      <c r="D1907" s="188"/>
      <c r="E1907" s="159"/>
      <c r="G1907" s="119"/>
    </row>
    <row r="1908" spans="1:7" ht="45.75">
      <c r="A1908" s="195" t="s">
        <v>1279</v>
      </c>
      <c r="B1908" s="158"/>
      <c r="C1908" s="100"/>
      <c r="D1908" s="188"/>
      <c r="E1908" s="159"/>
      <c r="G1908" s="119"/>
    </row>
    <row r="1909" spans="1:7" ht="12.75">
      <c r="A1909" s="96" t="s">
        <v>1277</v>
      </c>
      <c r="B1909" s="158">
        <v>3.52</v>
      </c>
      <c r="C1909" s="100"/>
      <c r="D1909" s="188">
        <f>B1909*(1+'Published Tariffs 11-12'!$H$42)</f>
        <v>3.6171520000000004</v>
      </c>
      <c r="E1909" s="159">
        <f>(D1909-B1909)/B1909</f>
        <v>2.76000000000001E-2</v>
      </c>
      <c r="G1909" s="119"/>
    </row>
    <row r="1910" spans="1:7" ht="12.75">
      <c r="A1910" s="96" t="s">
        <v>1278</v>
      </c>
      <c r="B1910" s="158">
        <v>1.76</v>
      </c>
      <c r="C1910" s="100"/>
      <c r="D1910" s="188">
        <f>B1910*(1+'Published Tariffs 11-12'!$H$42)</f>
        <v>1.8085760000000002</v>
      </c>
      <c r="E1910" s="159">
        <f>(D1910-B1910)/B1910</f>
        <v>2.76000000000001E-2</v>
      </c>
      <c r="G1910" s="119"/>
    </row>
    <row r="1911" spans="1:7" ht="12.75">
      <c r="A1911" s="96"/>
      <c r="B1911" s="158"/>
      <c r="C1911" s="100"/>
      <c r="D1911" s="188"/>
      <c r="E1911" s="159"/>
      <c r="G1911" s="119"/>
    </row>
    <row r="1912" spans="1:7" ht="12.75">
      <c r="A1912" s="96" t="s">
        <v>1259</v>
      </c>
      <c r="B1912" s="158"/>
      <c r="C1912" s="100"/>
      <c r="D1912" s="188"/>
      <c r="E1912" s="159"/>
      <c r="G1912" s="119"/>
    </row>
    <row r="1913" spans="1:7" ht="45">
      <c r="A1913" s="170" t="s">
        <v>1280</v>
      </c>
      <c r="B1913" s="158"/>
      <c r="C1913" s="100"/>
      <c r="D1913" s="188"/>
      <c r="E1913" s="159"/>
      <c r="G1913" s="119"/>
    </row>
    <row r="1914" spans="1:7" ht="12.75">
      <c r="A1914" s="96"/>
      <c r="B1914" s="158"/>
      <c r="C1914" s="100"/>
      <c r="D1914" s="188"/>
      <c r="E1914" s="159"/>
      <c r="G1914" s="119"/>
    </row>
    <row r="1915" spans="1:7" ht="41.25" customHeight="1">
      <c r="A1915" s="170" t="s">
        <v>1281</v>
      </c>
      <c r="B1915" s="158"/>
      <c r="C1915" s="100"/>
      <c r="D1915" s="188"/>
      <c r="E1915" s="159"/>
      <c r="G1915" s="119"/>
    </row>
    <row r="1916" spans="1:7" ht="12.75">
      <c r="A1916" s="96"/>
      <c r="B1916" s="158"/>
      <c r="C1916" s="100"/>
      <c r="D1916" s="188"/>
      <c r="E1916" s="159"/>
      <c r="G1916" s="119"/>
    </row>
    <row r="1917" spans="1:7" ht="12.75">
      <c r="A1917" s="96"/>
      <c r="B1917" s="158" t="s">
        <v>144</v>
      </c>
      <c r="C1917" s="100"/>
      <c r="D1917" s="188" t="s">
        <v>144</v>
      </c>
      <c r="E1917" s="159" t="s">
        <v>144</v>
      </c>
      <c r="G1917" s="119"/>
    </row>
    <row r="1918" spans="1:7" ht="12.75">
      <c r="A1918" s="94" t="s">
        <v>254</v>
      </c>
      <c r="B1918" s="158" t="s">
        <v>144</v>
      </c>
      <c r="C1918" s="100"/>
      <c r="D1918" s="188" t="s">
        <v>144</v>
      </c>
      <c r="E1918" s="159" t="s">
        <v>144</v>
      </c>
      <c r="G1918" s="119"/>
    </row>
    <row r="1919" spans="1:7" ht="12.75">
      <c r="A1919" s="96"/>
      <c r="B1919" s="158" t="s">
        <v>144</v>
      </c>
      <c r="C1919" s="100"/>
      <c r="D1919" s="188" t="s">
        <v>144</v>
      </c>
      <c r="E1919" s="159" t="s">
        <v>144</v>
      </c>
      <c r="G1919" s="119"/>
    </row>
    <row r="1920" spans="1:7" ht="12.75">
      <c r="A1920" s="96" t="s">
        <v>782</v>
      </c>
      <c r="B1920" s="158" t="s">
        <v>144</v>
      </c>
      <c r="C1920" s="100"/>
      <c r="D1920" s="188" t="s">
        <v>144</v>
      </c>
      <c r="E1920" s="159" t="s">
        <v>144</v>
      </c>
      <c r="G1920" s="119"/>
    </row>
    <row r="1921" spans="1:22" ht="12.75">
      <c r="A1921" s="96" t="s">
        <v>783</v>
      </c>
      <c r="B1921" s="158" t="s">
        <v>144</v>
      </c>
      <c r="C1921" s="100"/>
      <c r="D1921" s="188" t="s">
        <v>144</v>
      </c>
      <c r="E1921" s="159" t="s">
        <v>144</v>
      </c>
      <c r="G1921" s="119"/>
    </row>
    <row r="1922" spans="1:22" ht="12.75">
      <c r="A1922" s="96"/>
      <c r="B1922" s="158" t="s">
        <v>144</v>
      </c>
      <c r="C1922" s="100"/>
      <c r="D1922" s="188" t="s">
        <v>144</v>
      </c>
      <c r="E1922" s="159" t="s">
        <v>144</v>
      </c>
      <c r="G1922" s="119"/>
    </row>
    <row r="1923" spans="1:22" ht="12.75">
      <c r="A1923" s="96" t="s">
        <v>784</v>
      </c>
      <c r="B1923" s="158">
        <v>250.95363299999997</v>
      </c>
      <c r="C1923" s="100"/>
      <c r="D1923" s="188">
        <f>B1923*(1+'Published Tariffs 11-12'!$H$42)</f>
        <v>257.8799532708</v>
      </c>
      <c r="E1923" s="159">
        <f>(D1923-B1923)/B1923</f>
        <v>2.7600000000000138E-2</v>
      </c>
      <c r="G1923" s="119"/>
    </row>
    <row r="1924" spans="1:22" ht="12.75">
      <c r="A1924" s="96"/>
      <c r="B1924" s="158" t="s">
        <v>144</v>
      </c>
      <c r="C1924" s="100"/>
      <c r="D1924" s="188" t="s">
        <v>144</v>
      </c>
      <c r="E1924" s="159" t="s">
        <v>144</v>
      </c>
      <c r="G1924" s="119"/>
    </row>
    <row r="1925" spans="1:22" ht="12.75">
      <c r="A1925" s="96" t="s">
        <v>1300</v>
      </c>
      <c r="B1925" s="158" t="s">
        <v>144</v>
      </c>
      <c r="C1925" s="100"/>
      <c r="D1925" s="188" t="s">
        <v>144</v>
      </c>
      <c r="E1925" s="159" t="s">
        <v>144</v>
      </c>
      <c r="G1925" s="119"/>
    </row>
    <row r="1926" spans="1:22" ht="60" customHeight="1">
      <c r="A1926" s="170" t="s">
        <v>1283</v>
      </c>
      <c r="B1926" s="158"/>
      <c r="C1926" s="100" t="s">
        <v>1284</v>
      </c>
      <c r="D1926" s="188"/>
      <c r="E1926" s="159"/>
      <c r="G1926" s="119"/>
    </row>
    <row r="1927" spans="1:22" ht="12.75">
      <c r="A1927" s="96"/>
      <c r="B1927" s="158"/>
      <c r="C1927" s="100"/>
      <c r="D1927" s="188"/>
      <c r="E1927" s="159"/>
      <c r="G1927" s="119"/>
    </row>
    <row r="1928" spans="1:22" ht="12.75">
      <c r="A1928" s="96"/>
      <c r="B1928" s="158"/>
      <c r="C1928" s="100"/>
      <c r="D1928" s="188"/>
      <c r="E1928" s="159"/>
      <c r="G1928" s="119"/>
    </row>
    <row r="1929" spans="1:22" ht="12.75">
      <c r="A1929" s="96"/>
      <c r="B1929" s="158"/>
      <c r="C1929" s="100"/>
      <c r="D1929" s="188"/>
      <c r="E1929" s="159"/>
      <c r="G1929" s="119"/>
    </row>
    <row r="1930" spans="1:22" ht="12.75">
      <c r="A1930" s="96"/>
      <c r="B1930" s="158"/>
      <c r="C1930" s="100"/>
      <c r="D1930" s="188"/>
      <c r="E1930" s="159"/>
      <c r="G1930" s="119"/>
    </row>
    <row r="1931" spans="1:22" ht="12.75">
      <c r="A1931" s="96"/>
      <c r="B1931" s="158"/>
      <c r="C1931" s="100"/>
      <c r="D1931" s="188"/>
      <c r="E1931" s="159"/>
      <c r="G1931" s="119"/>
    </row>
    <row r="1932" spans="1:22" ht="12.75">
      <c r="A1932" s="96"/>
      <c r="B1932" s="158"/>
      <c r="C1932" s="100"/>
      <c r="D1932" s="188"/>
      <c r="E1932" s="159"/>
      <c r="G1932" s="119"/>
    </row>
    <row r="1933" spans="1:22" ht="12.75">
      <c r="A1933" s="96"/>
      <c r="B1933" s="203"/>
      <c r="C1933" s="100"/>
      <c r="D1933" s="188"/>
      <c r="E1933" s="159"/>
      <c r="G1933" s="119"/>
      <c r="V1933" s="1">
        <v>1</v>
      </c>
    </row>
    <row r="1934" spans="1:22" ht="12.75">
      <c r="A1934" s="96" t="s">
        <v>787</v>
      </c>
      <c r="B1934" s="158">
        <v>1254.747267</v>
      </c>
      <c r="C1934" s="100"/>
      <c r="D1934" s="188">
        <f>B1934*(1+'Published Tariffs 11-12'!$H$42)</f>
        <v>1289.3782915692</v>
      </c>
      <c r="E1934" s="159">
        <f>(D1934-B1934)/B1934</f>
        <v>2.7600000000000006E-2</v>
      </c>
      <c r="G1934" s="119"/>
      <c r="V1934" s="1">
        <v>1</v>
      </c>
    </row>
    <row r="1935" spans="1:22" ht="12.75">
      <c r="A1935" s="94"/>
      <c r="B1935" s="158" t="s">
        <v>144</v>
      </c>
      <c r="C1935" s="100"/>
      <c r="D1935" s="188" t="s">
        <v>144</v>
      </c>
      <c r="E1935" s="159" t="s">
        <v>144</v>
      </c>
      <c r="G1935" s="119"/>
      <c r="V1935" s="1">
        <v>1</v>
      </c>
    </row>
    <row r="1936" spans="1:22" ht="12.75">
      <c r="A1936" s="96" t="s">
        <v>1282</v>
      </c>
      <c r="B1936" s="158">
        <v>250.95363299999997</v>
      </c>
      <c r="C1936" s="100"/>
      <c r="D1936" s="188">
        <f>B1936*(1+'Published Tariffs 11-12'!$H$42)</f>
        <v>257.8799532708</v>
      </c>
      <c r="E1936" s="159">
        <f>(D1936-B1936)/B1936</f>
        <v>2.7600000000000138E-2</v>
      </c>
      <c r="G1936" s="119"/>
      <c r="V1936" s="1">
        <v>1</v>
      </c>
    </row>
    <row r="1937" spans="1:22" ht="12.75">
      <c r="A1937" s="96"/>
      <c r="B1937" s="158" t="s">
        <v>144</v>
      </c>
      <c r="C1937" s="100"/>
      <c r="D1937" s="188" t="s">
        <v>144</v>
      </c>
      <c r="E1937" s="159" t="s">
        <v>144</v>
      </c>
      <c r="G1937" s="119"/>
      <c r="V1937" s="1">
        <v>1</v>
      </c>
    </row>
    <row r="1938" spans="1:22" ht="12.75">
      <c r="A1938" s="94" t="s">
        <v>1274</v>
      </c>
      <c r="B1938" s="158" t="s">
        <v>144</v>
      </c>
      <c r="C1938" s="100"/>
      <c r="D1938" s="188" t="s">
        <v>144</v>
      </c>
      <c r="E1938" s="159" t="s">
        <v>144</v>
      </c>
      <c r="G1938" s="119"/>
      <c r="V1938" s="1">
        <v>1</v>
      </c>
    </row>
    <row r="1939" spans="1:22" ht="12.75">
      <c r="A1939" s="94" t="s">
        <v>1275</v>
      </c>
      <c r="B1939" s="158" t="s">
        <v>144</v>
      </c>
      <c r="C1939" s="100"/>
      <c r="D1939" s="188" t="s">
        <v>144</v>
      </c>
      <c r="E1939" s="159" t="s">
        <v>144</v>
      </c>
      <c r="G1939" s="119"/>
      <c r="V1939" s="1">
        <v>1</v>
      </c>
    </row>
    <row r="1940" spans="1:22" ht="12.75">
      <c r="A1940" s="96" t="s">
        <v>135</v>
      </c>
      <c r="B1940" s="158">
        <v>297.50392800000003</v>
      </c>
      <c r="C1940" s="100"/>
      <c r="D1940" s="188">
        <f>B1940*(1+'Published Tariffs 11-12'!$H$42)</f>
        <v>305.71503641280003</v>
      </c>
      <c r="E1940" s="159">
        <f>(D1940-B1940)/B1940</f>
        <v>2.7600000000000003E-2</v>
      </c>
      <c r="G1940" s="119"/>
      <c r="V1940" s="1">
        <v>1</v>
      </c>
    </row>
    <row r="1941" spans="1:22" ht="12.75">
      <c r="A1941" s="96"/>
      <c r="B1941" s="158" t="s">
        <v>144</v>
      </c>
      <c r="C1941" s="100"/>
      <c r="D1941" s="188" t="s">
        <v>144</v>
      </c>
      <c r="E1941" s="159" t="s">
        <v>144</v>
      </c>
      <c r="G1941" s="119"/>
    </row>
    <row r="1942" spans="1:22" ht="12.75">
      <c r="A1942" s="94" t="s">
        <v>979</v>
      </c>
      <c r="B1942" s="158" t="s">
        <v>144</v>
      </c>
      <c r="C1942" s="100"/>
      <c r="D1942" s="188" t="s">
        <v>144</v>
      </c>
      <c r="E1942" s="159" t="s">
        <v>144</v>
      </c>
      <c r="G1942" s="119"/>
    </row>
    <row r="1943" spans="1:22" ht="12.75">
      <c r="A1943" s="96" t="s">
        <v>351</v>
      </c>
      <c r="B1943" s="158">
        <v>7.6800149999999991</v>
      </c>
      <c r="C1943" s="163"/>
      <c r="D1943" s="188">
        <f>B1943*(1+'Published Tariffs 11-12'!$H$42)</f>
        <v>7.8919834139999994</v>
      </c>
      <c r="E1943" s="159">
        <f>(D1943-B1943)/B1943</f>
        <v>2.7600000000000031E-2</v>
      </c>
      <c r="G1943" s="119"/>
    </row>
    <row r="1944" spans="1:22" ht="12.75">
      <c r="A1944" s="96"/>
      <c r="B1944" s="158"/>
      <c r="C1944" s="163"/>
      <c r="D1944" s="188"/>
      <c r="E1944" s="159"/>
      <c r="G1944" s="119"/>
    </row>
    <row r="1945" spans="1:22" ht="12.75">
      <c r="A1945" s="94" t="s">
        <v>1285</v>
      </c>
      <c r="B1945" s="158"/>
      <c r="C1945" s="163"/>
      <c r="D1945" s="188"/>
      <c r="E1945" s="159"/>
      <c r="G1945" s="119"/>
    </row>
    <row r="1946" spans="1:22" ht="12.75">
      <c r="A1946" s="96"/>
      <c r="B1946" s="158"/>
      <c r="C1946" s="163"/>
      <c r="D1946" s="188"/>
      <c r="E1946" s="159"/>
      <c r="G1946" s="119"/>
    </row>
    <row r="1947" spans="1:22" ht="12.75">
      <c r="A1947" s="96" t="s">
        <v>1286</v>
      </c>
      <c r="B1947" s="158"/>
      <c r="C1947" s="163"/>
      <c r="D1947" s="188"/>
      <c r="E1947" s="159"/>
      <c r="G1947" s="119"/>
    </row>
    <row r="1948" spans="1:22" ht="23.25">
      <c r="A1948" s="177" t="s">
        <v>1288</v>
      </c>
      <c r="B1948" s="158"/>
      <c r="C1948" s="163"/>
      <c r="D1948" s="188"/>
      <c r="E1948" s="159"/>
      <c r="G1948" s="119"/>
    </row>
    <row r="1949" spans="1:22" s="162" customFormat="1" ht="12.75">
      <c r="A1949" s="96"/>
      <c r="B1949" s="158"/>
      <c r="C1949" s="163"/>
      <c r="D1949" s="188"/>
      <c r="E1949" s="159"/>
      <c r="G1949" s="119"/>
    </row>
    <row r="1950" spans="1:22" ht="12.75">
      <c r="A1950" s="96" t="s">
        <v>1287</v>
      </c>
      <c r="B1950" s="158"/>
      <c r="C1950" s="163"/>
      <c r="D1950" s="188"/>
      <c r="E1950" s="159"/>
      <c r="G1950" s="119"/>
    </row>
    <row r="1951" spans="1:22" ht="23.25">
      <c r="A1951" s="177" t="s">
        <v>1290</v>
      </c>
      <c r="B1951" s="158"/>
      <c r="C1951" s="163"/>
      <c r="D1951" s="188"/>
      <c r="E1951" s="159"/>
      <c r="G1951" s="119"/>
    </row>
    <row r="1952" spans="1:22" ht="30.75" customHeight="1">
      <c r="A1952" s="196" t="s">
        <v>1289</v>
      </c>
      <c r="B1952" s="158"/>
      <c r="C1952" s="163"/>
      <c r="D1952" s="188"/>
      <c r="E1952" s="159"/>
      <c r="G1952" s="119"/>
    </row>
    <row r="1953" spans="1:7" ht="12.75">
      <c r="A1953" s="96"/>
      <c r="B1953" s="158"/>
      <c r="C1953" s="163"/>
      <c r="D1953" s="188"/>
      <c r="E1953" s="159"/>
      <c r="G1953" s="119"/>
    </row>
    <row r="1954" spans="1:7" ht="12.75">
      <c r="A1954" s="96"/>
      <c r="B1954" s="158"/>
      <c r="C1954" s="163"/>
      <c r="D1954" s="188"/>
      <c r="E1954" s="159"/>
      <c r="G1954" s="119"/>
    </row>
    <row r="1955" spans="1:7" ht="12.75">
      <c r="A1955" s="96"/>
      <c r="B1955" s="158"/>
      <c r="C1955" s="163"/>
      <c r="D1955" s="188"/>
      <c r="E1955" s="159"/>
      <c r="G1955" s="119"/>
    </row>
    <row r="1956" spans="1:7" ht="12.75">
      <c r="A1956" s="96"/>
      <c r="B1956" s="158"/>
      <c r="C1956" s="163"/>
      <c r="D1956" s="188"/>
      <c r="E1956" s="159"/>
      <c r="G1956" s="119"/>
    </row>
    <row r="1957" spans="1:7" ht="12.75">
      <c r="A1957" s="96"/>
      <c r="B1957" s="158"/>
      <c r="C1957" s="163"/>
      <c r="D1957" s="188"/>
      <c r="E1957" s="159"/>
      <c r="G1957" s="119"/>
    </row>
    <row r="1958" spans="1:7" ht="12.75">
      <c r="A1958" s="96"/>
      <c r="B1958" s="158"/>
      <c r="C1958" s="163"/>
      <c r="D1958" s="188"/>
      <c r="E1958" s="159"/>
      <c r="G1958" s="119"/>
    </row>
    <row r="1959" spans="1:7" ht="12.75">
      <c r="A1959" s="96"/>
      <c r="B1959" s="158"/>
      <c r="C1959" s="163"/>
      <c r="D1959" s="188"/>
      <c r="E1959" s="159"/>
      <c r="G1959" s="119"/>
    </row>
    <row r="1960" spans="1:7" ht="12.75">
      <c r="A1960" s="96"/>
      <c r="B1960" s="158"/>
      <c r="C1960" s="163"/>
      <c r="D1960" s="188"/>
      <c r="E1960" s="159"/>
      <c r="G1960" s="119"/>
    </row>
    <row r="1961" spans="1:7" ht="12.75">
      <c r="A1961" s="96"/>
      <c r="B1961" s="158"/>
      <c r="C1961" s="163"/>
      <c r="D1961" s="188"/>
      <c r="E1961" s="159"/>
      <c r="G1961" s="119"/>
    </row>
    <row r="1962" spans="1:7" ht="12.75">
      <c r="A1962" s="96"/>
      <c r="B1962" s="158"/>
      <c r="C1962" s="163"/>
      <c r="D1962" s="188"/>
      <c r="E1962" s="159"/>
      <c r="G1962" s="119"/>
    </row>
    <row r="1963" spans="1:7" ht="12.75">
      <c r="A1963" s="96"/>
      <c r="B1963" s="158"/>
      <c r="C1963" s="163"/>
      <c r="D1963" s="188"/>
      <c r="E1963" s="159"/>
      <c r="G1963" s="119"/>
    </row>
    <row r="1964" spans="1:7" ht="12.75">
      <c r="A1964" s="96"/>
      <c r="B1964" s="158"/>
      <c r="C1964" s="163"/>
      <c r="D1964" s="188"/>
      <c r="E1964" s="159"/>
      <c r="G1964" s="119"/>
    </row>
    <row r="1965" spans="1:7" ht="12.75">
      <c r="A1965" s="96"/>
      <c r="B1965" s="158"/>
      <c r="C1965" s="163"/>
      <c r="D1965" s="188"/>
      <c r="E1965" s="159"/>
      <c r="G1965" s="119"/>
    </row>
    <row r="1966" spans="1:7" ht="12.75">
      <c r="A1966" s="96"/>
      <c r="B1966" s="158"/>
      <c r="C1966" s="163"/>
      <c r="D1966" s="188"/>
      <c r="E1966" s="159"/>
      <c r="G1966" s="119"/>
    </row>
    <row r="1967" spans="1:7" ht="12.75">
      <c r="A1967" s="96"/>
      <c r="B1967" s="158" t="s">
        <v>144</v>
      </c>
      <c r="C1967" s="100"/>
      <c r="D1967" s="188" t="s">
        <v>144</v>
      </c>
      <c r="E1967" s="159" t="s">
        <v>144</v>
      </c>
    </row>
    <row r="1968" spans="1:7" ht="13.5" thickBot="1">
      <c r="A1968" s="168"/>
      <c r="B1968" s="204"/>
      <c r="C1968" s="107"/>
      <c r="D1968" s="225" t="s">
        <v>144</v>
      </c>
      <c r="E1968" s="226" t="s">
        <v>144</v>
      </c>
    </row>
    <row r="1969" spans="1:22" ht="12.75">
      <c r="A1969" s="183"/>
      <c r="B1969" s="205"/>
      <c r="C1969" s="72"/>
      <c r="D1969" s="72" t="s">
        <v>144</v>
      </c>
      <c r="E1969" s="211" t="s">
        <v>144</v>
      </c>
    </row>
    <row r="1970" spans="1:22" ht="12.75">
      <c r="A1970" s="183"/>
      <c r="B1970" s="205"/>
      <c r="C1970" s="72"/>
      <c r="D1970" s="72" t="s">
        <v>144</v>
      </c>
      <c r="E1970" s="211" t="s">
        <v>144</v>
      </c>
    </row>
    <row r="1971" spans="1:22" ht="12.75"/>
    <row r="1972" spans="1:22" ht="12.75">
      <c r="V1972" s="1">
        <v>1</v>
      </c>
    </row>
    <row r="1973" spans="1:22" ht="12.75"/>
    <row r="1974" spans="1:22" ht="12.75">
      <c r="V1974" s="1">
        <v>1</v>
      </c>
    </row>
    <row r="1975" spans="1:22" ht="12.75"/>
    <row r="1976" spans="1:22" ht="12.75"/>
    <row r="1977" spans="1:22" ht="12.75">
      <c r="G1977" s="119"/>
      <c r="V1977" s="1">
        <v>1</v>
      </c>
    </row>
    <row r="1978" spans="1:22" ht="12.75">
      <c r="G1978" s="119"/>
    </row>
    <row r="1979" spans="1:22" ht="12.75">
      <c r="G1979" s="119"/>
    </row>
    <row r="1980" spans="1:22" ht="12.75">
      <c r="G1980" s="119"/>
    </row>
    <row r="1981" spans="1:22" ht="12.75">
      <c r="G1981" s="119"/>
    </row>
    <row r="1982" spans="1:22" ht="12.75">
      <c r="G1982" s="119"/>
    </row>
    <row r="1983" spans="1:22" ht="12.75">
      <c r="G1983" s="119"/>
    </row>
    <row r="1984" spans="1:22" ht="12.75">
      <c r="G1984" s="119"/>
    </row>
    <row r="1985" spans="7:7" s="1" customFormat="1" ht="12.75">
      <c r="G1985" s="119"/>
    </row>
    <row r="1986" spans="7:7" s="1" customFormat="1" ht="12.75">
      <c r="G1986" s="119"/>
    </row>
    <row r="1987" spans="7:7" s="1" customFormat="1" ht="12.75">
      <c r="G1987" s="119"/>
    </row>
    <row r="1988" spans="7:7" s="1" customFormat="1" ht="12.75">
      <c r="G1988" s="119"/>
    </row>
    <row r="1989" spans="7:7" s="1" customFormat="1" ht="12.75">
      <c r="G1989" s="119"/>
    </row>
    <row r="1990" spans="7:7" s="1" customFormat="1" ht="12.75">
      <c r="G1990" s="119"/>
    </row>
    <row r="1991" spans="7:7" s="1" customFormat="1" ht="12.75">
      <c r="G1991" s="119"/>
    </row>
    <row r="1992" spans="7:7" s="1" customFormat="1" ht="12.75">
      <c r="G1992" s="119"/>
    </row>
    <row r="1993" spans="7:7" s="1" customFormat="1" ht="12.75">
      <c r="G1993" s="119"/>
    </row>
    <row r="1994" spans="7:7" s="1" customFormat="1" ht="12.75">
      <c r="G1994" s="119"/>
    </row>
    <row r="1995" spans="7:7" s="1" customFormat="1" ht="12.75">
      <c r="G1995" s="119"/>
    </row>
    <row r="1996" spans="7:7" s="1" customFormat="1" ht="12.75">
      <c r="G1996" s="119"/>
    </row>
    <row r="1997" spans="7:7" s="1" customFormat="1" ht="12.75">
      <c r="G1997" s="119"/>
    </row>
    <row r="1998" spans="7:7" s="1" customFormat="1" ht="12.75">
      <c r="G1998" s="119"/>
    </row>
    <row r="1999" spans="7:7" s="1" customFormat="1" ht="12.75">
      <c r="G1999" s="119"/>
    </row>
    <row r="2000" spans="7:7" s="1" customFormat="1" ht="12.75">
      <c r="G2000" s="119"/>
    </row>
    <row r="2001" spans="7:7" s="1" customFormat="1" ht="12.75">
      <c r="G2001" s="119"/>
    </row>
    <row r="2002" spans="7:7" s="1" customFormat="1" ht="12.75">
      <c r="G2002" s="119"/>
    </row>
    <row r="2003" spans="7:7" s="1" customFormat="1" ht="12.75">
      <c r="G2003" s="119"/>
    </row>
    <row r="2004" spans="7:7" s="1" customFormat="1" ht="12.75">
      <c r="G2004" s="119"/>
    </row>
    <row r="2005" spans="7:7" s="1" customFormat="1" ht="12.75">
      <c r="G2005" s="119"/>
    </row>
    <row r="2006" spans="7:7" s="1" customFormat="1" ht="12.75">
      <c r="G2006" s="119"/>
    </row>
    <row r="2007" spans="7:7" s="1" customFormat="1" ht="12.75">
      <c r="G2007" s="119"/>
    </row>
    <row r="2008" spans="7:7" s="1" customFormat="1" ht="12.75">
      <c r="G2008" s="119"/>
    </row>
    <row r="2009" spans="7:7" s="1" customFormat="1" ht="12.75">
      <c r="G2009" s="119"/>
    </row>
    <row r="2010" spans="7:7" s="1" customFormat="1" ht="12.75">
      <c r="G2010" s="119"/>
    </row>
    <row r="2011" spans="7:7" s="1" customFormat="1" ht="12.75">
      <c r="G2011" s="119"/>
    </row>
    <row r="2012" spans="7:7" s="1" customFormat="1" ht="12.75">
      <c r="G2012" s="119"/>
    </row>
    <row r="2013" spans="7:7" s="1" customFormat="1" ht="12.75">
      <c r="G2013" s="119"/>
    </row>
    <row r="2014" spans="7:7" s="1" customFormat="1" ht="12.75">
      <c r="G2014" s="119"/>
    </row>
    <row r="2015" spans="7:7" s="1" customFormat="1" ht="12.75">
      <c r="G2015" s="119"/>
    </row>
    <row r="2016" spans="7:7" s="1" customFormat="1" ht="12.75">
      <c r="G2016" s="119"/>
    </row>
    <row r="2017" spans="7:7" s="1" customFormat="1" ht="12.75">
      <c r="G2017" s="119"/>
    </row>
    <row r="2018" spans="7:7" s="1" customFormat="1" ht="12.75">
      <c r="G2018" s="119"/>
    </row>
    <row r="2019" spans="7:7" s="1" customFormat="1" ht="12.75">
      <c r="G2019" s="119"/>
    </row>
    <row r="2020" spans="7:7" s="1" customFormat="1" ht="12.75">
      <c r="G2020" s="119"/>
    </row>
    <row r="2021" spans="7:7" s="1" customFormat="1" ht="12.75">
      <c r="G2021" s="119"/>
    </row>
    <row r="2022" spans="7:7" s="1" customFormat="1" ht="12.75">
      <c r="G2022" s="119"/>
    </row>
    <row r="2023" spans="7:7" s="1" customFormat="1" ht="12.75">
      <c r="G2023" s="119"/>
    </row>
    <row r="2024" spans="7:7" s="1" customFormat="1" ht="12.75">
      <c r="G2024" s="119"/>
    </row>
    <row r="2025" spans="7:7" s="1" customFormat="1" ht="12.75">
      <c r="G2025" s="119"/>
    </row>
    <row r="2026" spans="7:7" s="1" customFormat="1" ht="12.75">
      <c r="G2026" s="119"/>
    </row>
    <row r="2027" spans="7:7" s="1" customFormat="1" ht="12.75">
      <c r="G2027" s="119"/>
    </row>
    <row r="2028" spans="7:7" s="1" customFormat="1" ht="12.75">
      <c r="G2028" s="119"/>
    </row>
    <row r="2029" spans="7:7" s="1" customFormat="1" ht="12.75">
      <c r="G2029" s="119"/>
    </row>
    <row r="2030" spans="7:7" s="1" customFormat="1" ht="12.75">
      <c r="G2030" s="119"/>
    </row>
    <row r="2031" spans="7:7" s="1" customFormat="1" ht="12.75">
      <c r="G2031" s="119"/>
    </row>
    <row r="2032" spans="7:7" s="1" customFormat="1" ht="12.75">
      <c r="G2032" s="119"/>
    </row>
    <row r="2033" spans="1:7" ht="12.75">
      <c r="G2033" s="119"/>
    </row>
    <row r="2034" spans="1:7" ht="12.75">
      <c r="G2034" s="119"/>
    </row>
    <row r="2035" spans="1:7" ht="12.75">
      <c r="G2035" s="119"/>
    </row>
    <row r="2036" spans="1:7" ht="12.75">
      <c r="G2036" s="119"/>
    </row>
    <row r="2037" spans="1:7" ht="12.75">
      <c r="G2037" s="119"/>
    </row>
    <row r="2038" spans="1:7" ht="12.75">
      <c r="G2038" s="119"/>
    </row>
    <row r="2039" spans="1:7" ht="12.75">
      <c r="G2039" s="119"/>
    </row>
    <row r="2040" spans="1:7" ht="12.75">
      <c r="G2040" s="119"/>
    </row>
    <row r="2041" spans="1:7" ht="12.75">
      <c r="G2041" s="119"/>
    </row>
    <row r="2042" spans="1:7" ht="12.75">
      <c r="G2042" s="119"/>
    </row>
    <row r="2043" spans="1:7" ht="12.75">
      <c r="G2043" s="119"/>
    </row>
    <row r="2044" spans="1:7" ht="12.75">
      <c r="G2044" s="119"/>
    </row>
    <row r="2045" spans="1:7" ht="12.75">
      <c r="G2045" s="119"/>
    </row>
    <row r="2046" spans="1:7" ht="12.75">
      <c r="A2046" s="183"/>
      <c r="B2046" s="205"/>
      <c r="C2046" s="72"/>
      <c r="D2046" s="72"/>
      <c r="E2046" s="211"/>
    </row>
    <row r="2047" spans="1:7" ht="12.75">
      <c r="A2047" s="183"/>
      <c r="B2047" s="205"/>
      <c r="C2047" s="72"/>
      <c r="D2047" s="72"/>
      <c r="E2047" s="211"/>
    </row>
    <row r="2048" spans="1:7" ht="12.75">
      <c r="A2048" s="183"/>
      <c r="B2048" s="205"/>
      <c r="C2048" s="72"/>
      <c r="D2048" s="72" t="s">
        <v>144</v>
      </c>
      <c r="E2048" s="211" t="s">
        <v>144</v>
      </c>
    </row>
    <row r="2049" spans="1:5" ht="12.75">
      <c r="A2049" s="183"/>
      <c r="B2049" s="205"/>
      <c r="C2049" s="72"/>
      <c r="D2049" s="72" t="s">
        <v>144</v>
      </c>
      <c r="E2049" s="211" t="s">
        <v>144</v>
      </c>
    </row>
    <row r="2050" spans="1:5" ht="12.75">
      <c r="A2050" s="183"/>
      <c r="B2050" s="205"/>
      <c r="C2050" s="72"/>
      <c r="D2050" s="72" t="s">
        <v>144</v>
      </c>
      <c r="E2050" s="211" t="s">
        <v>144</v>
      </c>
    </row>
    <row r="2051" spans="1:5" ht="12.75">
      <c r="A2051" s="183"/>
      <c r="B2051" s="205"/>
      <c r="C2051" s="72"/>
      <c r="D2051" s="72" t="s">
        <v>144</v>
      </c>
      <c r="E2051" s="211" t="s">
        <v>144</v>
      </c>
    </row>
    <row r="2052" spans="1:5" ht="12.75">
      <c r="A2052" s="183"/>
      <c r="B2052" s="205"/>
      <c r="C2052" s="72"/>
      <c r="D2052" s="72" t="s">
        <v>144</v>
      </c>
      <c r="E2052" s="211" t="s">
        <v>144</v>
      </c>
    </row>
    <row r="2053" spans="1:5" ht="12.75">
      <c r="A2053" s="183"/>
      <c r="B2053" s="205"/>
      <c r="C2053" s="72"/>
      <c r="D2053" s="72" t="s">
        <v>144</v>
      </c>
      <c r="E2053" s="211" t="s">
        <v>144</v>
      </c>
    </row>
    <row r="2054" spans="1:5" ht="12.75">
      <c r="A2054" s="183"/>
      <c r="B2054" s="205"/>
      <c r="C2054" s="72"/>
      <c r="D2054" s="72" t="s">
        <v>144</v>
      </c>
      <c r="E2054" s="211" t="s">
        <v>144</v>
      </c>
    </row>
    <row r="2055" spans="1:5" ht="12.75">
      <c r="A2055" s="183"/>
      <c r="B2055" s="205"/>
      <c r="C2055" s="72"/>
      <c r="D2055" s="72" t="s">
        <v>144</v>
      </c>
      <c r="E2055" s="211" t="s">
        <v>144</v>
      </c>
    </row>
    <row r="2056" spans="1:5" ht="12.75">
      <c r="A2056" s="183"/>
      <c r="B2056" s="205"/>
      <c r="C2056" s="72"/>
      <c r="D2056" s="72" t="s">
        <v>144</v>
      </c>
      <c r="E2056" s="211" t="s">
        <v>144</v>
      </c>
    </row>
    <row r="2057" spans="1:5" ht="12.75">
      <c r="A2057" s="183"/>
      <c r="B2057" s="205"/>
      <c r="C2057" s="72"/>
      <c r="D2057" s="72" t="s">
        <v>144</v>
      </c>
      <c r="E2057" s="211" t="s">
        <v>144</v>
      </c>
    </row>
    <row r="2058" spans="1:5" ht="12.75">
      <c r="A2058" s="183"/>
      <c r="B2058" s="205"/>
      <c r="C2058" s="72"/>
      <c r="D2058" s="72" t="s">
        <v>144</v>
      </c>
      <c r="E2058" s="211" t="s">
        <v>144</v>
      </c>
    </row>
    <row r="2059" spans="1:5" ht="12.75">
      <c r="A2059" s="183"/>
      <c r="B2059" s="205"/>
      <c r="C2059" s="72"/>
      <c r="D2059" s="72" t="s">
        <v>144</v>
      </c>
      <c r="E2059" s="211" t="s">
        <v>144</v>
      </c>
    </row>
    <row r="2060" spans="1:5" ht="12.75">
      <c r="A2060" s="183"/>
      <c r="B2060" s="205"/>
      <c r="C2060" s="72"/>
      <c r="D2060" s="72" t="s">
        <v>144</v>
      </c>
      <c r="E2060" s="211" t="s">
        <v>144</v>
      </c>
    </row>
    <row r="2061" spans="1:5" ht="12.75">
      <c r="A2061" s="183"/>
      <c r="B2061" s="205"/>
      <c r="C2061" s="72"/>
      <c r="D2061" s="72" t="s">
        <v>144</v>
      </c>
      <c r="E2061" s="211" t="s">
        <v>144</v>
      </c>
    </row>
    <row r="2062" spans="1:5" ht="12.75">
      <c r="A2062" s="183"/>
      <c r="B2062" s="205"/>
      <c r="C2062" s="72"/>
      <c r="D2062" s="72" t="s">
        <v>144</v>
      </c>
      <c r="E2062" s="211" t="s">
        <v>144</v>
      </c>
    </row>
    <row r="2063" spans="1:5" ht="12.75">
      <c r="A2063" s="183"/>
      <c r="B2063" s="205"/>
      <c r="C2063" s="72"/>
      <c r="D2063" s="72" t="s">
        <v>144</v>
      </c>
      <c r="E2063" s="211" t="s">
        <v>144</v>
      </c>
    </row>
    <row r="2064" spans="1:5" ht="12.75">
      <c r="A2064" s="183"/>
      <c r="B2064" s="205"/>
      <c r="C2064" s="72"/>
      <c r="D2064" s="72" t="s">
        <v>144</v>
      </c>
      <c r="E2064" s="211" t="s">
        <v>144</v>
      </c>
    </row>
    <row r="2065" spans="1:22" ht="12.75">
      <c r="A2065" s="183"/>
      <c r="B2065" s="205"/>
      <c r="C2065" s="72"/>
      <c r="D2065" s="72" t="s">
        <v>144</v>
      </c>
      <c r="E2065" s="211" t="s">
        <v>144</v>
      </c>
    </row>
    <row r="2066" spans="1:22" ht="12.75">
      <c r="A2066" s="183"/>
      <c r="B2066" s="205"/>
      <c r="C2066" s="72"/>
      <c r="D2066" s="72" t="s">
        <v>144</v>
      </c>
      <c r="E2066" s="211" t="s">
        <v>144</v>
      </c>
    </row>
    <row r="2067" spans="1:22" ht="12.75">
      <c r="A2067" s="183"/>
      <c r="B2067" s="205"/>
      <c r="C2067" s="72"/>
      <c r="D2067" s="72" t="s">
        <v>144</v>
      </c>
      <c r="E2067" s="211" t="s">
        <v>144</v>
      </c>
    </row>
    <row r="2068" spans="1:22" ht="12.75">
      <c r="A2068" s="183"/>
      <c r="B2068" s="205"/>
      <c r="C2068" s="72"/>
      <c r="D2068" s="72" t="s">
        <v>144</v>
      </c>
      <c r="E2068" s="211" t="s">
        <v>144</v>
      </c>
    </row>
    <row r="2069" spans="1:22" ht="12.75">
      <c r="A2069" s="183"/>
      <c r="B2069" s="205"/>
      <c r="C2069" s="72"/>
      <c r="D2069" s="72" t="s">
        <v>144</v>
      </c>
      <c r="E2069" s="211" t="s">
        <v>144</v>
      </c>
    </row>
    <row r="2070" spans="1:22" ht="12.75">
      <c r="A2070" s="183"/>
      <c r="B2070" s="205"/>
      <c r="C2070" s="72"/>
      <c r="D2070" s="72" t="s">
        <v>144</v>
      </c>
      <c r="E2070" s="211" t="s">
        <v>144</v>
      </c>
    </row>
    <row r="2071" spans="1:22" ht="12.75">
      <c r="A2071" s="183"/>
      <c r="B2071" s="205"/>
      <c r="C2071" s="72"/>
      <c r="D2071" s="72" t="s">
        <v>144</v>
      </c>
      <c r="E2071" s="211" t="s">
        <v>144</v>
      </c>
    </row>
    <row r="2072" spans="1:22" ht="12.75">
      <c r="A2072" s="183"/>
      <c r="B2072" s="205"/>
      <c r="C2072" s="72"/>
      <c r="D2072" s="72" t="s">
        <v>144</v>
      </c>
      <c r="E2072" s="211" t="s">
        <v>144</v>
      </c>
    </row>
    <row r="2073" spans="1:22" ht="12.75">
      <c r="A2073" s="183"/>
      <c r="B2073" s="205"/>
      <c r="C2073" s="72"/>
      <c r="D2073" s="72" t="s">
        <v>144</v>
      </c>
      <c r="E2073" s="211" t="s">
        <v>144</v>
      </c>
    </row>
    <row r="2074" spans="1:22" ht="12.75">
      <c r="A2074" s="183"/>
      <c r="B2074" s="205"/>
      <c r="C2074" s="72"/>
      <c r="D2074" s="72" t="s">
        <v>144</v>
      </c>
      <c r="E2074" s="211" t="s">
        <v>144</v>
      </c>
      <c r="V2074" s="1">
        <v>1</v>
      </c>
    </row>
    <row r="2075" spans="1:22" ht="12.75">
      <c r="A2075" s="183"/>
      <c r="B2075" s="205"/>
      <c r="C2075" s="72"/>
      <c r="D2075" s="72" t="s">
        <v>144</v>
      </c>
      <c r="E2075" s="211" t="s">
        <v>144</v>
      </c>
      <c r="V2075" s="1">
        <v>1</v>
      </c>
    </row>
    <row r="2076" spans="1:22" ht="12.75">
      <c r="A2076" s="183"/>
      <c r="B2076" s="205"/>
      <c r="C2076" s="72"/>
      <c r="D2076" s="72" t="s">
        <v>144</v>
      </c>
      <c r="E2076" s="211" t="s">
        <v>144</v>
      </c>
      <c r="V2076" s="1">
        <v>1</v>
      </c>
    </row>
    <row r="2077" spans="1:22" ht="12.75">
      <c r="A2077" s="184"/>
      <c r="B2077" s="205"/>
      <c r="C2077" s="72"/>
      <c r="D2077" s="72" t="s">
        <v>144</v>
      </c>
      <c r="E2077" s="211" t="s">
        <v>144</v>
      </c>
      <c r="V2077" s="1">
        <v>1</v>
      </c>
    </row>
    <row r="2078" spans="1:22" ht="12.75">
      <c r="A2078" s="184"/>
      <c r="B2078" s="205"/>
      <c r="C2078" s="72"/>
      <c r="D2078" s="72" t="s">
        <v>144</v>
      </c>
      <c r="E2078" s="211" t="s">
        <v>144</v>
      </c>
      <c r="V2078" s="1">
        <v>1</v>
      </c>
    </row>
    <row r="2079" spans="1:22" ht="12.75">
      <c r="A2079" s="184"/>
      <c r="B2079" s="205"/>
      <c r="C2079" s="72"/>
      <c r="D2079" s="72" t="s">
        <v>144</v>
      </c>
      <c r="E2079" s="211" t="s">
        <v>144</v>
      </c>
      <c r="V2079" s="1">
        <v>1</v>
      </c>
    </row>
    <row r="2080" spans="1:22" ht="12.75">
      <c r="A2080" s="184"/>
      <c r="B2080" s="205"/>
      <c r="C2080" s="72"/>
      <c r="D2080" s="72" t="s">
        <v>144</v>
      </c>
      <c r="E2080" s="211" t="s">
        <v>144</v>
      </c>
      <c r="V2080" s="1">
        <v>1</v>
      </c>
    </row>
    <row r="2081" spans="1:22" ht="12.75">
      <c r="A2081" s="184"/>
      <c r="B2081" s="205"/>
      <c r="C2081" s="72"/>
      <c r="D2081" s="72" t="s">
        <v>144</v>
      </c>
      <c r="E2081" s="211" t="s">
        <v>144</v>
      </c>
      <c r="V2081" s="1">
        <v>1</v>
      </c>
    </row>
    <row r="2082" spans="1:22" ht="12.75">
      <c r="A2082" s="184"/>
      <c r="B2082" s="205"/>
      <c r="C2082" s="72"/>
      <c r="D2082" s="72" t="s">
        <v>144</v>
      </c>
      <c r="E2082" s="211" t="s">
        <v>144</v>
      </c>
      <c r="V2082" s="1">
        <v>1</v>
      </c>
    </row>
    <row r="2083" spans="1:22" ht="12.75">
      <c r="A2083" s="184"/>
      <c r="B2083" s="205"/>
      <c r="C2083" s="72"/>
      <c r="D2083" s="72" t="s">
        <v>144</v>
      </c>
      <c r="E2083" s="211" t="s">
        <v>144</v>
      </c>
      <c r="V2083" s="1">
        <v>1</v>
      </c>
    </row>
    <row r="2084" spans="1:22" ht="12.75">
      <c r="A2084" s="184"/>
      <c r="B2084" s="205"/>
      <c r="C2084" s="72"/>
      <c r="D2084" s="72" t="s">
        <v>144</v>
      </c>
      <c r="E2084" s="211" t="s">
        <v>144</v>
      </c>
      <c r="V2084" s="1">
        <v>1</v>
      </c>
    </row>
    <row r="2085" spans="1:22" ht="12.75">
      <c r="A2085" s="184"/>
      <c r="B2085" s="205"/>
      <c r="C2085" s="72"/>
      <c r="D2085" s="72" t="s">
        <v>144</v>
      </c>
      <c r="E2085" s="211" t="s">
        <v>144</v>
      </c>
      <c r="V2085" s="1">
        <v>1</v>
      </c>
    </row>
    <row r="2086" spans="1:22" ht="12.75">
      <c r="A2086" s="184"/>
      <c r="B2086" s="205"/>
      <c r="C2086" s="72"/>
      <c r="D2086" s="72" t="s">
        <v>144</v>
      </c>
      <c r="E2086" s="211" t="s">
        <v>144</v>
      </c>
      <c r="V2086" s="1">
        <v>1</v>
      </c>
    </row>
    <row r="2087" spans="1:22" ht="12.75">
      <c r="A2087" s="184"/>
      <c r="B2087" s="205"/>
      <c r="C2087" s="72"/>
      <c r="D2087" s="72" t="s">
        <v>144</v>
      </c>
      <c r="E2087" s="211" t="s">
        <v>144</v>
      </c>
      <c r="V2087" s="1">
        <v>1</v>
      </c>
    </row>
    <row r="2088" spans="1:22" ht="12.75">
      <c r="A2088" s="184"/>
      <c r="B2088" s="205"/>
      <c r="C2088" s="72"/>
      <c r="D2088" s="72" t="s">
        <v>144</v>
      </c>
      <c r="E2088" s="211" t="s">
        <v>144</v>
      </c>
      <c r="V2088" s="1">
        <v>1</v>
      </c>
    </row>
    <row r="2089" spans="1:22" ht="12.75">
      <c r="A2089" s="184"/>
      <c r="B2089" s="205"/>
      <c r="C2089" s="72"/>
      <c r="D2089" s="72" t="s">
        <v>144</v>
      </c>
      <c r="E2089" s="211" t="s">
        <v>144</v>
      </c>
      <c r="V2089" s="1">
        <v>1</v>
      </c>
    </row>
    <row r="2090" spans="1:22" ht="12.75">
      <c r="A2090" s="184"/>
      <c r="B2090" s="205"/>
      <c r="C2090" s="72"/>
      <c r="D2090" s="72" t="s">
        <v>144</v>
      </c>
      <c r="E2090" s="211" t="s">
        <v>144</v>
      </c>
      <c r="V2090" s="1">
        <v>1</v>
      </c>
    </row>
    <row r="2091" spans="1:22" ht="12.75">
      <c r="A2091" s="184"/>
      <c r="B2091" s="205"/>
      <c r="C2091" s="72"/>
      <c r="D2091" s="72" t="s">
        <v>144</v>
      </c>
      <c r="E2091" s="211" t="s">
        <v>144</v>
      </c>
      <c r="V2091" s="1">
        <v>1</v>
      </c>
    </row>
    <row r="2092" spans="1:22" ht="12.75">
      <c r="A2092" s="184"/>
      <c r="B2092" s="205"/>
      <c r="C2092" s="72"/>
      <c r="D2092" s="72" t="s">
        <v>144</v>
      </c>
      <c r="E2092" s="211" t="s">
        <v>144</v>
      </c>
      <c r="V2092" s="1">
        <v>1</v>
      </c>
    </row>
    <row r="2093" spans="1:22" ht="12.75">
      <c r="A2093" s="184"/>
      <c r="B2093" s="205"/>
      <c r="C2093" s="72"/>
      <c r="D2093" s="72" t="s">
        <v>144</v>
      </c>
      <c r="E2093" s="211" t="s">
        <v>144</v>
      </c>
      <c r="V2093" s="1">
        <v>1</v>
      </c>
    </row>
    <row r="2094" spans="1:22" ht="12.75">
      <c r="A2094" s="184"/>
      <c r="B2094" s="205"/>
      <c r="C2094" s="72"/>
      <c r="D2094" s="72" t="s">
        <v>144</v>
      </c>
      <c r="E2094" s="211" t="s">
        <v>144</v>
      </c>
      <c r="V2094" s="1">
        <v>1</v>
      </c>
    </row>
    <row r="2095" spans="1:22" ht="12.75">
      <c r="A2095" s="184"/>
      <c r="B2095" s="205"/>
      <c r="C2095" s="72"/>
      <c r="D2095" s="72" t="s">
        <v>144</v>
      </c>
      <c r="E2095" s="211" t="s">
        <v>144</v>
      </c>
      <c r="V2095" s="1">
        <v>1</v>
      </c>
    </row>
    <row r="2096" spans="1:22" ht="12.75">
      <c r="A2096" s="184"/>
      <c r="B2096" s="205"/>
      <c r="C2096" s="72"/>
      <c r="D2096" s="72" t="s">
        <v>144</v>
      </c>
      <c r="E2096" s="211" t="s">
        <v>144</v>
      </c>
      <c r="V2096" s="1">
        <v>1</v>
      </c>
    </row>
    <row r="2097" spans="1:22" ht="12.75">
      <c r="A2097" s="184"/>
      <c r="B2097" s="205"/>
      <c r="C2097" s="72"/>
      <c r="D2097" s="72" t="s">
        <v>144</v>
      </c>
      <c r="E2097" s="211" t="s">
        <v>144</v>
      </c>
      <c r="V2097" s="1">
        <v>1</v>
      </c>
    </row>
    <row r="2098" spans="1:22" ht="12.75">
      <c r="A2098" s="184"/>
      <c r="B2098" s="205"/>
      <c r="C2098" s="72"/>
      <c r="D2098" s="72" t="s">
        <v>144</v>
      </c>
      <c r="E2098" s="211" t="s">
        <v>144</v>
      </c>
      <c r="V2098" s="1">
        <v>1</v>
      </c>
    </row>
    <row r="2099" spans="1:22" ht="12.75">
      <c r="A2099" s="184"/>
      <c r="B2099" s="205"/>
      <c r="C2099" s="72"/>
      <c r="D2099" s="72" t="s">
        <v>144</v>
      </c>
      <c r="E2099" s="211" t="s">
        <v>144</v>
      </c>
      <c r="V2099" s="1">
        <v>1</v>
      </c>
    </row>
    <row r="2100" spans="1:22" ht="12.75">
      <c r="A2100" s="184"/>
      <c r="B2100" s="205"/>
      <c r="C2100" s="72"/>
      <c r="D2100" s="72" t="s">
        <v>144</v>
      </c>
      <c r="E2100" s="211" t="s">
        <v>144</v>
      </c>
      <c r="V2100" s="1">
        <v>1</v>
      </c>
    </row>
    <row r="2101" spans="1:22" ht="12.75">
      <c r="A2101" s="184"/>
      <c r="B2101" s="205"/>
      <c r="C2101" s="72"/>
      <c r="D2101" s="72" t="s">
        <v>144</v>
      </c>
      <c r="E2101" s="211" t="s">
        <v>144</v>
      </c>
      <c r="V2101" s="1">
        <v>1</v>
      </c>
    </row>
    <row r="2102" spans="1:22" ht="12.75">
      <c r="A2102" s="184"/>
      <c r="B2102" s="205"/>
      <c r="C2102" s="72"/>
      <c r="D2102" s="72" t="s">
        <v>144</v>
      </c>
      <c r="E2102" s="211" t="s">
        <v>144</v>
      </c>
      <c r="V2102" s="1">
        <v>1</v>
      </c>
    </row>
    <row r="2103" spans="1:22" s="2" customFormat="1" ht="12.75">
      <c r="A2103" s="184"/>
      <c r="B2103" s="205"/>
      <c r="C2103" s="72"/>
      <c r="D2103" s="72" t="s">
        <v>144</v>
      </c>
      <c r="E2103" s="211" t="s">
        <v>144</v>
      </c>
      <c r="V2103" s="2">
        <v>1</v>
      </c>
    </row>
    <row r="2104" spans="1:22" s="2" customFormat="1" ht="12.75">
      <c r="A2104" s="184"/>
      <c r="B2104" s="205"/>
      <c r="C2104" s="72"/>
      <c r="D2104" s="72" t="s">
        <v>144</v>
      </c>
      <c r="E2104" s="211" t="s">
        <v>144</v>
      </c>
      <c r="V2104" s="2">
        <v>1</v>
      </c>
    </row>
    <row r="2105" spans="1:22" s="2" customFormat="1" ht="12.75">
      <c r="A2105" s="184"/>
      <c r="B2105" s="205"/>
      <c r="C2105" s="72"/>
      <c r="D2105" s="72" t="s">
        <v>144</v>
      </c>
      <c r="E2105" s="211" t="s">
        <v>144</v>
      </c>
      <c r="V2105" s="2">
        <v>1</v>
      </c>
    </row>
    <row r="2106" spans="1:22" s="2" customFormat="1" ht="12.75">
      <c r="A2106" s="184"/>
      <c r="B2106" s="205"/>
      <c r="C2106" s="72"/>
      <c r="D2106" s="72" t="s">
        <v>144</v>
      </c>
      <c r="E2106" s="211" t="s">
        <v>144</v>
      </c>
      <c r="V2106" s="2">
        <v>1</v>
      </c>
    </row>
    <row r="2107" spans="1:22" s="2" customFormat="1" ht="12.75">
      <c r="A2107" s="184"/>
      <c r="B2107" s="205"/>
      <c r="C2107" s="72"/>
      <c r="D2107" s="72" t="s">
        <v>144</v>
      </c>
      <c r="E2107" s="211" t="s">
        <v>144</v>
      </c>
      <c r="V2107" s="2">
        <v>1</v>
      </c>
    </row>
    <row r="2108" spans="1:22" s="2" customFormat="1" ht="12.75">
      <c r="A2108" s="184"/>
      <c r="B2108" s="205"/>
      <c r="C2108" s="72"/>
      <c r="D2108" s="72" t="s">
        <v>144</v>
      </c>
      <c r="E2108" s="211" t="s">
        <v>144</v>
      </c>
      <c r="V2108" s="2">
        <v>1</v>
      </c>
    </row>
    <row r="2109" spans="1:22" s="2" customFormat="1" ht="12.75">
      <c r="A2109" s="184"/>
      <c r="B2109" s="205"/>
      <c r="C2109" s="72"/>
      <c r="D2109" s="72" t="s">
        <v>144</v>
      </c>
      <c r="E2109" s="211" t="s">
        <v>144</v>
      </c>
      <c r="V2109" s="2">
        <v>1</v>
      </c>
    </row>
    <row r="2110" spans="1:22" s="2" customFormat="1" ht="12.75">
      <c r="A2110" s="184"/>
      <c r="B2110" s="205"/>
      <c r="C2110" s="72"/>
      <c r="D2110" s="72" t="s">
        <v>144</v>
      </c>
      <c r="E2110" s="211" t="s">
        <v>144</v>
      </c>
      <c r="V2110" s="2">
        <v>1</v>
      </c>
    </row>
    <row r="2111" spans="1:22" s="2" customFormat="1" ht="12.75">
      <c r="A2111" s="184"/>
      <c r="B2111" s="205"/>
      <c r="C2111" s="72"/>
      <c r="D2111" s="72" t="s">
        <v>144</v>
      </c>
      <c r="E2111" s="211" t="s">
        <v>144</v>
      </c>
      <c r="V2111" s="2">
        <v>1</v>
      </c>
    </row>
    <row r="2112" spans="1:22" s="2" customFormat="1" ht="12.75">
      <c r="A2112" s="184"/>
      <c r="B2112" s="205"/>
      <c r="C2112" s="72"/>
      <c r="D2112" s="72" t="s">
        <v>144</v>
      </c>
      <c r="E2112" s="211" t="s">
        <v>144</v>
      </c>
      <c r="V2112" s="2">
        <v>1</v>
      </c>
    </row>
    <row r="2113" spans="1:22" s="2" customFormat="1" ht="12.75">
      <c r="A2113" s="184"/>
      <c r="B2113" s="205"/>
      <c r="C2113" s="72"/>
      <c r="D2113" s="72" t="s">
        <v>144</v>
      </c>
      <c r="E2113" s="211" t="s">
        <v>144</v>
      </c>
      <c r="V2113" s="2">
        <v>1</v>
      </c>
    </row>
    <row r="2114" spans="1:22" s="2" customFormat="1" ht="12.75">
      <c r="A2114" s="184"/>
      <c r="B2114" s="205"/>
      <c r="C2114" s="72"/>
      <c r="D2114" s="72" t="s">
        <v>144</v>
      </c>
      <c r="E2114" s="211" t="s">
        <v>144</v>
      </c>
      <c r="V2114" s="2">
        <v>1</v>
      </c>
    </row>
    <row r="2115" spans="1:22" s="2" customFormat="1" ht="12.75">
      <c r="A2115" s="184"/>
      <c r="B2115" s="205"/>
      <c r="C2115" s="72"/>
      <c r="D2115" s="72" t="s">
        <v>144</v>
      </c>
      <c r="E2115" s="211" t="s">
        <v>144</v>
      </c>
      <c r="V2115" s="2">
        <v>1</v>
      </c>
    </row>
    <row r="2116" spans="1:22" s="2" customFormat="1" ht="12.75">
      <c r="A2116" s="184"/>
      <c r="B2116" s="205"/>
      <c r="C2116" s="72"/>
      <c r="D2116" s="72" t="s">
        <v>144</v>
      </c>
      <c r="E2116" s="211" t="s">
        <v>144</v>
      </c>
      <c r="V2116" s="2">
        <v>1</v>
      </c>
    </row>
    <row r="2117" spans="1:22" s="2" customFormat="1" ht="12.75">
      <c r="A2117" s="184"/>
      <c r="B2117" s="205"/>
      <c r="C2117" s="72"/>
      <c r="D2117" s="72" t="s">
        <v>144</v>
      </c>
      <c r="E2117" s="211" t="s">
        <v>144</v>
      </c>
      <c r="V2117" s="2">
        <v>1</v>
      </c>
    </row>
    <row r="2118" spans="1:22" s="2" customFormat="1" ht="12.75">
      <c r="A2118" s="184"/>
      <c r="B2118" s="205"/>
      <c r="C2118" s="72"/>
      <c r="D2118" s="72" t="s">
        <v>144</v>
      </c>
      <c r="E2118" s="211" t="s">
        <v>144</v>
      </c>
      <c r="V2118" s="2">
        <v>1</v>
      </c>
    </row>
    <row r="2119" spans="1:22" s="2" customFormat="1" ht="12.75">
      <c r="A2119" s="184"/>
      <c r="B2119" s="205"/>
      <c r="C2119" s="72"/>
      <c r="D2119" s="72" t="s">
        <v>144</v>
      </c>
      <c r="E2119" s="211" t="s">
        <v>144</v>
      </c>
      <c r="V2119" s="2">
        <v>1</v>
      </c>
    </row>
    <row r="2120" spans="1:22" s="2" customFormat="1" ht="12.75">
      <c r="A2120" s="184"/>
      <c r="B2120" s="205"/>
      <c r="C2120" s="72"/>
      <c r="D2120" s="72" t="s">
        <v>144</v>
      </c>
      <c r="E2120" s="211" t="s">
        <v>144</v>
      </c>
      <c r="V2120" s="2">
        <v>1</v>
      </c>
    </row>
    <row r="2121" spans="1:22" s="2" customFormat="1" ht="12.75">
      <c r="A2121" s="184"/>
      <c r="B2121" s="205"/>
      <c r="C2121" s="72"/>
      <c r="D2121" s="72" t="s">
        <v>144</v>
      </c>
      <c r="E2121" s="211" t="s">
        <v>144</v>
      </c>
      <c r="V2121" s="2">
        <v>1</v>
      </c>
    </row>
    <row r="2122" spans="1:22" s="2" customFormat="1" ht="12.75">
      <c r="A2122" s="184"/>
      <c r="B2122" s="205"/>
      <c r="C2122" s="72"/>
      <c r="D2122" s="72" t="s">
        <v>144</v>
      </c>
      <c r="E2122" s="211" t="s">
        <v>144</v>
      </c>
      <c r="V2122" s="2">
        <v>1</v>
      </c>
    </row>
    <row r="2123" spans="1:22" s="2" customFormat="1" ht="12.75">
      <c r="A2123" s="184"/>
      <c r="B2123" s="205"/>
      <c r="C2123" s="72"/>
      <c r="D2123" s="72" t="s">
        <v>144</v>
      </c>
      <c r="E2123" s="211" t="s">
        <v>144</v>
      </c>
      <c r="V2123" s="2">
        <v>1</v>
      </c>
    </row>
    <row r="2124" spans="1:22" s="2" customFormat="1" ht="12.75">
      <c r="A2124" s="184"/>
      <c r="B2124" s="205"/>
      <c r="C2124" s="72"/>
      <c r="D2124" s="72" t="s">
        <v>144</v>
      </c>
      <c r="E2124" s="211" t="s">
        <v>144</v>
      </c>
      <c r="V2124" s="2">
        <v>1</v>
      </c>
    </row>
    <row r="2125" spans="1:22" s="2" customFormat="1" ht="12.75">
      <c r="A2125" s="184"/>
      <c r="B2125" s="205"/>
      <c r="C2125" s="72"/>
      <c r="D2125" s="72" t="s">
        <v>144</v>
      </c>
      <c r="E2125" s="211" t="s">
        <v>144</v>
      </c>
      <c r="V2125" s="2">
        <v>1</v>
      </c>
    </row>
    <row r="2126" spans="1:22" s="2" customFormat="1" ht="12.75">
      <c r="A2126" s="184"/>
      <c r="B2126" s="205"/>
      <c r="C2126" s="72"/>
      <c r="D2126" s="72" t="s">
        <v>144</v>
      </c>
      <c r="E2126" s="211" t="s">
        <v>144</v>
      </c>
      <c r="V2126" s="2">
        <v>1</v>
      </c>
    </row>
    <row r="2127" spans="1:22" s="2" customFormat="1" ht="12.75">
      <c r="A2127" s="184"/>
      <c r="B2127" s="205"/>
      <c r="C2127" s="72"/>
      <c r="D2127" s="72" t="s">
        <v>144</v>
      </c>
      <c r="E2127" s="211" t="s">
        <v>144</v>
      </c>
      <c r="V2127" s="2">
        <v>1</v>
      </c>
    </row>
    <row r="2128" spans="1:22" s="2" customFormat="1" ht="12.75">
      <c r="A2128" s="184"/>
      <c r="B2128" s="205"/>
      <c r="C2128" s="72"/>
      <c r="D2128" s="72" t="s">
        <v>144</v>
      </c>
      <c r="E2128" s="211" t="s">
        <v>144</v>
      </c>
      <c r="V2128" s="2">
        <v>1</v>
      </c>
    </row>
    <row r="2129" spans="1:22" s="2" customFormat="1" ht="12.75">
      <c r="A2129" s="184"/>
      <c r="B2129" s="205"/>
      <c r="C2129" s="72"/>
      <c r="D2129" s="72" t="s">
        <v>144</v>
      </c>
      <c r="E2129" s="211" t="s">
        <v>144</v>
      </c>
      <c r="V2129" s="2">
        <v>1</v>
      </c>
    </row>
    <row r="2130" spans="1:22" s="2" customFormat="1" ht="12.75">
      <c r="A2130" s="184"/>
      <c r="B2130" s="205"/>
      <c r="C2130" s="72"/>
      <c r="D2130" s="72" t="s">
        <v>144</v>
      </c>
      <c r="E2130" s="211" t="s">
        <v>144</v>
      </c>
      <c r="V2130" s="2">
        <v>1</v>
      </c>
    </row>
    <row r="2131" spans="1:22" s="2" customFormat="1" ht="12.75">
      <c r="A2131" s="184"/>
      <c r="B2131" s="205"/>
      <c r="C2131" s="72"/>
      <c r="D2131" s="72" t="s">
        <v>144</v>
      </c>
      <c r="E2131" s="211" t="s">
        <v>144</v>
      </c>
      <c r="V2131" s="2">
        <v>1</v>
      </c>
    </row>
    <row r="2132" spans="1:22" s="2" customFormat="1" ht="12.75">
      <c r="A2132" s="184"/>
      <c r="B2132" s="205"/>
      <c r="C2132" s="72"/>
      <c r="D2132" s="72" t="s">
        <v>144</v>
      </c>
      <c r="E2132" s="211" t="s">
        <v>144</v>
      </c>
      <c r="V2132" s="2">
        <v>1</v>
      </c>
    </row>
    <row r="2133" spans="1:22" s="2" customFormat="1" ht="12.75">
      <c r="A2133" s="184"/>
      <c r="B2133" s="205"/>
      <c r="C2133" s="72"/>
      <c r="D2133" s="72" t="s">
        <v>144</v>
      </c>
      <c r="E2133" s="211" t="s">
        <v>144</v>
      </c>
      <c r="V2133" s="2">
        <v>1</v>
      </c>
    </row>
    <row r="2134" spans="1:22" s="2" customFormat="1" ht="12.75">
      <c r="A2134" s="184"/>
      <c r="B2134" s="205"/>
      <c r="C2134" s="72"/>
      <c r="D2134" s="72" t="s">
        <v>144</v>
      </c>
      <c r="E2134" s="211" t="s">
        <v>144</v>
      </c>
      <c r="V2134" s="2">
        <v>1</v>
      </c>
    </row>
    <row r="2135" spans="1:22" s="2" customFormat="1" ht="12.75">
      <c r="A2135" s="184"/>
      <c r="B2135" s="205"/>
      <c r="C2135" s="72"/>
      <c r="D2135" s="72" t="s">
        <v>144</v>
      </c>
      <c r="E2135" s="211" t="s">
        <v>144</v>
      </c>
      <c r="V2135" s="2">
        <v>1</v>
      </c>
    </row>
    <row r="2136" spans="1:22" s="2" customFormat="1" ht="12.75">
      <c r="A2136" s="184"/>
      <c r="B2136" s="205"/>
      <c r="C2136" s="72"/>
      <c r="D2136" s="72" t="s">
        <v>144</v>
      </c>
      <c r="E2136" s="211" t="s">
        <v>144</v>
      </c>
      <c r="V2136" s="2">
        <v>1</v>
      </c>
    </row>
    <row r="2137" spans="1:22" s="2" customFormat="1" ht="12.75">
      <c r="A2137" s="184"/>
      <c r="B2137" s="205"/>
      <c r="C2137" s="72"/>
      <c r="D2137" s="72" t="s">
        <v>144</v>
      </c>
      <c r="E2137" s="211" t="s">
        <v>144</v>
      </c>
      <c r="V2137" s="2">
        <v>1</v>
      </c>
    </row>
    <row r="2138" spans="1:22" s="2" customFormat="1" ht="12.75">
      <c r="A2138" s="184"/>
      <c r="B2138" s="205"/>
      <c r="C2138" s="72"/>
      <c r="D2138" s="72" t="s">
        <v>144</v>
      </c>
      <c r="E2138" s="211" t="s">
        <v>144</v>
      </c>
      <c r="V2138" s="2">
        <v>1</v>
      </c>
    </row>
    <row r="2139" spans="1:22" s="2" customFormat="1" ht="12.75">
      <c r="A2139" s="184"/>
      <c r="B2139" s="205"/>
      <c r="C2139" s="72"/>
      <c r="D2139" s="72" t="s">
        <v>144</v>
      </c>
      <c r="E2139" s="211" t="s">
        <v>144</v>
      </c>
      <c r="V2139" s="2">
        <v>1</v>
      </c>
    </row>
    <row r="2140" spans="1:22" s="2" customFormat="1" ht="12.75">
      <c r="A2140" s="184"/>
      <c r="B2140" s="205"/>
      <c r="C2140" s="72"/>
      <c r="D2140" s="72" t="s">
        <v>144</v>
      </c>
      <c r="E2140" s="211" t="s">
        <v>144</v>
      </c>
      <c r="V2140" s="2">
        <v>1</v>
      </c>
    </row>
    <row r="2141" spans="1:22" s="2" customFormat="1" ht="12.75">
      <c r="A2141" s="184"/>
      <c r="B2141" s="205"/>
      <c r="C2141" s="72"/>
      <c r="D2141" s="72" t="s">
        <v>144</v>
      </c>
      <c r="E2141" s="211" t="s">
        <v>144</v>
      </c>
      <c r="V2141" s="2">
        <v>1</v>
      </c>
    </row>
    <row r="2142" spans="1:22" s="2" customFormat="1" ht="12.75">
      <c r="A2142" s="184"/>
      <c r="B2142" s="205"/>
      <c r="C2142" s="72"/>
      <c r="D2142" s="72" t="s">
        <v>144</v>
      </c>
      <c r="E2142" s="211" t="s">
        <v>144</v>
      </c>
      <c r="V2142" s="2">
        <v>1</v>
      </c>
    </row>
    <row r="2143" spans="1:22" s="2" customFormat="1" ht="12.75">
      <c r="A2143" s="184"/>
      <c r="B2143" s="205"/>
      <c r="C2143" s="72"/>
      <c r="D2143" s="72" t="s">
        <v>144</v>
      </c>
      <c r="E2143" s="211" t="s">
        <v>144</v>
      </c>
      <c r="V2143" s="2">
        <v>1</v>
      </c>
    </row>
    <row r="2144" spans="1:22" s="2" customFormat="1" ht="12.75">
      <c r="A2144" s="184"/>
      <c r="B2144" s="205"/>
      <c r="C2144" s="72"/>
      <c r="D2144" s="72" t="s">
        <v>144</v>
      </c>
      <c r="E2144" s="211" t="s">
        <v>144</v>
      </c>
      <c r="V2144" s="2">
        <v>1</v>
      </c>
    </row>
    <row r="2145" spans="1:22" s="2" customFormat="1" ht="12.75">
      <c r="A2145" s="184"/>
      <c r="B2145" s="205"/>
      <c r="C2145" s="72"/>
      <c r="D2145" s="72" t="s">
        <v>144</v>
      </c>
      <c r="E2145" s="211" t="s">
        <v>144</v>
      </c>
      <c r="V2145" s="2">
        <v>1</v>
      </c>
    </row>
    <row r="2146" spans="1:22" s="2" customFormat="1" ht="12.75">
      <c r="A2146" s="184"/>
      <c r="B2146" s="205"/>
      <c r="C2146" s="72"/>
      <c r="D2146" s="72" t="s">
        <v>144</v>
      </c>
      <c r="E2146" s="211" t="s">
        <v>144</v>
      </c>
      <c r="V2146" s="2">
        <v>1</v>
      </c>
    </row>
    <row r="2147" spans="1:22" s="2" customFormat="1" ht="12.75">
      <c r="A2147" s="184"/>
      <c r="B2147" s="205"/>
      <c r="C2147" s="72"/>
      <c r="D2147" s="72" t="s">
        <v>144</v>
      </c>
      <c r="E2147" s="211" t="s">
        <v>144</v>
      </c>
      <c r="V2147" s="2">
        <v>1</v>
      </c>
    </row>
    <row r="2148" spans="1:22" s="2" customFormat="1" ht="12.75">
      <c r="A2148" s="184"/>
      <c r="B2148" s="205"/>
      <c r="C2148" s="72"/>
      <c r="D2148" s="72" t="s">
        <v>144</v>
      </c>
      <c r="E2148" s="211" t="s">
        <v>144</v>
      </c>
      <c r="V2148" s="2">
        <v>1</v>
      </c>
    </row>
    <row r="2149" spans="1:22" s="2" customFormat="1" ht="12.75">
      <c r="A2149" s="184"/>
      <c r="B2149" s="205"/>
      <c r="C2149" s="72"/>
      <c r="D2149" s="72" t="s">
        <v>144</v>
      </c>
      <c r="E2149" s="211" t="s">
        <v>144</v>
      </c>
      <c r="V2149" s="2">
        <v>1</v>
      </c>
    </row>
    <row r="2150" spans="1:22" s="2" customFormat="1" ht="12.75">
      <c r="A2150" s="184"/>
      <c r="B2150" s="205"/>
      <c r="C2150" s="72"/>
      <c r="D2150" s="72" t="s">
        <v>144</v>
      </c>
      <c r="E2150" s="211" t="s">
        <v>144</v>
      </c>
      <c r="V2150" s="2">
        <v>1</v>
      </c>
    </row>
    <row r="2151" spans="1:22" s="2" customFormat="1" ht="12.75">
      <c r="A2151" s="184"/>
      <c r="B2151" s="205"/>
      <c r="C2151" s="72"/>
      <c r="D2151" s="72" t="s">
        <v>144</v>
      </c>
      <c r="E2151" s="211" t="s">
        <v>144</v>
      </c>
      <c r="V2151" s="2">
        <v>1</v>
      </c>
    </row>
    <row r="2152" spans="1:22" s="2" customFormat="1" ht="12.75">
      <c r="A2152" s="184"/>
      <c r="B2152" s="205"/>
      <c r="C2152" s="72"/>
      <c r="D2152" s="72" t="s">
        <v>144</v>
      </c>
      <c r="E2152" s="211" t="s">
        <v>144</v>
      </c>
      <c r="V2152" s="2">
        <v>1</v>
      </c>
    </row>
    <row r="2153" spans="1:22" s="2" customFormat="1" ht="12.75">
      <c r="A2153" s="184"/>
      <c r="B2153" s="205"/>
      <c r="C2153" s="72"/>
      <c r="D2153" s="72" t="s">
        <v>144</v>
      </c>
      <c r="E2153" s="211" t="s">
        <v>144</v>
      </c>
      <c r="V2153" s="2">
        <v>1</v>
      </c>
    </row>
    <row r="2154" spans="1:22" s="2" customFormat="1" ht="12.75">
      <c r="A2154" s="184"/>
      <c r="B2154" s="205"/>
      <c r="C2154" s="72"/>
      <c r="D2154" s="72" t="s">
        <v>144</v>
      </c>
      <c r="E2154" s="211" t="s">
        <v>144</v>
      </c>
      <c r="V2154" s="2">
        <v>1</v>
      </c>
    </row>
    <row r="2155" spans="1:22" s="2" customFormat="1" ht="12.75">
      <c r="A2155" s="184"/>
      <c r="B2155" s="205"/>
      <c r="C2155" s="72"/>
      <c r="D2155" s="72" t="s">
        <v>144</v>
      </c>
      <c r="E2155" s="211" t="s">
        <v>144</v>
      </c>
      <c r="V2155" s="2">
        <v>1</v>
      </c>
    </row>
    <row r="2156" spans="1:22" s="2" customFormat="1" ht="12.75">
      <c r="A2156" s="184"/>
      <c r="B2156" s="205"/>
      <c r="C2156" s="72"/>
      <c r="D2156" s="72" t="s">
        <v>144</v>
      </c>
      <c r="E2156" s="211" t="s">
        <v>144</v>
      </c>
      <c r="V2156" s="2">
        <v>1</v>
      </c>
    </row>
    <row r="2157" spans="1:22" s="2" customFormat="1" ht="12.75">
      <c r="A2157" s="184"/>
      <c r="B2157" s="205"/>
      <c r="C2157" s="72"/>
      <c r="D2157" s="72" t="s">
        <v>144</v>
      </c>
      <c r="E2157" s="211" t="s">
        <v>144</v>
      </c>
      <c r="V2157" s="2">
        <v>1</v>
      </c>
    </row>
    <row r="2158" spans="1:22" s="2" customFormat="1" ht="12.75">
      <c r="A2158" s="184"/>
      <c r="B2158" s="205"/>
      <c r="C2158" s="72"/>
      <c r="D2158" s="72" t="s">
        <v>144</v>
      </c>
      <c r="E2158" s="211" t="s">
        <v>144</v>
      </c>
      <c r="V2158" s="2">
        <v>1</v>
      </c>
    </row>
    <row r="2159" spans="1:22" s="2" customFormat="1" ht="12.75">
      <c r="A2159" s="184"/>
      <c r="B2159" s="205"/>
      <c r="C2159" s="72"/>
      <c r="D2159" s="72" t="s">
        <v>144</v>
      </c>
      <c r="E2159" s="211" t="s">
        <v>144</v>
      </c>
      <c r="V2159" s="2">
        <v>1</v>
      </c>
    </row>
    <row r="2160" spans="1:22" s="2" customFormat="1" ht="12.75">
      <c r="A2160" s="184"/>
      <c r="B2160" s="205"/>
      <c r="C2160" s="72"/>
      <c r="D2160" s="72" t="s">
        <v>144</v>
      </c>
      <c r="E2160" s="211" t="s">
        <v>144</v>
      </c>
      <c r="V2160" s="2">
        <v>1</v>
      </c>
    </row>
    <row r="2161" spans="1:22" s="2" customFormat="1" ht="12.75">
      <c r="A2161" s="184"/>
      <c r="B2161" s="205"/>
      <c r="C2161" s="72"/>
      <c r="D2161" s="72" t="s">
        <v>144</v>
      </c>
      <c r="E2161" s="211" t="s">
        <v>144</v>
      </c>
      <c r="V2161" s="2">
        <v>1</v>
      </c>
    </row>
    <row r="2162" spans="1:22" s="2" customFormat="1" ht="12.75">
      <c r="A2162" s="184"/>
      <c r="B2162" s="205"/>
      <c r="C2162" s="72"/>
      <c r="D2162" s="72" t="s">
        <v>144</v>
      </c>
      <c r="E2162" s="211" t="s">
        <v>144</v>
      </c>
      <c r="V2162" s="2">
        <v>1</v>
      </c>
    </row>
    <row r="2163" spans="1:22" s="2" customFormat="1" ht="12.75">
      <c r="A2163" s="184"/>
      <c r="B2163" s="205"/>
      <c r="C2163" s="72"/>
      <c r="D2163" s="72" t="s">
        <v>144</v>
      </c>
      <c r="E2163" s="211" t="s">
        <v>144</v>
      </c>
      <c r="V2163" s="2">
        <v>1</v>
      </c>
    </row>
    <row r="2164" spans="1:22" s="2" customFormat="1" ht="12.75">
      <c r="A2164" s="184"/>
      <c r="B2164" s="205"/>
      <c r="C2164" s="72"/>
      <c r="D2164" s="72" t="s">
        <v>144</v>
      </c>
      <c r="E2164" s="211" t="s">
        <v>144</v>
      </c>
      <c r="V2164" s="2">
        <v>1</v>
      </c>
    </row>
    <row r="2165" spans="1:22" s="2" customFormat="1" ht="12.75">
      <c r="A2165" s="184"/>
      <c r="B2165" s="205"/>
      <c r="C2165" s="72"/>
      <c r="D2165" s="72" t="s">
        <v>144</v>
      </c>
      <c r="E2165" s="211" t="s">
        <v>144</v>
      </c>
      <c r="V2165" s="2">
        <v>1</v>
      </c>
    </row>
    <row r="2166" spans="1:22" s="2" customFormat="1" ht="12.75">
      <c r="A2166" s="184"/>
      <c r="B2166" s="205"/>
      <c r="C2166" s="72"/>
      <c r="D2166" s="72" t="s">
        <v>144</v>
      </c>
      <c r="E2166" s="211" t="s">
        <v>144</v>
      </c>
      <c r="V2166" s="2">
        <v>1</v>
      </c>
    </row>
    <row r="2167" spans="1:22" s="2" customFormat="1" ht="12.75">
      <c r="A2167" s="184"/>
      <c r="B2167" s="205"/>
      <c r="C2167" s="72"/>
      <c r="D2167" s="72" t="s">
        <v>144</v>
      </c>
      <c r="E2167" s="211" t="s">
        <v>144</v>
      </c>
      <c r="V2167" s="2">
        <v>1</v>
      </c>
    </row>
    <row r="2168" spans="1:22" s="2" customFormat="1" ht="12.75">
      <c r="A2168" s="184"/>
      <c r="B2168" s="205"/>
      <c r="C2168" s="72"/>
      <c r="D2168" s="72" t="s">
        <v>144</v>
      </c>
      <c r="E2168" s="211" t="s">
        <v>144</v>
      </c>
      <c r="V2168" s="2">
        <v>1</v>
      </c>
    </row>
    <row r="2169" spans="1:22" s="2" customFormat="1" ht="12.75">
      <c r="A2169" s="184"/>
      <c r="B2169" s="205"/>
      <c r="C2169" s="72"/>
      <c r="D2169" s="72" t="s">
        <v>144</v>
      </c>
      <c r="E2169" s="211" t="s">
        <v>144</v>
      </c>
      <c r="V2169" s="2">
        <v>1</v>
      </c>
    </row>
    <row r="2170" spans="1:22" s="2" customFormat="1" ht="12.75">
      <c r="A2170" s="184"/>
      <c r="B2170" s="205"/>
      <c r="C2170" s="72"/>
      <c r="D2170" s="72" t="s">
        <v>144</v>
      </c>
      <c r="E2170" s="211" t="s">
        <v>144</v>
      </c>
      <c r="V2170" s="2">
        <v>1</v>
      </c>
    </row>
    <row r="2171" spans="1:22" s="2" customFormat="1" ht="12.75">
      <c r="A2171" s="184"/>
      <c r="B2171" s="205"/>
      <c r="C2171" s="72"/>
      <c r="D2171" s="72" t="s">
        <v>144</v>
      </c>
      <c r="E2171" s="211" t="s">
        <v>144</v>
      </c>
      <c r="V2171" s="2">
        <v>1</v>
      </c>
    </row>
    <row r="2172" spans="1:22" s="2" customFormat="1" ht="12.75">
      <c r="A2172" s="184"/>
      <c r="B2172" s="205"/>
      <c r="C2172" s="72"/>
      <c r="D2172" s="72" t="s">
        <v>144</v>
      </c>
      <c r="E2172" s="211" t="s">
        <v>144</v>
      </c>
      <c r="V2172" s="2">
        <v>1</v>
      </c>
    </row>
    <row r="2173" spans="1:22" s="2" customFormat="1" ht="12.75">
      <c r="A2173" s="184"/>
      <c r="B2173" s="205"/>
      <c r="C2173" s="72"/>
      <c r="D2173" s="72" t="s">
        <v>144</v>
      </c>
      <c r="E2173" s="211" t="s">
        <v>144</v>
      </c>
      <c r="V2173" s="2">
        <v>1</v>
      </c>
    </row>
    <row r="2174" spans="1:22" s="2" customFormat="1" ht="12.75">
      <c r="A2174" s="184"/>
      <c r="B2174" s="205"/>
      <c r="C2174" s="72"/>
      <c r="D2174" s="72" t="s">
        <v>144</v>
      </c>
      <c r="E2174" s="211" t="s">
        <v>144</v>
      </c>
      <c r="V2174" s="2">
        <v>1</v>
      </c>
    </row>
    <row r="2175" spans="1:22" s="2" customFormat="1" ht="12.75">
      <c r="A2175" s="184"/>
      <c r="B2175" s="205"/>
      <c r="C2175" s="72"/>
      <c r="D2175" s="72" t="s">
        <v>144</v>
      </c>
      <c r="E2175" s="211" t="s">
        <v>144</v>
      </c>
      <c r="V2175" s="2">
        <v>1</v>
      </c>
    </row>
    <row r="2176" spans="1:22" s="2" customFormat="1" ht="12.75">
      <c r="A2176" s="184"/>
      <c r="B2176" s="205"/>
      <c r="C2176" s="72"/>
      <c r="D2176" s="72" t="s">
        <v>144</v>
      </c>
      <c r="E2176" s="211" t="s">
        <v>144</v>
      </c>
      <c r="V2176" s="2">
        <v>1</v>
      </c>
    </row>
    <row r="2177" spans="1:22" s="2" customFormat="1" ht="12.75">
      <c r="A2177" s="184"/>
      <c r="B2177" s="205"/>
      <c r="C2177" s="72"/>
      <c r="D2177" s="72" t="s">
        <v>144</v>
      </c>
      <c r="E2177" s="211" t="s">
        <v>144</v>
      </c>
      <c r="V2177" s="2">
        <v>1</v>
      </c>
    </row>
    <row r="2178" spans="1:22" s="2" customFormat="1" ht="12.75">
      <c r="A2178" s="184"/>
      <c r="B2178" s="205"/>
      <c r="C2178" s="72"/>
      <c r="D2178" s="72" t="s">
        <v>144</v>
      </c>
      <c r="E2178" s="211" t="s">
        <v>144</v>
      </c>
      <c r="V2178" s="2">
        <v>1</v>
      </c>
    </row>
    <row r="2179" spans="1:22" s="2" customFormat="1" ht="12.75">
      <c r="A2179" s="184"/>
      <c r="B2179" s="205"/>
      <c r="C2179" s="72"/>
      <c r="D2179" s="72" t="s">
        <v>144</v>
      </c>
      <c r="E2179" s="211" t="s">
        <v>144</v>
      </c>
      <c r="V2179" s="2">
        <v>1</v>
      </c>
    </row>
    <row r="2180" spans="1:22" s="2" customFormat="1" ht="12.75">
      <c r="A2180" s="184"/>
      <c r="B2180" s="205"/>
      <c r="C2180" s="72"/>
      <c r="D2180" s="72" t="s">
        <v>144</v>
      </c>
      <c r="E2180" s="211" t="s">
        <v>144</v>
      </c>
      <c r="V2180" s="2">
        <v>1</v>
      </c>
    </row>
    <row r="2181" spans="1:22" s="2" customFormat="1" ht="12.75">
      <c r="A2181" s="184"/>
      <c r="B2181" s="205"/>
      <c r="C2181" s="72"/>
      <c r="D2181" s="72" t="s">
        <v>144</v>
      </c>
      <c r="E2181" s="211" t="s">
        <v>144</v>
      </c>
      <c r="V2181" s="2">
        <v>1</v>
      </c>
    </row>
    <row r="2182" spans="1:22" s="2" customFormat="1" ht="12.75">
      <c r="A2182" s="184"/>
      <c r="B2182" s="205"/>
      <c r="C2182" s="72"/>
      <c r="D2182" s="72" t="s">
        <v>144</v>
      </c>
      <c r="E2182" s="211" t="s">
        <v>144</v>
      </c>
      <c r="V2182" s="2">
        <v>1</v>
      </c>
    </row>
    <row r="2183" spans="1:22" s="2" customFormat="1" ht="12.75">
      <c r="A2183" s="184"/>
      <c r="B2183" s="205"/>
      <c r="C2183" s="72"/>
      <c r="D2183" s="72" t="s">
        <v>144</v>
      </c>
      <c r="E2183" s="211" t="s">
        <v>144</v>
      </c>
      <c r="V2183" s="2">
        <v>1</v>
      </c>
    </row>
    <row r="2184" spans="1:22" s="2" customFormat="1" ht="12.75">
      <c r="A2184" s="184"/>
      <c r="B2184" s="205"/>
      <c r="C2184" s="72"/>
      <c r="D2184" s="72" t="s">
        <v>144</v>
      </c>
      <c r="E2184" s="211" t="s">
        <v>144</v>
      </c>
      <c r="V2184" s="2">
        <v>1</v>
      </c>
    </row>
    <row r="2185" spans="1:22" s="2" customFormat="1" ht="12.75">
      <c r="A2185" s="184"/>
      <c r="B2185" s="205"/>
      <c r="C2185" s="72"/>
      <c r="D2185" s="72" t="s">
        <v>144</v>
      </c>
      <c r="E2185" s="211" t="s">
        <v>144</v>
      </c>
      <c r="V2185" s="2">
        <v>1</v>
      </c>
    </row>
    <row r="2186" spans="1:22" s="2" customFormat="1" ht="12.75">
      <c r="A2186" s="184"/>
      <c r="B2186" s="205"/>
      <c r="C2186" s="72"/>
      <c r="D2186" s="72" t="s">
        <v>144</v>
      </c>
      <c r="E2186" s="211" t="s">
        <v>144</v>
      </c>
      <c r="V2186" s="2">
        <v>1</v>
      </c>
    </row>
    <row r="2187" spans="1:22" s="2" customFormat="1" ht="12.75">
      <c r="A2187" s="184"/>
      <c r="B2187" s="205"/>
      <c r="C2187" s="72"/>
      <c r="D2187" s="72" t="s">
        <v>144</v>
      </c>
      <c r="E2187" s="211" t="s">
        <v>144</v>
      </c>
      <c r="V2187" s="2">
        <v>1</v>
      </c>
    </row>
    <row r="2188" spans="1:22" s="2" customFormat="1" ht="12.75">
      <c r="A2188" s="184"/>
      <c r="B2188" s="205"/>
      <c r="C2188" s="72"/>
      <c r="D2188" s="72" t="s">
        <v>144</v>
      </c>
      <c r="E2188" s="211" t="s">
        <v>144</v>
      </c>
      <c r="V2188" s="2">
        <v>1</v>
      </c>
    </row>
    <row r="2189" spans="1:22" s="2" customFormat="1" ht="12.75">
      <c r="A2189" s="184"/>
      <c r="B2189" s="205"/>
      <c r="C2189" s="72"/>
      <c r="D2189" s="72" t="s">
        <v>144</v>
      </c>
      <c r="E2189" s="211" t="s">
        <v>144</v>
      </c>
      <c r="V2189" s="2">
        <v>1</v>
      </c>
    </row>
    <row r="2190" spans="1:22" s="2" customFormat="1" ht="12.75">
      <c r="A2190" s="184"/>
      <c r="B2190" s="205"/>
      <c r="C2190" s="72"/>
      <c r="D2190" s="72" t="s">
        <v>144</v>
      </c>
      <c r="E2190" s="211" t="s">
        <v>144</v>
      </c>
      <c r="V2190" s="2">
        <v>1</v>
      </c>
    </row>
    <row r="2191" spans="1:22" s="2" customFormat="1" ht="12.75">
      <c r="A2191" s="184"/>
      <c r="B2191" s="205"/>
      <c r="C2191" s="72"/>
      <c r="D2191" s="72" t="s">
        <v>144</v>
      </c>
      <c r="E2191" s="211" t="s">
        <v>144</v>
      </c>
      <c r="V2191" s="2">
        <v>1</v>
      </c>
    </row>
    <row r="2192" spans="1:22" s="2" customFormat="1" ht="12.75">
      <c r="A2192" s="184"/>
      <c r="B2192" s="205"/>
      <c r="C2192" s="72"/>
      <c r="D2192" s="72" t="s">
        <v>144</v>
      </c>
      <c r="E2192" s="211" t="s">
        <v>144</v>
      </c>
      <c r="V2192" s="2">
        <v>1</v>
      </c>
    </row>
    <row r="2193" spans="1:22" s="2" customFormat="1" ht="12.75">
      <c r="A2193" s="184"/>
      <c r="B2193" s="205"/>
      <c r="C2193" s="72"/>
      <c r="D2193" s="72" t="s">
        <v>144</v>
      </c>
      <c r="E2193" s="211" t="s">
        <v>144</v>
      </c>
      <c r="V2193" s="2">
        <v>1</v>
      </c>
    </row>
    <row r="2194" spans="1:22" s="2" customFormat="1" ht="12.75">
      <c r="A2194" s="184"/>
      <c r="B2194" s="205"/>
      <c r="C2194" s="72"/>
      <c r="D2194" s="72" t="s">
        <v>144</v>
      </c>
      <c r="E2194" s="211" t="s">
        <v>144</v>
      </c>
      <c r="V2194" s="2">
        <v>1</v>
      </c>
    </row>
    <row r="2195" spans="1:22" s="2" customFormat="1" ht="12.75">
      <c r="A2195" s="184"/>
      <c r="B2195" s="205"/>
      <c r="C2195" s="72"/>
      <c r="D2195" s="72" t="s">
        <v>144</v>
      </c>
      <c r="E2195" s="211" t="s">
        <v>144</v>
      </c>
      <c r="V2195" s="2">
        <v>1</v>
      </c>
    </row>
    <row r="2196" spans="1:22" s="2" customFormat="1" ht="12.75">
      <c r="A2196" s="184"/>
      <c r="B2196" s="205"/>
      <c r="C2196" s="72"/>
      <c r="D2196" s="72" t="s">
        <v>144</v>
      </c>
      <c r="E2196" s="211" t="s">
        <v>144</v>
      </c>
      <c r="V2196" s="2">
        <v>1</v>
      </c>
    </row>
    <row r="2197" spans="1:22" s="2" customFormat="1" ht="12.75">
      <c r="A2197" s="184"/>
      <c r="B2197" s="205"/>
      <c r="C2197" s="72"/>
      <c r="D2197" s="72" t="s">
        <v>144</v>
      </c>
      <c r="E2197" s="211" t="s">
        <v>144</v>
      </c>
      <c r="V2197" s="2">
        <v>1</v>
      </c>
    </row>
    <row r="2198" spans="1:22" s="2" customFormat="1" ht="12.75">
      <c r="A2198" s="184"/>
      <c r="B2198" s="205"/>
      <c r="C2198" s="72"/>
      <c r="D2198" s="72" t="s">
        <v>144</v>
      </c>
      <c r="E2198" s="211" t="s">
        <v>144</v>
      </c>
      <c r="V2198" s="2">
        <v>1</v>
      </c>
    </row>
    <row r="2199" spans="1:22" s="2" customFormat="1" ht="12.75">
      <c r="A2199" s="184"/>
      <c r="B2199" s="205"/>
      <c r="C2199" s="72"/>
      <c r="D2199" s="72" t="s">
        <v>144</v>
      </c>
      <c r="E2199" s="211" t="s">
        <v>144</v>
      </c>
      <c r="V2199" s="2">
        <v>1</v>
      </c>
    </row>
    <row r="2200" spans="1:22" s="2" customFormat="1" ht="12.75">
      <c r="A2200" s="184"/>
      <c r="B2200" s="205"/>
      <c r="C2200" s="72"/>
      <c r="D2200" s="72" t="s">
        <v>144</v>
      </c>
      <c r="E2200" s="211" t="s">
        <v>144</v>
      </c>
      <c r="V2200" s="2">
        <v>1</v>
      </c>
    </row>
    <row r="2201" spans="1:22" s="2" customFormat="1" ht="12.75">
      <c r="A2201" s="184"/>
      <c r="B2201" s="205"/>
      <c r="C2201" s="72"/>
      <c r="D2201" s="72" t="s">
        <v>144</v>
      </c>
      <c r="E2201" s="211" t="s">
        <v>144</v>
      </c>
      <c r="V2201" s="2">
        <v>1</v>
      </c>
    </row>
    <row r="2202" spans="1:22" s="2" customFormat="1" ht="12.75">
      <c r="A2202" s="184"/>
      <c r="B2202" s="205"/>
      <c r="C2202" s="72"/>
      <c r="D2202" s="72" t="s">
        <v>144</v>
      </c>
      <c r="E2202" s="211" t="s">
        <v>144</v>
      </c>
      <c r="V2202" s="2">
        <v>1</v>
      </c>
    </row>
    <row r="2203" spans="1:22" s="2" customFormat="1" ht="12.75">
      <c r="A2203" s="184"/>
      <c r="B2203" s="205"/>
      <c r="C2203" s="72"/>
      <c r="D2203" s="72" t="s">
        <v>144</v>
      </c>
      <c r="E2203" s="211" t="s">
        <v>144</v>
      </c>
      <c r="V2203" s="2">
        <v>1</v>
      </c>
    </row>
    <row r="2204" spans="1:22" s="2" customFormat="1" ht="12.75">
      <c r="A2204" s="184"/>
      <c r="B2204" s="205"/>
      <c r="C2204" s="72"/>
      <c r="D2204" s="72" t="s">
        <v>144</v>
      </c>
      <c r="E2204" s="211" t="s">
        <v>144</v>
      </c>
      <c r="V2204" s="2">
        <v>1</v>
      </c>
    </row>
    <row r="2205" spans="1:22" s="2" customFormat="1" ht="12.75">
      <c r="A2205" s="184"/>
      <c r="B2205" s="205"/>
      <c r="C2205" s="72"/>
      <c r="D2205" s="72" t="s">
        <v>144</v>
      </c>
      <c r="E2205" s="211" t="s">
        <v>144</v>
      </c>
      <c r="V2205" s="2">
        <v>1</v>
      </c>
    </row>
    <row r="2206" spans="1:22" s="2" customFormat="1" ht="12.75">
      <c r="A2206" s="184"/>
      <c r="B2206" s="205"/>
      <c r="C2206" s="72"/>
      <c r="D2206" s="72" t="s">
        <v>144</v>
      </c>
      <c r="E2206" s="211" t="s">
        <v>144</v>
      </c>
      <c r="V2206" s="2">
        <v>1</v>
      </c>
    </row>
    <row r="2207" spans="1:22" s="2" customFormat="1" ht="12.75">
      <c r="A2207" s="184"/>
      <c r="B2207" s="205"/>
      <c r="C2207" s="72"/>
      <c r="D2207" s="72" t="s">
        <v>144</v>
      </c>
      <c r="E2207" s="211" t="s">
        <v>144</v>
      </c>
      <c r="V2207" s="2">
        <v>1</v>
      </c>
    </row>
    <row r="2208" spans="1:22" s="2" customFormat="1" ht="12.75">
      <c r="A2208" s="184"/>
      <c r="B2208" s="205"/>
      <c r="C2208" s="72"/>
      <c r="D2208" s="72" t="s">
        <v>144</v>
      </c>
      <c r="E2208" s="211" t="s">
        <v>144</v>
      </c>
      <c r="V2208" s="2">
        <v>1</v>
      </c>
    </row>
    <row r="2209" spans="1:22" s="2" customFormat="1" ht="12.75">
      <c r="A2209" s="184"/>
      <c r="B2209" s="205"/>
      <c r="C2209" s="72"/>
      <c r="D2209" s="72" t="s">
        <v>144</v>
      </c>
      <c r="E2209" s="211" t="s">
        <v>144</v>
      </c>
      <c r="V2209" s="2">
        <v>1</v>
      </c>
    </row>
    <row r="2210" spans="1:22" s="2" customFormat="1" ht="12.75">
      <c r="A2210" s="184"/>
      <c r="B2210" s="205"/>
      <c r="C2210" s="72"/>
      <c r="D2210" s="72" t="s">
        <v>144</v>
      </c>
      <c r="E2210" s="211" t="s">
        <v>144</v>
      </c>
      <c r="V2210" s="2">
        <v>1</v>
      </c>
    </row>
    <row r="2211" spans="1:22" s="2" customFormat="1" ht="12.75">
      <c r="A2211" s="184"/>
      <c r="B2211" s="205"/>
      <c r="C2211" s="72"/>
      <c r="D2211" s="72" t="s">
        <v>144</v>
      </c>
      <c r="E2211" s="211" t="s">
        <v>144</v>
      </c>
      <c r="V2211" s="2">
        <v>1</v>
      </c>
    </row>
    <row r="2212" spans="1:22" s="2" customFormat="1" ht="12.75">
      <c r="A2212" s="184"/>
      <c r="B2212" s="205"/>
      <c r="C2212" s="72"/>
      <c r="D2212" s="72" t="s">
        <v>144</v>
      </c>
      <c r="E2212" s="211" t="s">
        <v>144</v>
      </c>
      <c r="V2212" s="2">
        <v>1</v>
      </c>
    </row>
    <row r="2213" spans="1:22" s="2" customFormat="1" ht="12.75">
      <c r="A2213" s="184"/>
      <c r="B2213" s="205"/>
      <c r="C2213" s="72"/>
      <c r="D2213" s="72" t="s">
        <v>144</v>
      </c>
      <c r="E2213" s="211" t="s">
        <v>144</v>
      </c>
      <c r="V2213" s="2">
        <v>1</v>
      </c>
    </row>
    <row r="2214" spans="1:22" s="2" customFormat="1" ht="12.75">
      <c r="A2214" s="184"/>
      <c r="B2214" s="205"/>
      <c r="C2214" s="72"/>
      <c r="D2214" s="72" t="s">
        <v>144</v>
      </c>
      <c r="E2214" s="211" t="s">
        <v>144</v>
      </c>
      <c r="V2214" s="2">
        <v>1</v>
      </c>
    </row>
    <row r="2215" spans="1:22" s="2" customFormat="1" ht="12.75">
      <c r="A2215" s="184"/>
      <c r="B2215" s="205"/>
      <c r="C2215" s="72"/>
      <c r="D2215" s="72" t="s">
        <v>144</v>
      </c>
      <c r="E2215" s="211" t="s">
        <v>144</v>
      </c>
      <c r="V2215" s="2">
        <v>1</v>
      </c>
    </row>
    <row r="2216" spans="1:22" s="2" customFormat="1" ht="12.75">
      <c r="A2216" s="184"/>
      <c r="B2216" s="205"/>
      <c r="C2216" s="72"/>
      <c r="D2216" s="72" t="s">
        <v>144</v>
      </c>
      <c r="E2216" s="211" t="s">
        <v>144</v>
      </c>
      <c r="V2216" s="2">
        <v>1</v>
      </c>
    </row>
    <row r="2217" spans="1:22" s="2" customFormat="1" ht="12.75">
      <c r="A2217" s="184"/>
      <c r="B2217" s="205"/>
      <c r="C2217" s="72"/>
      <c r="D2217" s="72" t="s">
        <v>144</v>
      </c>
      <c r="E2217" s="211" t="s">
        <v>144</v>
      </c>
      <c r="V2217" s="2">
        <v>1</v>
      </c>
    </row>
    <row r="2218" spans="1:22" s="2" customFormat="1" ht="12.75">
      <c r="A2218" s="184"/>
      <c r="B2218" s="205"/>
      <c r="C2218" s="72"/>
      <c r="D2218" s="72" t="s">
        <v>144</v>
      </c>
      <c r="E2218" s="211" t="s">
        <v>144</v>
      </c>
      <c r="V2218" s="2">
        <v>1</v>
      </c>
    </row>
    <row r="2219" spans="1:22" s="2" customFormat="1" ht="12.75">
      <c r="A2219" s="184"/>
      <c r="B2219" s="205"/>
      <c r="C2219" s="72"/>
      <c r="D2219" s="72" t="s">
        <v>144</v>
      </c>
      <c r="E2219" s="211" t="s">
        <v>144</v>
      </c>
      <c r="V2219" s="2">
        <v>1</v>
      </c>
    </row>
    <row r="2220" spans="1:22" s="2" customFormat="1" ht="12.75">
      <c r="A2220" s="184"/>
      <c r="B2220" s="205"/>
      <c r="C2220" s="72"/>
      <c r="D2220" s="72" t="s">
        <v>144</v>
      </c>
      <c r="E2220" s="211" t="s">
        <v>144</v>
      </c>
      <c r="V2220" s="2">
        <v>1</v>
      </c>
    </row>
    <row r="2221" spans="1:22" s="2" customFormat="1" ht="12.75">
      <c r="A2221" s="184"/>
      <c r="B2221" s="205"/>
      <c r="C2221" s="72"/>
      <c r="D2221" s="72" t="s">
        <v>144</v>
      </c>
      <c r="E2221" s="211" t="s">
        <v>144</v>
      </c>
      <c r="V2221" s="2">
        <v>1</v>
      </c>
    </row>
    <row r="2222" spans="1:22" s="2" customFormat="1" ht="12.75">
      <c r="A2222" s="184"/>
      <c r="B2222" s="205"/>
      <c r="C2222" s="72"/>
      <c r="D2222" s="72" t="s">
        <v>144</v>
      </c>
      <c r="E2222" s="211" t="s">
        <v>144</v>
      </c>
      <c r="V2222" s="2">
        <v>1</v>
      </c>
    </row>
    <row r="2223" spans="1:22" s="2" customFormat="1" ht="12.75">
      <c r="A2223" s="184"/>
      <c r="B2223" s="205"/>
      <c r="C2223" s="72"/>
      <c r="D2223" s="72" t="s">
        <v>144</v>
      </c>
      <c r="E2223" s="211" t="s">
        <v>144</v>
      </c>
      <c r="V2223" s="2">
        <v>1</v>
      </c>
    </row>
    <row r="2224" spans="1:22" s="2" customFormat="1" ht="12.75">
      <c r="A2224" s="184"/>
      <c r="B2224" s="205"/>
      <c r="C2224" s="72"/>
      <c r="D2224" s="72" t="s">
        <v>144</v>
      </c>
      <c r="E2224" s="211" t="s">
        <v>144</v>
      </c>
      <c r="V2224" s="2">
        <v>1</v>
      </c>
    </row>
    <row r="2225" spans="1:22" s="2" customFormat="1" ht="12.75">
      <c r="A2225" s="184"/>
      <c r="B2225" s="205"/>
      <c r="C2225" s="72"/>
      <c r="D2225" s="72" t="s">
        <v>144</v>
      </c>
      <c r="E2225" s="211" t="s">
        <v>144</v>
      </c>
      <c r="V2225" s="2">
        <v>1</v>
      </c>
    </row>
    <row r="2226" spans="1:22" s="2" customFormat="1" ht="12.75">
      <c r="A2226" s="184"/>
      <c r="B2226" s="205"/>
      <c r="C2226" s="72"/>
      <c r="D2226" s="72" t="s">
        <v>144</v>
      </c>
      <c r="E2226" s="211" t="s">
        <v>144</v>
      </c>
      <c r="V2226" s="2">
        <v>1</v>
      </c>
    </row>
    <row r="2227" spans="1:22" s="2" customFormat="1" ht="12.75">
      <c r="A2227" s="184"/>
      <c r="B2227" s="205"/>
      <c r="C2227" s="72"/>
      <c r="D2227" s="72" t="s">
        <v>144</v>
      </c>
      <c r="E2227" s="211" t="s">
        <v>144</v>
      </c>
      <c r="V2227" s="2">
        <v>1</v>
      </c>
    </row>
    <row r="2228" spans="1:22" s="2" customFormat="1" ht="12.75">
      <c r="A2228" s="184"/>
      <c r="B2228" s="205"/>
      <c r="C2228" s="72"/>
      <c r="D2228" s="72" t="s">
        <v>144</v>
      </c>
      <c r="E2228" s="211" t="s">
        <v>144</v>
      </c>
      <c r="V2228" s="2">
        <v>1</v>
      </c>
    </row>
    <row r="2229" spans="1:22" s="2" customFormat="1" ht="12.75">
      <c r="A2229" s="184"/>
      <c r="B2229" s="205"/>
      <c r="C2229" s="72"/>
      <c r="D2229" s="72" t="s">
        <v>144</v>
      </c>
      <c r="E2229" s="211" t="s">
        <v>144</v>
      </c>
      <c r="V2229" s="2">
        <v>1</v>
      </c>
    </row>
    <row r="2230" spans="1:22" s="2" customFormat="1" ht="12.75">
      <c r="A2230" s="184"/>
      <c r="B2230" s="205"/>
      <c r="C2230" s="72"/>
      <c r="D2230" s="72" t="s">
        <v>144</v>
      </c>
      <c r="E2230" s="211" t="s">
        <v>144</v>
      </c>
      <c r="V2230" s="2">
        <v>1</v>
      </c>
    </row>
    <row r="2231" spans="1:22" s="2" customFormat="1" ht="12.75">
      <c r="A2231" s="184"/>
      <c r="B2231" s="205"/>
      <c r="C2231" s="72"/>
      <c r="D2231" s="72" t="s">
        <v>144</v>
      </c>
      <c r="E2231" s="211" t="s">
        <v>144</v>
      </c>
      <c r="V2231" s="2">
        <v>1</v>
      </c>
    </row>
    <row r="2232" spans="1:22" s="2" customFormat="1" ht="12.75">
      <c r="A2232" s="184"/>
      <c r="B2232" s="205"/>
      <c r="C2232" s="72"/>
      <c r="D2232" s="72" t="s">
        <v>144</v>
      </c>
      <c r="E2232" s="211" t="s">
        <v>144</v>
      </c>
      <c r="V2232" s="2">
        <v>1</v>
      </c>
    </row>
    <row r="2233" spans="1:22" s="2" customFormat="1" ht="12.75">
      <c r="A2233" s="184"/>
      <c r="B2233" s="205"/>
      <c r="C2233" s="72"/>
      <c r="D2233" s="72" t="s">
        <v>144</v>
      </c>
      <c r="E2233" s="211" t="s">
        <v>144</v>
      </c>
      <c r="V2233" s="2">
        <v>1</v>
      </c>
    </row>
    <row r="2234" spans="1:22" s="2" customFormat="1" ht="12.75">
      <c r="A2234" s="184"/>
      <c r="B2234" s="205"/>
      <c r="C2234" s="72"/>
      <c r="D2234" s="72" t="s">
        <v>144</v>
      </c>
      <c r="E2234" s="211" t="s">
        <v>144</v>
      </c>
      <c r="V2234" s="2">
        <v>1</v>
      </c>
    </row>
    <row r="2235" spans="1:22" s="2" customFormat="1" ht="12.75">
      <c r="A2235" s="184"/>
      <c r="B2235" s="205"/>
      <c r="C2235" s="72"/>
      <c r="D2235" s="72" t="s">
        <v>144</v>
      </c>
      <c r="E2235" s="211" t="s">
        <v>144</v>
      </c>
      <c r="V2235" s="2">
        <v>1</v>
      </c>
    </row>
    <row r="2236" spans="1:22" s="2" customFormat="1" ht="12.75">
      <c r="A2236" s="184"/>
      <c r="B2236" s="205"/>
      <c r="C2236" s="72"/>
      <c r="D2236" s="72" t="s">
        <v>144</v>
      </c>
      <c r="E2236" s="211" t="s">
        <v>144</v>
      </c>
      <c r="V2236" s="2">
        <v>1</v>
      </c>
    </row>
    <row r="2237" spans="1:22" s="2" customFormat="1" ht="12.75">
      <c r="A2237" s="184"/>
      <c r="B2237" s="205"/>
      <c r="C2237" s="72"/>
      <c r="D2237" s="72" t="s">
        <v>144</v>
      </c>
      <c r="E2237" s="211" t="s">
        <v>144</v>
      </c>
      <c r="V2237" s="2">
        <v>1</v>
      </c>
    </row>
    <row r="2238" spans="1:22" s="2" customFormat="1" ht="12.75">
      <c r="A2238" s="184"/>
      <c r="B2238" s="205"/>
      <c r="C2238" s="72"/>
      <c r="D2238" s="72" t="s">
        <v>144</v>
      </c>
      <c r="E2238" s="211" t="s">
        <v>144</v>
      </c>
      <c r="V2238" s="2">
        <v>1</v>
      </c>
    </row>
    <row r="2239" spans="1:22" s="2" customFormat="1" ht="12.75">
      <c r="A2239" s="184"/>
      <c r="B2239" s="205"/>
      <c r="C2239" s="72"/>
      <c r="D2239" s="72" t="s">
        <v>144</v>
      </c>
      <c r="E2239" s="211" t="s">
        <v>144</v>
      </c>
      <c r="V2239" s="2">
        <v>1</v>
      </c>
    </row>
    <row r="2240" spans="1:22" s="2" customFormat="1" ht="12.75">
      <c r="A2240" s="184"/>
      <c r="B2240" s="205"/>
      <c r="C2240" s="72"/>
      <c r="D2240" s="72" t="s">
        <v>144</v>
      </c>
      <c r="E2240" s="211" t="s">
        <v>144</v>
      </c>
      <c r="V2240" s="2">
        <v>1</v>
      </c>
    </row>
    <row r="2241" spans="1:22" s="2" customFormat="1" ht="12.75">
      <c r="A2241" s="184"/>
      <c r="B2241" s="205"/>
      <c r="C2241" s="72"/>
      <c r="D2241" s="72" t="s">
        <v>144</v>
      </c>
      <c r="E2241" s="211" t="s">
        <v>144</v>
      </c>
      <c r="V2241" s="2">
        <v>1</v>
      </c>
    </row>
    <row r="2242" spans="1:22" s="2" customFormat="1" ht="12.75">
      <c r="A2242" s="184"/>
      <c r="B2242" s="205"/>
      <c r="C2242" s="72"/>
      <c r="D2242" s="72" t="s">
        <v>144</v>
      </c>
      <c r="E2242" s="211" t="s">
        <v>144</v>
      </c>
      <c r="V2242" s="2">
        <v>1</v>
      </c>
    </row>
    <row r="2243" spans="1:22" s="2" customFormat="1" ht="12.75">
      <c r="A2243" s="184"/>
      <c r="B2243" s="205"/>
      <c r="C2243" s="72"/>
      <c r="D2243" s="72" t="s">
        <v>144</v>
      </c>
      <c r="E2243" s="211" t="s">
        <v>144</v>
      </c>
      <c r="V2243" s="2">
        <v>1</v>
      </c>
    </row>
    <row r="2244" spans="1:22" s="2" customFormat="1" ht="12.75">
      <c r="A2244" s="184"/>
      <c r="B2244" s="205"/>
      <c r="C2244" s="72"/>
      <c r="D2244" s="72" t="s">
        <v>144</v>
      </c>
      <c r="E2244" s="211" t="s">
        <v>144</v>
      </c>
      <c r="V2244" s="2">
        <v>1</v>
      </c>
    </row>
    <row r="2245" spans="1:22" s="2" customFormat="1" ht="12.75">
      <c r="A2245" s="184"/>
      <c r="B2245" s="205"/>
      <c r="C2245" s="72"/>
      <c r="D2245" s="72" t="s">
        <v>144</v>
      </c>
      <c r="E2245" s="211" t="s">
        <v>144</v>
      </c>
      <c r="V2245" s="2">
        <v>1</v>
      </c>
    </row>
    <row r="2246" spans="1:22" s="2" customFormat="1" ht="12.75">
      <c r="A2246" s="184"/>
      <c r="B2246" s="205"/>
      <c r="C2246" s="72"/>
      <c r="D2246" s="72" t="s">
        <v>144</v>
      </c>
      <c r="E2246" s="211" t="s">
        <v>144</v>
      </c>
      <c r="V2246" s="2">
        <v>1</v>
      </c>
    </row>
    <row r="2247" spans="1:22" s="2" customFormat="1" ht="12.75">
      <c r="A2247" s="184"/>
      <c r="B2247" s="205"/>
      <c r="C2247" s="72"/>
      <c r="D2247" s="72" t="s">
        <v>144</v>
      </c>
      <c r="E2247" s="211" t="s">
        <v>144</v>
      </c>
      <c r="V2247" s="2">
        <v>1</v>
      </c>
    </row>
    <row r="2248" spans="1:22" s="2" customFormat="1" ht="12.75">
      <c r="A2248" s="184"/>
      <c r="B2248" s="205"/>
      <c r="C2248" s="72"/>
      <c r="D2248" s="72" t="s">
        <v>144</v>
      </c>
      <c r="E2248" s="211" t="s">
        <v>144</v>
      </c>
      <c r="V2248" s="2">
        <v>1</v>
      </c>
    </row>
    <row r="2249" spans="1:22" s="2" customFormat="1" ht="12.75">
      <c r="A2249" s="184"/>
      <c r="B2249" s="205"/>
      <c r="C2249" s="72"/>
      <c r="D2249" s="72" t="s">
        <v>144</v>
      </c>
      <c r="E2249" s="211" t="s">
        <v>144</v>
      </c>
      <c r="V2249" s="2">
        <v>1</v>
      </c>
    </row>
    <row r="2250" spans="1:22" s="2" customFormat="1" ht="12.75">
      <c r="A2250" s="184"/>
      <c r="B2250" s="205"/>
      <c r="C2250" s="72"/>
      <c r="D2250" s="72" t="s">
        <v>144</v>
      </c>
      <c r="E2250" s="211" t="s">
        <v>144</v>
      </c>
      <c r="V2250" s="2">
        <v>1</v>
      </c>
    </row>
    <row r="2251" spans="1:22" s="2" customFormat="1" ht="12.75">
      <c r="A2251" s="184"/>
      <c r="B2251" s="205"/>
      <c r="C2251" s="72"/>
      <c r="D2251" s="72" t="s">
        <v>144</v>
      </c>
      <c r="E2251" s="211" t="s">
        <v>144</v>
      </c>
      <c r="V2251" s="2">
        <v>1</v>
      </c>
    </row>
    <row r="2252" spans="1:22" s="2" customFormat="1" ht="12.75">
      <c r="A2252" s="184"/>
      <c r="B2252" s="205"/>
      <c r="C2252" s="72"/>
      <c r="D2252" s="72" t="s">
        <v>144</v>
      </c>
      <c r="E2252" s="211" t="s">
        <v>144</v>
      </c>
      <c r="V2252" s="2">
        <v>1</v>
      </c>
    </row>
    <row r="2253" spans="1:22" s="2" customFormat="1" ht="12.75">
      <c r="A2253" s="184"/>
      <c r="B2253" s="205"/>
      <c r="C2253" s="72"/>
      <c r="D2253" s="72" t="s">
        <v>144</v>
      </c>
      <c r="E2253" s="211" t="s">
        <v>144</v>
      </c>
      <c r="V2253" s="2">
        <v>1</v>
      </c>
    </row>
    <row r="2254" spans="1:22" s="2" customFormat="1" ht="12.75">
      <c r="A2254" s="184"/>
      <c r="B2254" s="205"/>
      <c r="C2254" s="72"/>
      <c r="D2254" s="72" t="s">
        <v>144</v>
      </c>
      <c r="E2254" s="211" t="s">
        <v>144</v>
      </c>
      <c r="V2254" s="2">
        <v>1</v>
      </c>
    </row>
    <row r="2255" spans="1:22" s="2" customFormat="1" ht="12.75">
      <c r="A2255" s="184"/>
      <c r="B2255" s="205"/>
      <c r="C2255" s="72"/>
      <c r="D2255" s="72" t="s">
        <v>144</v>
      </c>
      <c r="E2255" s="211" t="s">
        <v>144</v>
      </c>
      <c r="V2255" s="2">
        <v>1</v>
      </c>
    </row>
    <row r="2256" spans="1:22" s="2" customFormat="1" ht="12.75">
      <c r="A2256" s="184"/>
      <c r="B2256" s="205"/>
      <c r="C2256" s="72"/>
      <c r="D2256" s="72" t="s">
        <v>144</v>
      </c>
      <c r="E2256" s="211" t="s">
        <v>144</v>
      </c>
      <c r="V2256" s="2">
        <v>1</v>
      </c>
    </row>
    <row r="2257" spans="1:22" s="2" customFormat="1" ht="12.75">
      <c r="A2257" s="184"/>
      <c r="B2257" s="205"/>
      <c r="C2257" s="72"/>
      <c r="D2257" s="72" t="s">
        <v>144</v>
      </c>
      <c r="E2257" s="211" t="s">
        <v>144</v>
      </c>
      <c r="V2257" s="2">
        <v>1</v>
      </c>
    </row>
    <row r="2258" spans="1:22" s="2" customFormat="1" ht="12.75">
      <c r="A2258" s="184"/>
      <c r="B2258" s="205"/>
      <c r="C2258" s="72"/>
      <c r="D2258" s="72" t="s">
        <v>144</v>
      </c>
      <c r="E2258" s="211" t="s">
        <v>144</v>
      </c>
      <c r="V2258" s="2">
        <v>1</v>
      </c>
    </row>
    <row r="2259" spans="1:22" s="2" customFormat="1" ht="12.75">
      <c r="A2259" s="184"/>
      <c r="B2259" s="205"/>
      <c r="C2259" s="72"/>
      <c r="D2259" s="72" t="s">
        <v>144</v>
      </c>
      <c r="E2259" s="211" t="s">
        <v>144</v>
      </c>
      <c r="V2259" s="2">
        <v>1</v>
      </c>
    </row>
    <row r="2260" spans="1:22" s="2" customFormat="1" ht="12.75">
      <c r="A2260" s="184"/>
      <c r="B2260" s="205"/>
      <c r="C2260" s="72"/>
      <c r="D2260" s="72" t="s">
        <v>144</v>
      </c>
      <c r="E2260" s="211" t="s">
        <v>144</v>
      </c>
      <c r="V2260" s="2">
        <v>1</v>
      </c>
    </row>
    <row r="2261" spans="1:22" s="2" customFormat="1" ht="12.75">
      <c r="A2261" s="184"/>
      <c r="B2261" s="205"/>
      <c r="C2261" s="72"/>
      <c r="D2261" s="72" t="s">
        <v>144</v>
      </c>
      <c r="E2261" s="211" t="s">
        <v>144</v>
      </c>
      <c r="V2261" s="2">
        <v>1</v>
      </c>
    </row>
    <row r="2262" spans="1:22" s="2" customFormat="1" ht="12.75">
      <c r="A2262" s="184"/>
      <c r="B2262" s="205"/>
      <c r="C2262" s="72"/>
      <c r="D2262" s="72" t="s">
        <v>144</v>
      </c>
      <c r="E2262" s="211" t="s">
        <v>144</v>
      </c>
      <c r="V2262" s="2">
        <v>1</v>
      </c>
    </row>
    <row r="2263" spans="1:22" s="2" customFormat="1" ht="12.75">
      <c r="A2263" s="184"/>
      <c r="B2263" s="205"/>
      <c r="C2263" s="72"/>
      <c r="D2263" s="72" t="s">
        <v>144</v>
      </c>
      <c r="E2263" s="211" t="s">
        <v>144</v>
      </c>
      <c r="V2263" s="2">
        <v>1</v>
      </c>
    </row>
    <row r="2264" spans="1:22" s="2" customFormat="1" ht="12.75">
      <c r="A2264" s="184"/>
      <c r="B2264" s="205"/>
      <c r="C2264" s="72"/>
      <c r="D2264" s="72" t="s">
        <v>144</v>
      </c>
      <c r="E2264" s="211" t="s">
        <v>144</v>
      </c>
      <c r="V2264" s="2">
        <v>1</v>
      </c>
    </row>
    <row r="2265" spans="1:22" s="2" customFormat="1" ht="12.75">
      <c r="A2265" s="184"/>
      <c r="B2265" s="205"/>
      <c r="C2265" s="72"/>
      <c r="D2265" s="72" t="s">
        <v>144</v>
      </c>
      <c r="E2265" s="211" t="s">
        <v>144</v>
      </c>
      <c r="V2265" s="2">
        <v>1</v>
      </c>
    </row>
    <row r="2266" spans="1:22" s="2" customFormat="1" ht="12.75">
      <c r="A2266" s="184"/>
      <c r="B2266" s="205"/>
      <c r="C2266" s="72"/>
      <c r="D2266" s="72" t="s">
        <v>144</v>
      </c>
      <c r="E2266" s="211" t="s">
        <v>144</v>
      </c>
      <c r="V2266" s="2">
        <v>1</v>
      </c>
    </row>
    <row r="2267" spans="1:22" s="2" customFormat="1" ht="12.75">
      <c r="A2267" s="184"/>
      <c r="B2267" s="205"/>
      <c r="C2267" s="72"/>
      <c r="D2267" s="72" t="s">
        <v>144</v>
      </c>
      <c r="E2267" s="211" t="s">
        <v>144</v>
      </c>
      <c r="V2267" s="2">
        <v>1</v>
      </c>
    </row>
    <row r="2268" spans="1:22" s="2" customFormat="1" ht="12.75">
      <c r="A2268" s="184"/>
      <c r="B2268" s="205"/>
      <c r="C2268" s="72"/>
      <c r="D2268" s="72" t="s">
        <v>144</v>
      </c>
      <c r="E2268" s="211" t="s">
        <v>144</v>
      </c>
      <c r="V2268" s="2">
        <v>1</v>
      </c>
    </row>
    <row r="2269" spans="1:22" s="2" customFormat="1" ht="12.75">
      <c r="A2269" s="184"/>
      <c r="B2269" s="205"/>
      <c r="C2269" s="72"/>
      <c r="D2269" s="72" t="s">
        <v>144</v>
      </c>
      <c r="E2269" s="211" t="s">
        <v>144</v>
      </c>
      <c r="V2269" s="2">
        <v>1</v>
      </c>
    </row>
    <row r="2270" spans="1:22" s="2" customFormat="1" ht="12.75">
      <c r="A2270" s="184"/>
      <c r="B2270" s="205"/>
      <c r="C2270" s="72"/>
      <c r="D2270" s="72" t="s">
        <v>144</v>
      </c>
      <c r="E2270" s="211" t="s">
        <v>144</v>
      </c>
      <c r="V2270" s="2">
        <v>1</v>
      </c>
    </row>
    <row r="2271" spans="1:22" s="2" customFormat="1" ht="12.75">
      <c r="A2271" s="184"/>
      <c r="B2271" s="205"/>
      <c r="C2271" s="72"/>
      <c r="D2271" s="72" t="s">
        <v>144</v>
      </c>
      <c r="E2271" s="211" t="s">
        <v>144</v>
      </c>
      <c r="V2271" s="2">
        <v>1</v>
      </c>
    </row>
    <row r="2272" spans="1:22" s="2" customFormat="1" ht="12.75">
      <c r="A2272" s="184"/>
      <c r="B2272" s="205"/>
      <c r="C2272" s="72"/>
      <c r="D2272" s="72" t="s">
        <v>144</v>
      </c>
      <c r="E2272" s="211" t="s">
        <v>144</v>
      </c>
      <c r="V2272" s="2">
        <v>1</v>
      </c>
    </row>
    <row r="2273" spans="1:22" s="2" customFormat="1" ht="12.75">
      <c r="A2273" s="184"/>
      <c r="B2273" s="205"/>
      <c r="C2273" s="72"/>
      <c r="D2273" s="72" t="s">
        <v>144</v>
      </c>
      <c r="E2273" s="211" t="s">
        <v>144</v>
      </c>
      <c r="V2273" s="2">
        <v>1</v>
      </c>
    </row>
    <row r="2274" spans="1:22" s="2" customFormat="1" ht="12.75">
      <c r="A2274" s="184"/>
      <c r="B2274" s="205"/>
      <c r="C2274" s="72"/>
      <c r="D2274" s="72" t="s">
        <v>144</v>
      </c>
      <c r="E2274" s="211" t="s">
        <v>144</v>
      </c>
      <c r="V2274" s="2">
        <v>1</v>
      </c>
    </row>
    <row r="2275" spans="1:22" s="2" customFormat="1" ht="12.75">
      <c r="A2275" s="184"/>
      <c r="B2275" s="205"/>
      <c r="C2275" s="72"/>
      <c r="D2275" s="72" t="s">
        <v>144</v>
      </c>
      <c r="E2275" s="211" t="s">
        <v>144</v>
      </c>
      <c r="V2275" s="2">
        <v>1</v>
      </c>
    </row>
    <row r="2276" spans="1:22" s="2" customFormat="1" ht="12.75">
      <c r="A2276" s="184"/>
      <c r="B2276" s="205"/>
      <c r="C2276" s="72"/>
      <c r="D2276" s="72" t="s">
        <v>144</v>
      </c>
      <c r="E2276" s="211" t="s">
        <v>144</v>
      </c>
      <c r="V2276" s="2">
        <v>1</v>
      </c>
    </row>
    <row r="2277" spans="1:22" s="2" customFormat="1" ht="12.75">
      <c r="A2277" s="184"/>
      <c r="B2277" s="205"/>
      <c r="C2277" s="72"/>
      <c r="D2277" s="72" t="s">
        <v>144</v>
      </c>
      <c r="E2277" s="211" t="s">
        <v>144</v>
      </c>
      <c r="V2277" s="2">
        <v>1</v>
      </c>
    </row>
    <row r="2278" spans="1:22" s="2" customFormat="1" ht="12.75">
      <c r="A2278" s="184"/>
      <c r="B2278" s="205"/>
      <c r="C2278" s="72"/>
      <c r="D2278" s="72" t="s">
        <v>144</v>
      </c>
      <c r="E2278" s="211" t="s">
        <v>144</v>
      </c>
      <c r="V2278" s="2">
        <v>1</v>
      </c>
    </row>
    <row r="2279" spans="1:22" s="2" customFormat="1" ht="12.75">
      <c r="A2279" s="184"/>
      <c r="B2279" s="205"/>
      <c r="C2279" s="72"/>
      <c r="D2279" s="72" t="s">
        <v>144</v>
      </c>
      <c r="E2279" s="211" t="s">
        <v>144</v>
      </c>
      <c r="V2279" s="2">
        <v>1</v>
      </c>
    </row>
    <row r="2280" spans="1:22" s="2" customFormat="1" ht="12.75">
      <c r="A2280" s="184"/>
      <c r="B2280" s="205"/>
      <c r="C2280" s="72"/>
      <c r="D2280" s="72" t="s">
        <v>144</v>
      </c>
      <c r="E2280" s="211" t="s">
        <v>144</v>
      </c>
      <c r="V2280" s="2">
        <v>1</v>
      </c>
    </row>
    <row r="2281" spans="1:22" s="2" customFormat="1" ht="12.75">
      <c r="A2281" s="184"/>
      <c r="B2281" s="205"/>
      <c r="C2281" s="72"/>
      <c r="D2281" s="72" t="s">
        <v>144</v>
      </c>
      <c r="E2281" s="211" t="s">
        <v>144</v>
      </c>
      <c r="V2281" s="2">
        <v>1</v>
      </c>
    </row>
    <row r="2282" spans="1:22" s="2" customFormat="1" ht="12.75">
      <c r="A2282" s="184"/>
      <c r="B2282" s="205"/>
      <c r="C2282" s="72"/>
      <c r="D2282" s="72" t="s">
        <v>144</v>
      </c>
      <c r="E2282" s="211" t="s">
        <v>144</v>
      </c>
      <c r="V2282" s="2">
        <v>1</v>
      </c>
    </row>
    <row r="2283" spans="1:22" s="2" customFormat="1" ht="12.75">
      <c r="A2283" s="184"/>
      <c r="B2283" s="205"/>
      <c r="C2283" s="72"/>
      <c r="D2283" s="72" t="s">
        <v>144</v>
      </c>
      <c r="E2283" s="211" t="s">
        <v>144</v>
      </c>
      <c r="V2283" s="2">
        <v>1</v>
      </c>
    </row>
    <row r="2284" spans="1:22" s="2" customFormat="1" ht="12.75">
      <c r="A2284" s="184"/>
      <c r="B2284" s="205"/>
      <c r="C2284" s="72"/>
      <c r="D2284" s="72" t="s">
        <v>144</v>
      </c>
      <c r="E2284" s="211" t="s">
        <v>144</v>
      </c>
      <c r="V2284" s="2">
        <v>1</v>
      </c>
    </row>
    <row r="2285" spans="1:22" s="2" customFormat="1" ht="12.75">
      <c r="A2285" s="184"/>
      <c r="B2285" s="205"/>
      <c r="C2285" s="72"/>
      <c r="D2285" s="72" t="s">
        <v>144</v>
      </c>
      <c r="E2285" s="211" t="s">
        <v>144</v>
      </c>
      <c r="V2285" s="2">
        <v>1</v>
      </c>
    </row>
    <row r="2286" spans="1:22" s="2" customFormat="1" ht="12.75">
      <c r="A2286" s="184"/>
      <c r="B2286" s="205"/>
      <c r="C2286" s="72"/>
      <c r="D2286" s="72" t="s">
        <v>144</v>
      </c>
      <c r="E2286" s="211" t="s">
        <v>144</v>
      </c>
      <c r="V2286" s="2">
        <v>1</v>
      </c>
    </row>
    <row r="2287" spans="1:22" s="2" customFormat="1" ht="12.75">
      <c r="A2287" s="184"/>
      <c r="B2287" s="205"/>
      <c r="C2287" s="72"/>
      <c r="D2287" s="72" t="s">
        <v>144</v>
      </c>
      <c r="E2287" s="211" t="s">
        <v>144</v>
      </c>
      <c r="V2287" s="2">
        <v>1</v>
      </c>
    </row>
    <row r="2288" spans="1:22" s="2" customFormat="1" ht="12.75">
      <c r="A2288" s="184"/>
      <c r="B2288" s="205"/>
      <c r="C2288" s="72"/>
      <c r="D2288" s="72" t="s">
        <v>144</v>
      </c>
      <c r="E2288" s="211" t="s">
        <v>144</v>
      </c>
      <c r="V2288" s="2">
        <v>1</v>
      </c>
    </row>
    <row r="2289" spans="1:22" s="2" customFormat="1" ht="12.75">
      <c r="A2289" s="184"/>
      <c r="B2289" s="205"/>
      <c r="C2289" s="72"/>
      <c r="D2289" s="72" t="s">
        <v>144</v>
      </c>
      <c r="E2289" s="211" t="s">
        <v>144</v>
      </c>
      <c r="V2289" s="2">
        <v>1</v>
      </c>
    </row>
    <row r="2290" spans="1:22" s="2" customFormat="1" ht="12.75">
      <c r="A2290" s="184"/>
      <c r="B2290" s="205"/>
      <c r="C2290" s="72"/>
      <c r="D2290" s="72" t="s">
        <v>144</v>
      </c>
      <c r="E2290" s="211" t="s">
        <v>144</v>
      </c>
      <c r="V2290" s="2">
        <v>1</v>
      </c>
    </row>
    <row r="2291" spans="1:22" s="2" customFormat="1" ht="12.75">
      <c r="A2291" s="184"/>
      <c r="B2291" s="205"/>
      <c r="C2291" s="72"/>
      <c r="D2291" s="72" t="s">
        <v>144</v>
      </c>
      <c r="E2291" s="211" t="s">
        <v>144</v>
      </c>
      <c r="V2291" s="2">
        <v>1</v>
      </c>
    </row>
    <row r="2292" spans="1:22" s="2" customFormat="1" ht="12.75">
      <c r="A2292" s="184"/>
      <c r="B2292" s="205"/>
      <c r="C2292" s="72"/>
      <c r="D2292" s="72" t="s">
        <v>144</v>
      </c>
      <c r="E2292" s="211" t="s">
        <v>144</v>
      </c>
      <c r="V2292" s="2">
        <v>1</v>
      </c>
    </row>
    <row r="2293" spans="1:22" s="2" customFormat="1" ht="12.75">
      <c r="A2293" s="184"/>
      <c r="B2293" s="205"/>
      <c r="C2293" s="72"/>
      <c r="D2293" s="72" t="s">
        <v>144</v>
      </c>
      <c r="E2293" s="211" t="s">
        <v>144</v>
      </c>
      <c r="V2293" s="2">
        <v>1</v>
      </c>
    </row>
    <row r="2294" spans="1:22" s="2" customFormat="1" ht="12.75">
      <c r="A2294" s="184"/>
      <c r="B2294" s="205"/>
      <c r="C2294" s="72"/>
      <c r="D2294" s="72" t="s">
        <v>144</v>
      </c>
      <c r="E2294" s="211" t="s">
        <v>144</v>
      </c>
      <c r="V2294" s="2">
        <v>1</v>
      </c>
    </row>
    <row r="2295" spans="1:22" s="2" customFormat="1" ht="12.75">
      <c r="A2295" s="184"/>
      <c r="B2295" s="205"/>
      <c r="C2295" s="72"/>
      <c r="D2295" s="72" t="s">
        <v>144</v>
      </c>
      <c r="E2295" s="211" t="s">
        <v>144</v>
      </c>
      <c r="V2295" s="2">
        <v>1</v>
      </c>
    </row>
    <row r="2296" spans="1:22" s="2" customFormat="1" ht="12.75">
      <c r="A2296" s="184"/>
      <c r="B2296" s="205"/>
      <c r="C2296" s="72"/>
      <c r="D2296" s="72" t="s">
        <v>144</v>
      </c>
      <c r="E2296" s="211" t="s">
        <v>144</v>
      </c>
      <c r="V2296" s="2">
        <v>1</v>
      </c>
    </row>
    <row r="2297" spans="1:22" s="2" customFormat="1" ht="12.75">
      <c r="A2297" s="184"/>
      <c r="B2297" s="205"/>
      <c r="C2297" s="72"/>
      <c r="D2297" s="72" t="s">
        <v>144</v>
      </c>
      <c r="E2297" s="211" t="s">
        <v>144</v>
      </c>
      <c r="V2297" s="2">
        <v>1</v>
      </c>
    </row>
    <row r="2298" spans="1:22" s="2" customFormat="1" ht="12.75">
      <c r="A2298" s="184"/>
      <c r="B2298" s="205"/>
      <c r="C2298" s="72"/>
      <c r="D2298" s="72" t="s">
        <v>144</v>
      </c>
      <c r="E2298" s="211" t="s">
        <v>144</v>
      </c>
      <c r="V2298" s="2">
        <v>1</v>
      </c>
    </row>
    <row r="2299" spans="1:22" s="2" customFormat="1" ht="12.75">
      <c r="A2299" s="184"/>
      <c r="B2299" s="205"/>
      <c r="C2299" s="72"/>
      <c r="D2299" s="72" t="s">
        <v>144</v>
      </c>
      <c r="E2299" s="211" t="s">
        <v>144</v>
      </c>
      <c r="V2299" s="2">
        <v>1</v>
      </c>
    </row>
    <row r="2300" spans="1:22" s="2" customFormat="1" ht="12.75">
      <c r="A2300" s="184"/>
      <c r="B2300" s="205"/>
      <c r="C2300" s="72"/>
      <c r="D2300" s="72" t="s">
        <v>144</v>
      </c>
      <c r="E2300" s="211" t="s">
        <v>144</v>
      </c>
      <c r="V2300" s="2">
        <v>1</v>
      </c>
    </row>
    <row r="2301" spans="1:22" s="2" customFormat="1" ht="12.75">
      <c r="A2301" s="184"/>
      <c r="B2301" s="205"/>
      <c r="C2301" s="72"/>
      <c r="D2301" s="72" t="s">
        <v>144</v>
      </c>
      <c r="E2301" s="211" t="s">
        <v>144</v>
      </c>
      <c r="V2301" s="2">
        <v>1</v>
      </c>
    </row>
    <row r="2302" spans="1:22" s="2" customFormat="1" ht="12.75">
      <c r="A2302" s="184"/>
      <c r="B2302" s="205"/>
      <c r="C2302" s="72"/>
      <c r="D2302" s="72" t="s">
        <v>144</v>
      </c>
      <c r="E2302" s="211" t="s">
        <v>144</v>
      </c>
      <c r="V2302" s="2">
        <v>1</v>
      </c>
    </row>
    <row r="2303" spans="1:22" s="2" customFormat="1" ht="12.75">
      <c r="A2303" s="184"/>
      <c r="B2303" s="205"/>
      <c r="C2303" s="72"/>
      <c r="D2303" s="72" t="s">
        <v>144</v>
      </c>
      <c r="E2303" s="211" t="s">
        <v>144</v>
      </c>
      <c r="V2303" s="2">
        <v>1</v>
      </c>
    </row>
    <row r="2304" spans="1:22" s="2" customFormat="1" ht="12.75">
      <c r="A2304" s="184"/>
      <c r="B2304" s="205"/>
      <c r="C2304" s="72"/>
      <c r="D2304" s="72" t="s">
        <v>144</v>
      </c>
      <c r="E2304" s="211" t="s">
        <v>144</v>
      </c>
      <c r="V2304" s="2">
        <v>1</v>
      </c>
    </row>
    <row r="2305" spans="1:22" s="2" customFormat="1" ht="12.75">
      <c r="A2305" s="184"/>
      <c r="B2305" s="205"/>
      <c r="C2305" s="72"/>
      <c r="D2305" s="72" t="s">
        <v>144</v>
      </c>
      <c r="E2305" s="211" t="s">
        <v>144</v>
      </c>
      <c r="V2305" s="2">
        <v>1</v>
      </c>
    </row>
    <row r="2306" spans="1:22" s="2" customFormat="1" ht="12.75">
      <c r="A2306" s="184"/>
      <c r="B2306" s="205"/>
      <c r="C2306" s="72"/>
      <c r="D2306" s="72" t="s">
        <v>144</v>
      </c>
      <c r="E2306" s="211" t="s">
        <v>144</v>
      </c>
      <c r="V2306" s="2">
        <v>1</v>
      </c>
    </row>
    <row r="2307" spans="1:22" s="2" customFormat="1" ht="12.75">
      <c r="A2307" s="184"/>
      <c r="B2307" s="205"/>
      <c r="C2307" s="72"/>
      <c r="D2307" s="72" t="s">
        <v>144</v>
      </c>
      <c r="E2307" s="211" t="s">
        <v>144</v>
      </c>
      <c r="V2307" s="2">
        <v>1</v>
      </c>
    </row>
    <row r="2308" spans="1:22" s="2" customFormat="1" ht="12.75">
      <c r="A2308" s="184"/>
      <c r="B2308" s="205"/>
      <c r="C2308" s="72"/>
      <c r="D2308" s="72" t="s">
        <v>144</v>
      </c>
      <c r="E2308" s="211" t="s">
        <v>144</v>
      </c>
      <c r="V2308" s="2">
        <v>1</v>
      </c>
    </row>
    <row r="2309" spans="1:22" s="2" customFormat="1" ht="12.75">
      <c r="A2309" s="184"/>
      <c r="B2309" s="205"/>
      <c r="C2309" s="72"/>
      <c r="D2309" s="72" t="s">
        <v>144</v>
      </c>
      <c r="E2309" s="211" t="s">
        <v>144</v>
      </c>
      <c r="V2309" s="2">
        <v>1</v>
      </c>
    </row>
    <row r="2310" spans="1:22" s="2" customFormat="1" ht="12.75">
      <c r="A2310" s="184"/>
      <c r="B2310" s="205"/>
      <c r="C2310" s="72"/>
      <c r="D2310" s="72" t="s">
        <v>144</v>
      </c>
      <c r="E2310" s="211" t="s">
        <v>144</v>
      </c>
      <c r="V2310" s="2">
        <v>1</v>
      </c>
    </row>
    <row r="2311" spans="1:22" s="2" customFormat="1" ht="12.75">
      <c r="A2311" s="184"/>
      <c r="B2311" s="205"/>
      <c r="C2311" s="72"/>
      <c r="D2311" s="72" t="s">
        <v>144</v>
      </c>
      <c r="E2311" s="211" t="s">
        <v>144</v>
      </c>
      <c r="V2311" s="2">
        <v>1</v>
      </c>
    </row>
    <row r="2312" spans="1:22" s="2" customFormat="1" ht="12.75">
      <c r="A2312" s="184"/>
      <c r="B2312" s="205"/>
      <c r="C2312" s="72"/>
      <c r="D2312" s="72" t="s">
        <v>144</v>
      </c>
      <c r="E2312" s="211" t="s">
        <v>144</v>
      </c>
      <c r="V2312" s="2">
        <v>1</v>
      </c>
    </row>
    <row r="2313" spans="1:22" s="2" customFormat="1" ht="12.75">
      <c r="A2313" s="184"/>
      <c r="B2313" s="205"/>
      <c r="C2313" s="72"/>
      <c r="D2313" s="72" t="s">
        <v>144</v>
      </c>
      <c r="E2313" s="211" t="s">
        <v>144</v>
      </c>
      <c r="V2313" s="2">
        <v>1</v>
      </c>
    </row>
    <row r="2314" spans="1:22" s="2" customFormat="1" ht="12.75">
      <c r="A2314" s="184"/>
      <c r="B2314" s="205"/>
      <c r="C2314" s="72"/>
      <c r="D2314" s="72" t="s">
        <v>144</v>
      </c>
      <c r="E2314" s="211" t="s">
        <v>144</v>
      </c>
      <c r="V2314" s="2">
        <v>1</v>
      </c>
    </row>
    <row r="2315" spans="1:22" s="2" customFormat="1" ht="12.75">
      <c r="A2315" s="184"/>
      <c r="B2315" s="205"/>
      <c r="C2315" s="72"/>
      <c r="D2315" s="72" t="s">
        <v>144</v>
      </c>
      <c r="E2315" s="211" t="s">
        <v>144</v>
      </c>
      <c r="V2315" s="2">
        <v>1</v>
      </c>
    </row>
    <row r="2316" spans="1:22" s="2" customFormat="1" ht="12.75">
      <c r="A2316" s="184"/>
      <c r="B2316" s="205"/>
      <c r="C2316" s="72"/>
      <c r="D2316" s="72" t="s">
        <v>144</v>
      </c>
      <c r="E2316" s="211" t="s">
        <v>144</v>
      </c>
      <c r="V2316" s="2">
        <v>1</v>
      </c>
    </row>
    <row r="2317" spans="1:22" s="2" customFormat="1" ht="12.75">
      <c r="A2317" s="184"/>
      <c r="B2317" s="205"/>
      <c r="C2317" s="72"/>
      <c r="D2317" s="72" t="s">
        <v>144</v>
      </c>
      <c r="E2317" s="211" t="s">
        <v>144</v>
      </c>
      <c r="V2317" s="2">
        <v>1</v>
      </c>
    </row>
    <row r="2318" spans="1:22" s="2" customFormat="1" ht="12.75">
      <c r="A2318" s="184"/>
      <c r="B2318" s="205"/>
      <c r="C2318" s="72"/>
      <c r="D2318" s="72" t="s">
        <v>144</v>
      </c>
      <c r="E2318" s="211" t="s">
        <v>144</v>
      </c>
      <c r="V2318" s="2">
        <v>1</v>
      </c>
    </row>
    <row r="2319" spans="1:22" s="2" customFormat="1" ht="12.75">
      <c r="A2319" s="184"/>
      <c r="B2319" s="205"/>
      <c r="C2319" s="72"/>
      <c r="D2319" s="72" t="s">
        <v>144</v>
      </c>
      <c r="E2319" s="211" t="s">
        <v>144</v>
      </c>
      <c r="V2319" s="2">
        <v>1</v>
      </c>
    </row>
    <row r="2320" spans="1:22" s="2" customFormat="1" ht="12.75">
      <c r="A2320" s="184"/>
      <c r="B2320" s="205"/>
      <c r="C2320" s="72"/>
      <c r="D2320" s="72" t="s">
        <v>144</v>
      </c>
      <c r="E2320" s="211" t="s">
        <v>144</v>
      </c>
      <c r="V2320" s="2">
        <v>1</v>
      </c>
    </row>
    <row r="2321" spans="1:22" s="2" customFormat="1" ht="12.75">
      <c r="A2321" s="184"/>
      <c r="B2321" s="205"/>
      <c r="C2321" s="72"/>
      <c r="D2321" s="72" t="s">
        <v>144</v>
      </c>
      <c r="E2321" s="211" t="s">
        <v>144</v>
      </c>
      <c r="V2321" s="2">
        <v>1</v>
      </c>
    </row>
    <row r="2322" spans="1:22" s="2" customFormat="1" ht="12.75">
      <c r="A2322" s="184"/>
      <c r="B2322" s="205"/>
      <c r="C2322" s="72"/>
      <c r="D2322" s="72" t="s">
        <v>144</v>
      </c>
      <c r="E2322" s="211" t="s">
        <v>144</v>
      </c>
      <c r="V2322" s="2">
        <v>1</v>
      </c>
    </row>
    <row r="2323" spans="1:22" s="2" customFormat="1" ht="12.75">
      <c r="A2323" s="184"/>
      <c r="B2323" s="205"/>
      <c r="C2323" s="72"/>
      <c r="D2323" s="72" t="s">
        <v>144</v>
      </c>
      <c r="E2323" s="211" t="s">
        <v>144</v>
      </c>
      <c r="V2323" s="2">
        <v>1</v>
      </c>
    </row>
    <row r="2324" spans="1:22" s="2" customFormat="1" ht="12.75">
      <c r="A2324" s="184"/>
      <c r="B2324" s="205"/>
      <c r="C2324" s="72"/>
      <c r="D2324" s="72" t="s">
        <v>144</v>
      </c>
      <c r="E2324" s="211" t="s">
        <v>144</v>
      </c>
      <c r="V2324" s="2">
        <v>1</v>
      </c>
    </row>
    <row r="2325" spans="1:22" s="2" customFormat="1" ht="12.75">
      <c r="A2325" s="184"/>
      <c r="B2325" s="205"/>
      <c r="C2325" s="72"/>
      <c r="D2325" s="72" t="s">
        <v>144</v>
      </c>
      <c r="E2325" s="211" t="s">
        <v>144</v>
      </c>
      <c r="V2325" s="2">
        <v>1</v>
      </c>
    </row>
    <row r="2326" spans="1:22" s="2" customFormat="1" ht="12.75">
      <c r="A2326" s="184"/>
      <c r="B2326" s="205"/>
      <c r="C2326" s="72"/>
      <c r="D2326" s="72" t="s">
        <v>144</v>
      </c>
      <c r="E2326" s="211" t="s">
        <v>144</v>
      </c>
      <c r="V2326" s="2">
        <v>1</v>
      </c>
    </row>
    <row r="2327" spans="1:22" s="2" customFormat="1" ht="12.75">
      <c r="A2327" s="183"/>
      <c r="B2327" s="205"/>
      <c r="C2327" s="72"/>
      <c r="D2327" s="72" t="s">
        <v>144</v>
      </c>
      <c r="E2327" s="211" t="s">
        <v>144</v>
      </c>
      <c r="V2327" s="2">
        <v>1</v>
      </c>
    </row>
    <row r="2328" spans="1:22" s="2" customFormat="1" ht="12.75">
      <c r="A2328" s="183"/>
      <c r="B2328" s="205"/>
      <c r="C2328" s="72"/>
      <c r="D2328" s="72" t="s">
        <v>144</v>
      </c>
      <c r="E2328" s="211" t="s">
        <v>144</v>
      </c>
      <c r="V2328" s="2">
        <v>1</v>
      </c>
    </row>
    <row r="2329" spans="1:22" s="2" customFormat="1" ht="12.75">
      <c r="A2329" s="184"/>
      <c r="B2329" s="205"/>
      <c r="C2329" s="72"/>
      <c r="D2329" s="72" t="s">
        <v>144</v>
      </c>
      <c r="E2329" s="211" t="s">
        <v>144</v>
      </c>
      <c r="V2329" s="2">
        <v>1</v>
      </c>
    </row>
    <row r="2330" spans="1:22" s="2" customFormat="1" ht="12.75">
      <c r="A2330" s="183"/>
      <c r="B2330" s="205"/>
      <c r="C2330" s="72"/>
      <c r="D2330" s="72" t="s">
        <v>144</v>
      </c>
      <c r="E2330" s="211" t="s">
        <v>144</v>
      </c>
      <c r="V2330" s="2">
        <v>1</v>
      </c>
    </row>
    <row r="2331" spans="1:22" s="2" customFormat="1" ht="12.75">
      <c r="A2331" s="183"/>
      <c r="B2331" s="205"/>
      <c r="C2331" s="72"/>
      <c r="D2331" s="72" t="s">
        <v>144</v>
      </c>
      <c r="E2331" s="211" t="s">
        <v>144</v>
      </c>
      <c r="V2331" s="2">
        <v>1</v>
      </c>
    </row>
    <row r="2332" spans="1:22" s="2" customFormat="1" ht="12.75">
      <c r="A2332" s="183"/>
      <c r="B2332" s="205"/>
      <c r="C2332" s="72"/>
      <c r="D2332" s="72" t="s">
        <v>144</v>
      </c>
      <c r="E2332" s="211" t="s">
        <v>144</v>
      </c>
      <c r="V2332" s="2">
        <v>1</v>
      </c>
    </row>
    <row r="2333" spans="1:22" s="2" customFormat="1" ht="12.75">
      <c r="A2333" s="183"/>
      <c r="B2333" s="205"/>
      <c r="C2333" s="72"/>
      <c r="D2333" s="72" t="s">
        <v>144</v>
      </c>
      <c r="E2333" s="211" t="s">
        <v>144</v>
      </c>
      <c r="V2333" s="2">
        <v>1</v>
      </c>
    </row>
    <row r="2334" spans="1:22" s="2" customFormat="1" ht="12.75">
      <c r="A2334" s="183"/>
      <c r="B2334" s="205"/>
      <c r="C2334" s="72"/>
      <c r="D2334" s="72" t="s">
        <v>144</v>
      </c>
      <c r="E2334" s="211" t="s">
        <v>144</v>
      </c>
      <c r="V2334" s="2">
        <v>1</v>
      </c>
    </row>
    <row r="2335" spans="1:22" s="2" customFormat="1" ht="12.75">
      <c r="A2335" s="183"/>
      <c r="B2335" s="205"/>
      <c r="C2335" s="72"/>
      <c r="D2335" s="72" t="s">
        <v>144</v>
      </c>
      <c r="E2335" s="211" t="s">
        <v>144</v>
      </c>
      <c r="V2335" s="2">
        <v>1</v>
      </c>
    </row>
    <row r="2336" spans="1:22" s="2" customFormat="1" ht="12.75">
      <c r="A2336" s="184"/>
      <c r="B2336" s="205"/>
      <c r="C2336" s="72"/>
      <c r="D2336" s="72" t="s">
        <v>144</v>
      </c>
      <c r="E2336" s="211" t="s">
        <v>144</v>
      </c>
      <c r="V2336" s="2">
        <v>1</v>
      </c>
    </row>
    <row r="2337" spans="1:22" s="2" customFormat="1" ht="12.75">
      <c r="A2337" s="184"/>
      <c r="B2337" s="205"/>
      <c r="C2337" s="72"/>
      <c r="D2337" s="72" t="s">
        <v>144</v>
      </c>
      <c r="E2337" s="211" t="s">
        <v>144</v>
      </c>
      <c r="V2337" s="2">
        <v>1</v>
      </c>
    </row>
    <row r="2338" spans="1:22" s="2" customFormat="1" ht="12.75">
      <c r="A2338" s="184"/>
      <c r="B2338" s="205"/>
      <c r="C2338" s="72"/>
      <c r="D2338" s="72" t="s">
        <v>144</v>
      </c>
      <c r="E2338" s="211" t="s">
        <v>144</v>
      </c>
      <c r="V2338" s="2">
        <v>1</v>
      </c>
    </row>
    <row r="2339" spans="1:22" s="2" customFormat="1" ht="12.75">
      <c r="A2339" s="183"/>
      <c r="B2339" s="205"/>
      <c r="C2339" s="72"/>
      <c r="D2339" s="72" t="s">
        <v>144</v>
      </c>
      <c r="E2339" s="211" t="s">
        <v>144</v>
      </c>
      <c r="V2339" s="2">
        <v>1</v>
      </c>
    </row>
    <row r="2340" spans="1:22" s="2" customFormat="1" ht="12.75">
      <c r="A2340" s="183"/>
      <c r="B2340" s="205"/>
      <c r="C2340" s="72"/>
      <c r="D2340" s="72" t="s">
        <v>144</v>
      </c>
      <c r="E2340" s="211" t="s">
        <v>144</v>
      </c>
      <c r="V2340" s="2">
        <v>1</v>
      </c>
    </row>
    <row r="2341" spans="1:22" s="2" customFormat="1" ht="12.75">
      <c r="A2341" s="184"/>
      <c r="B2341" s="205"/>
      <c r="C2341" s="72"/>
      <c r="D2341" s="72" t="s">
        <v>144</v>
      </c>
      <c r="E2341" s="211" t="s">
        <v>144</v>
      </c>
      <c r="V2341" s="2">
        <v>1</v>
      </c>
    </row>
    <row r="2342" spans="1:22" s="2" customFormat="1" ht="12.75">
      <c r="A2342" s="183"/>
      <c r="B2342" s="205"/>
      <c r="C2342" s="72"/>
      <c r="D2342" s="72" t="s">
        <v>144</v>
      </c>
      <c r="E2342" s="211" t="s">
        <v>144</v>
      </c>
      <c r="V2342" s="2">
        <v>1</v>
      </c>
    </row>
    <row r="2343" spans="1:22" s="2" customFormat="1" ht="12.75">
      <c r="A2343" s="183"/>
      <c r="B2343" s="205"/>
      <c r="C2343" s="72"/>
      <c r="D2343" s="72" t="s">
        <v>144</v>
      </c>
      <c r="E2343" s="211" t="s">
        <v>144</v>
      </c>
      <c r="V2343" s="2">
        <v>1</v>
      </c>
    </row>
    <row r="2344" spans="1:22" s="2" customFormat="1" ht="12.75">
      <c r="A2344" s="183"/>
      <c r="B2344" s="205"/>
      <c r="C2344" s="72"/>
      <c r="D2344" s="72" t="s">
        <v>144</v>
      </c>
      <c r="E2344" s="211" t="s">
        <v>144</v>
      </c>
      <c r="V2344" s="2">
        <v>1</v>
      </c>
    </row>
    <row r="2345" spans="1:22" s="2" customFormat="1" ht="12.75">
      <c r="A2345" s="183"/>
      <c r="B2345" s="205"/>
      <c r="C2345" s="72"/>
      <c r="D2345" s="72" t="s">
        <v>144</v>
      </c>
      <c r="E2345" s="211" t="s">
        <v>144</v>
      </c>
      <c r="V2345" s="2">
        <v>1</v>
      </c>
    </row>
    <row r="2346" spans="1:22" s="2" customFormat="1" ht="12.75">
      <c r="A2346" s="183"/>
      <c r="B2346" s="205"/>
      <c r="C2346" s="72"/>
      <c r="D2346" s="72" t="s">
        <v>144</v>
      </c>
      <c r="E2346" s="211" t="s">
        <v>144</v>
      </c>
      <c r="V2346" s="2">
        <v>1</v>
      </c>
    </row>
    <row r="2347" spans="1:22" s="2" customFormat="1" ht="12.75">
      <c r="A2347" s="183"/>
      <c r="B2347" s="205"/>
      <c r="C2347" s="72"/>
      <c r="D2347" s="72" t="s">
        <v>144</v>
      </c>
      <c r="E2347" s="211" t="s">
        <v>144</v>
      </c>
      <c r="V2347" s="2">
        <v>1</v>
      </c>
    </row>
    <row r="2348" spans="1:22" s="2" customFormat="1" ht="12.75">
      <c r="A2348" s="183"/>
      <c r="B2348" s="206"/>
      <c r="D2348" s="72" t="s">
        <v>144</v>
      </c>
      <c r="E2348" s="211" t="s">
        <v>144</v>
      </c>
      <c r="V2348" s="2">
        <v>1</v>
      </c>
    </row>
    <row r="2349" spans="1:22" s="2" customFormat="1" ht="12.75">
      <c r="A2349" s="183"/>
      <c r="B2349" s="206"/>
      <c r="D2349" s="72" t="s">
        <v>144</v>
      </c>
      <c r="E2349" s="211" t="s">
        <v>144</v>
      </c>
      <c r="V2349" s="2">
        <v>1</v>
      </c>
    </row>
    <row r="2350" spans="1:22" s="2" customFormat="1" ht="12.75">
      <c r="A2350" s="183"/>
      <c r="B2350" s="206"/>
      <c r="D2350" s="72" t="s">
        <v>144</v>
      </c>
      <c r="E2350" s="211" t="s">
        <v>144</v>
      </c>
      <c r="V2350" s="2">
        <v>1</v>
      </c>
    </row>
    <row r="2351" spans="1:22" s="2" customFormat="1" ht="12.75">
      <c r="A2351" s="183"/>
      <c r="B2351" s="206"/>
      <c r="D2351" s="72" t="s">
        <v>144</v>
      </c>
      <c r="E2351" s="211" t="s">
        <v>144</v>
      </c>
      <c r="V2351" s="2">
        <v>1</v>
      </c>
    </row>
    <row r="2352" spans="1:22" s="2" customFormat="1" ht="12.75">
      <c r="A2352" s="183"/>
      <c r="B2352" s="206"/>
      <c r="D2352" s="72" t="s">
        <v>144</v>
      </c>
      <c r="E2352" s="211" t="s">
        <v>144</v>
      </c>
      <c r="V2352" s="2">
        <v>1</v>
      </c>
    </row>
    <row r="2353" spans="1:22" s="2" customFormat="1" ht="12.75">
      <c r="A2353" s="183"/>
      <c r="B2353" s="206"/>
      <c r="D2353" s="72" t="s">
        <v>144</v>
      </c>
      <c r="E2353" s="211" t="s">
        <v>144</v>
      </c>
      <c r="V2353" s="2">
        <v>1</v>
      </c>
    </row>
    <row r="2354" spans="1:22" s="2" customFormat="1" ht="12.75">
      <c r="A2354" s="183"/>
      <c r="B2354" s="206"/>
      <c r="D2354" s="72" t="s">
        <v>144</v>
      </c>
      <c r="E2354" s="211" t="s">
        <v>144</v>
      </c>
      <c r="V2354" s="2">
        <v>1</v>
      </c>
    </row>
    <row r="2355" spans="1:22" s="2" customFormat="1" ht="12.75">
      <c r="A2355" s="183"/>
      <c r="B2355" s="206"/>
      <c r="D2355" s="72" t="s">
        <v>144</v>
      </c>
      <c r="E2355" s="211" t="s">
        <v>144</v>
      </c>
      <c r="V2355" s="2">
        <v>1</v>
      </c>
    </row>
    <row r="2356" spans="1:22" s="2" customFormat="1" ht="12.75">
      <c r="A2356" s="183"/>
      <c r="B2356" s="206"/>
      <c r="D2356" s="72" t="s">
        <v>144</v>
      </c>
      <c r="E2356" s="211"/>
    </row>
    <row r="2357" spans="1:22" s="2" customFormat="1" ht="12.75">
      <c r="A2357" s="183"/>
      <c r="B2357" s="206"/>
      <c r="D2357" s="72" t="s">
        <v>144</v>
      </c>
      <c r="E2357" s="211"/>
    </row>
    <row r="2358" spans="1:22" s="2" customFormat="1" ht="12.75">
      <c r="A2358" s="183"/>
      <c r="B2358" s="206"/>
      <c r="D2358" s="72" t="s">
        <v>144</v>
      </c>
      <c r="E2358" s="211"/>
    </row>
    <row r="2359" spans="1:22" s="2" customFormat="1" ht="12.75">
      <c r="A2359" s="183"/>
      <c r="B2359" s="206"/>
      <c r="D2359" s="72" t="s">
        <v>144</v>
      </c>
      <c r="E2359" s="211"/>
    </row>
    <row r="2360" spans="1:22" s="2" customFormat="1" ht="15" customHeight="1">
      <c r="A2360" s="183"/>
      <c r="B2360" s="206"/>
      <c r="D2360" s="72" t="s">
        <v>144</v>
      </c>
      <c r="E2360" s="211"/>
    </row>
    <row r="2361" spans="1:22" s="2" customFormat="1" ht="12.75" customHeight="1">
      <c r="A2361" s="183"/>
      <c r="B2361" s="206"/>
      <c r="D2361" s="72" t="s">
        <v>144</v>
      </c>
      <c r="E2361" s="211"/>
    </row>
    <row r="2362" spans="1:22" s="2" customFormat="1" ht="13.5" customHeight="1">
      <c r="A2362" s="183"/>
      <c r="B2362" s="206"/>
      <c r="D2362" s="72" t="s">
        <v>144</v>
      </c>
      <c r="E2362" s="211"/>
    </row>
    <row r="2363" spans="1:22" s="2" customFormat="1" ht="13.5" customHeight="1">
      <c r="A2363" s="183"/>
      <c r="B2363" s="206"/>
      <c r="D2363" s="72" t="s">
        <v>144</v>
      </c>
      <c r="E2363" s="211"/>
    </row>
    <row r="2364" spans="1:22" s="2" customFormat="1" ht="15" customHeight="1">
      <c r="A2364" s="183"/>
      <c r="B2364" s="206"/>
      <c r="D2364" s="72" t="s">
        <v>144</v>
      </c>
      <c r="E2364" s="211"/>
    </row>
    <row r="2365" spans="1:22" s="2" customFormat="1" ht="9" customHeight="1">
      <c r="A2365" s="183"/>
      <c r="B2365" s="206"/>
      <c r="D2365" s="72" t="s">
        <v>144</v>
      </c>
      <c r="E2365" s="211"/>
    </row>
    <row r="2366" spans="1:22" s="2" customFormat="1" ht="9" customHeight="1">
      <c r="A2366" s="183"/>
      <c r="B2366" s="206"/>
      <c r="D2366" s="72" t="s">
        <v>144</v>
      </c>
      <c r="E2366" s="211"/>
    </row>
    <row r="2367" spans="1:22" s="2" customFormat="1" ht="9" customHeight="1">
      <c r="A2367" s="183"/>
      <c r="B2367" s="206"/>
      <c r="D2367" s="72" t="s">
        <v>144</v>
      </c>
      <c r="E2367" s="211"/>
    </row>
    <row r="2368" spans="1:22" s="2" customFormat="1" ht="9" customHeight="1">
      <c r="A2368" s="183"/>
      <c r="B2368" s="206"/>
      <c r="D2368" s="72" t="s">
        <v>144</v>
      </c>
      <c r="E2368" s="211"/>
    </row>
    <row r="2369" spans="1:5" s="2" customFormat="1" ht="9" customHeight="1">
      <c r="A2369" s="183"/>
      <c r="B2369" s="206"/>
      <c r="D2369" s="72" t="s">
        <v>144</v>
      </c>
      <c r="E2369" s="211"/>
    </row>
    <row r="2370" spans="1:5" s="2" customFormat="1" ht="9" customHeight="1">
      <c r="A2370" s="183"/>
      <c r="B2370" s="206"/>
      <c r="D2370" s="72" t="s">
        <v>144</v>
      </c>
      <c r="E2370" s="211"/>
    </row>
    <row r="2371" spans="1:5" s="2" customFormat="1" ht="9" customHeight="1">
      <c r="A2371" s="183"/>
      <c r="B2371" s="206"/>
      <c r="D2371" s="72" t="s">
        <v>144</v>
      </c>
      <c r="E2371" s="211"/>
    </row>
    <row r="2372" spans="1:5" s="2" customFormat="1" ht="9" customHeight="1">
      <c r="A2372" s="183"/>
      <c r="B2372" s="206"/>
      <c r="D2372" s="72" t="s">
        <v>144</v>
      </c>
      <c r="E2372" s="211"/>
    </row>
    <row r="2373" spans="1:5" ht="9" customHeight="1">
      <c r="A2373" s="183"/>
      <c r="B2373" s="206"/>
      <c r="C2373" s="2"/>
      <c r="D2373" s="72" t="s">
        <v>144</v>
      </c>
      <c r="E2373" s="211"/>
    </row>
    <row r="2374" spans="1:5" ht="9" customHeight="1">
      <c r="A2374" s="183"/>
      <c r="B2374" s="206"/>
      <c r="C2374" s="2"/>
      <c r="D2374" s="72" t="s">
        <v>144</v>
      </c>
      <c r="E2374" s="211"/>
    </row>
    <row r="2375" spans="1:5" ht="9" customHeight="1">
      <c r="A2375" s="183"/>
      <c r="B2375" s="206"/>
      <c r="C2375" s="2"/>
      <c r="D2375" s="72" t="s">
        <v>144</v>
      </c>
      <c r="E2375" s="211"/>
    </row>
    <row r="2376" spans="1:5" ht="9" customHeight="1">
      <c r="A2376" s="183"/>
      <c r="B2376" s="206"/>
      <c r="C2376" s="2"/>
      <c r="D2376" s="72" t="s">
        <v>144</v>
      </c>
      <c r="E2376" s="211"/>
    </row>
    <row r="2377" spans="1:5" ht="9" customHeight="1">
      <c r="A2377" s="183"/>
      <c r="B2377" s="206"/>
      <c r="C2377" s="2"/>
      <c r="D2377" s="72" t="s">
        <v>144</v>
      </c>
      <c r="E2377" s="211"/>
    </row>
    <row r="2378" spans="1:5" ht="9.75" customHeight="1">
      <c r="A2378" s="183"/>
      <c r="B2378" s="206"/>
      <c r="C2378" s="2"/>
      <c r="D2378" s="72" t="s">
        <v>144</v>
      </c>
      <c r="E2378" s="211"/>
    </row>
    <row r="2379" spans="1:5" ht="9.75" customHeight="1">
      <c r="A2379" s="183"/>
      <c r="B2379" s="206"/>
      <c r="C2379" s="2"/>
      <c r="D2379" s="72" t="s">
        <v>144</v>
      </c>
      <c r="E2379" s="211"/>
    </row>
    <row r="2380" spans="1:5" ht="9" customHeight="1">
      <c r="A2380" s="183"/>
      <c r="B2380" s="206"/>
      <c r="C2380" s="2"/>
      <c r="D2380" s="72" t="s">
        <v>144</v>
      </c>
      <c r="E2380" s="211"/>
    </row>
    <row r="2381" spans="1:5" ht="9" customHeight="1">
      <c r="A2381" s="183"/>
      <c r="B2381" s="206"/>
      <c r="C2381" s="2"/>
      <c r="D2381" s="72" t="s">
        <v>144</v>
      </c>
      <c r="E2381" s="211"/>
    </row>
    <row r="2382" spans="1:5" ht="8.25" customHeight="1">
      <c r="A2382" s="183"/>
      <c r="B2382" s="206"/>
      <c r="C2382" s="2"/>
      <c r="D2382" s="72" t="s">
        <v>144</v>
      </c>
      <c r="E2382" s="211"/>
    </row>
    <row r="2383" spans="1:5" ht="10.5" customHeight="1">
      <c r="A2383" s="183"/>
      <c r="B2383" s="206"/>
      <c r="C2383" s="2"/>
      <c r="D2383" s="72" t="s">
        <v>144</v>
      </c>
      <c r="E2383" s="211"/>
    </row>
    <row r="2384" spans="1:5" ht="6.75" customHeight="1">
      <c r="A2384" s="183"/>
      <c r="B2384" s="206"/>
      <c r="C2384" s="2"/>
      <c r="D2384" s="72" t="s">
        <v>144</v>
      </c>
      <c r="E2384" s="211"/>
    </row>
    <row r="2385" spans="1:5" ht="9" customHeight="1">
      <c r="A2385" s="183"/>
      <c r="B2385" s="206"/>
      <c r="C2385" s="2"/>
      <c r="D2385" s="72" t="s">
        <v>144</v>
      </c>
      <c r="E2385" s="211"/>
    </row>
    <row r="2386" spans="1:5" ht="9" customHeight="1">
      <c r="A2386" s="183"/>
      <c r="B2386" s="206"/>
      <c r="C2386" s="2"/>
      <c r="D2386" s="72" t="s">
        <v>144</v>
      </c>
      <c r="E2386" s="211"/>
    </row>
    <row r="2387" spans="1:5" ht="9" customHeight="1">
      <c r="A2387" s="183"/>
      <c r="B2387" s="206"/>
      <c r="C2387" s="2"/>
      <c r="D2387" s="72" t="s">
        <v>144</v>
      </c>
      <c r="E2387" s="211"/>
    </row>
    <row r="2388" spans="1:5" ht="9" customHeight="1">
      <c r="A2388" s="183"/>
      <c r="B2388" s="206"/>
      <c r="C2388" s="2"/>
      <c r="D2388" s="72" t="s">
        <v>144</v>
      </c>
      <c r="E2388" s="211"/>
    </row>
    <row r="2389" spans="1:5" ht="9" customHeight="1">
      <c r="A2389" s="183"/>
      <c r="B2389" s="206"/>
      <c r="C2389" s="2"/>
      <c r="D2389" s="72" t="s">
        <v>144</v>
      </c>
      <c r="E2389" s="211"/>
    </row>
    <row r="2390" spans="1:5" ht="9" customHeight="1">
      <c r="A2390" s="183"/>
      <c r="B2390" s="206"/>
      <c r="C2390" s="2"/>
      <c r="D2390" s="72" t="s">
        <v>144</v>
      </c>
      <c r="E2390" s="211"/>
    </row>
    <row r="2391" spans="1:5" ht="9" customHeight="1">
      <c r="A2391" s="183"/>
      <c r="B2391" s="206"/>
      <c r="C2391" s="2"/>
      <c r="D2391" s="72" t="s">
        <v>144</v>
      </c>
      <c r="E2391" s="211"/>
    </row>
    <row r="2392" spans="1:5" ht="9" customHeight="1">
      <c r="A2392" s="183"/>
      <c r="B2392" s="206"/>
      <c r="C2392" s="2"/>
      <c r="D2392" s="72" t="s">
        <v>144</v>
      </c>
      <c r="E2392" s="211"/>
    </row>
    <row r="2393" spans="1:5" ht="9" customHeight="1">
      <c r="A2393" s="183"/>
      <c r="B2393" s="206"/>
      <c r="C2393" s="2"/>
      <c r="D2393" s="72" t="s">
        <v>144</v>
      </c>
      <c r="E2393" s="211"/>
    </row>
    <row r="2394" spans="1:5" ht="9" customHeight="1">
      <c r="A2394" s="183"/>
      <c r="B2394" s="206"/>
      <c r="C2394" s="2"/>
      <c r="D2394" s="72" t="s">
        <v>144</v>
      </c>
      <c r="E2394" s="211"/>
    </row>
    <row r="2395" spans="1:5" ht="9" customHeight="1">
      <c r="A2395" s="183"/>
      <c r="B2395" s="206"/>
      <c r="C2395" s="2"/>
      <c r="D2395" s="72" t="s">
        <v>144</v>
      </c>
      <c r="E2395" s="211"/>
    </row>
    <row r="2396" spans="1:5" ht="9" customHeight="1">
      <c r="A2396" s="183"/>
      <c r="B2396" s="206"/>
      <c r="C2396" s="2"/>
      <c r="D2396" s="72" t="s">
        <v>144</v>
      </c>
      <c r="E2396" s="211"/>
    </row>
    <row r="2397" spans="1:5" ht="9" customHeight="1">
      <c r="A2397" s="183"/>
      <c r="B2397" s="206"/>
      <c r="C2397" s="2"/>
      <c r="D2397" s="72" t="s">
        <v>144</v>
      </c>
      <c r="E2397" s="211"/>
    </row>
    <row r="2398" spans="1:5" ht="9" customHeight="1">
      <c r="A2398" s="183"/>
      <c r="B2398" s="206"/>
      <c r="C2398" s="2"/>
      <c r="D2398" s="72" t="s">
        <v>144</v>
      </c>
      <c r="E2398" s="211"/>
    </row>
    <row r="2399" spans="1:5" ht="9" customHeight="1">
      <c r="A2399" s="183"/>
      <c r="B2399" s="206"/>
      <c r="C2399" s="2"/>
      <c r="D2399" s="72" t="s">
        <v>144</v>
      </c>
      <c r="E2399" s="211"/>
    </row>
    <row r="2400" spans="1:5" ht="9" customHeight="1">
      <c r="A2400" s="183"/>
      <c r="B2400" s="206"/>
      <c r="C2400" s="2"/>
      <c r="D2400" s="72" t="s">
        <v>144</v>
      </c>
      <c r="E2400" s="211"/>
    </row>
    <row r="2401" spans="1:5" ht="9" customHeight="1">
      <c r="A2401" s="183"/>
      <c r="B2401" s="206"/>
      <c r="C2401" s="2"/>
      <c r="D2401" s="72" t="s">
        <v>144</v>
      </c>
      <c r="E2401" s="211"/>
    </row>
    <row r="2402" spans="1:5" ht="8.25" customHeight="1">
      <c r="A2402" s="183"/>
      <c r="B2402" s="206"/>
      <c r="C2402" s="2"/>
      <c r="D2402" s="72" t="s">
        <v>144</v>
      </c>
      <c r="E2402" s="211"/>
    </row>
    <row r="2403" spans="1:5" ht="9" customHeight="1">
      <c r="A2403" s="183"/>
      <c r="B2403" s="206"/>
      <c r="C2403" s="2"/>
      <c r="D2403" s="72" t="s">
        <v>144</v>
      </c>
      <c r="E2403" s="211"/>
    </row>
    <row r="2404" spans="1:5" ht="9" customHeight="1">
      <c r="A2404" s="183"/>
      <c r="B2404" s="206"/>
      <c r="C2404" s="2"/>
      <c r="D2404" s="72" t="s">
        <v>144</v>
      </c>
      <c r="E2404" s="211"/>
    </row>
    <row r="2405" spans="1:5" ht="9" customHeight="1">
      <c r="A2405" s="183"/>
      <c r="B2405" s="206"/>
      <c r="C2405" s="2"/>
      <c r="D2405" s="72" t="s">
        <v>144</v>
      </c>
      <c r="E2405" s="211"/>
    </row>
    <row r="2406" spans="1:5" ht="9" customHeight="1">
      <c r="A2406" s="183"/>
      <c r="B2406" s="206"/>
      <c r="C2406" s="2"/>
      <c r="D2406" s="72" t="s">
        <v>144</v>
      </c>
      <c r="E2406" s="211"/>
    </row>
    <row r="2407" spans="1:5" ht="9" customHeight="1">
      <c r="A2407" s="183"/>
      <c r="B2407" s="206"/>
      <c r="C2407" s="2"/>
      <c r="D2407" s="72" t="s">
        <v>144</v>
      </c>
      <c r="E2407" s="211"/>
    </row>
    <row r="2408" spans="1:5" ht="9" customHeight="1">
      <c r="A2408" s="183"/>
      <c r="B2408" s="206"/>
      <c r="C2408" s="2"/>
      <c r="D2408" s="72" t="s">
        <v>144</v>
      </c>
      <c r="E2408" s="211"/>
    </row>
    <row r="2409" spans="1:5" ht="9" customHeight="1">
      <c r="A2409" s="183"/>
      <c r="B2409" s="206"/>
      <c r="C2409" s="2"/>
      <c r="D2409" s="72" t="s">
        <v>144</v>
      </c>
      <c r="E2409" s="211"/>
    </row>
    <row r="2410" spans="1:5" ht="9" customHeight="1">
      <c r="A2410" s="183"/>
      <c r="B2410" s="206"/>
      <c r="C2410" s="2"/>
      <c r="D2410" s="72" t="s">
        <v>144</v>
      </c>
      <c r="E2410" s="211"/>
    </row>
    <row r="2411" spans="1:5" ht="9" customHeight="1">
      <c r="A2411" s="183"/>
      <c r="B2411" s="206"/>
      <c r="C2411" s="2"/>
      <c r="D2411" s="72" t="s">
        <v>144</v>
      </c>
      <c r="E2411" s="211"/>
    </row>
    <row r="2412" spans="1:5" ht="9" customHeight="1">
      <c r="A2412" s="183"/>
      <c r="B2412" s="206"/>
      <c r="C2412" s="2"/>
      <c r="D2412" s="72" t="s">
        <v>144</v>
      </c>
      <c r="E2412" s="211"/>
    </row>
    <row r="2413" spans="1:5" ht="9" customHeight="1">
      <c r="A2413" s="183"/>
      <c r="B2413" s="206"/>
      <c r="C2413" s="2"/>
      <c r="D2413" s="72" t="s">
        <v>144</v>
      </c>
      <c r="E2413" s="211"/>
    </row>
    <row r="2414" spans="1:5" ht="9" customHeight="1">
      <c r="A2414" s="183"/>
      <c r="B2414" s="206"/>
      <c r="C2414" s="2"/>
      <c r="D2414" s="72" t="s">
        <v>144</v>
      </c>
      <c r="E2414" s="211"/>
    </row>
    <row r="2415" spans="1:5" ht="9" customHeight="1">
      <c r="A2415" s="183"/>
      <c r="B2415" s="206"/>
      <c r="C2415" s="2"/>
      <c r="D2415" s="72" t="s">
        <v>144</v>
      </c>
      <c r="E2415" s="211"/>
    </row>
    <row r="2416" spans="1:5" ht="9" customHeight="1">
      <c r="A2416" s="183"/>
      <c r="B2416" s="206"/>
      <c r="C2416" s="2"/>
      <c r="D2416" s="72" t="s">
        <v>144</v>
      </c>
      <c r="E2416" s="211"/>
    </row>
    <row r="2417" spans="1:5" ht="9" customHeight="1">
      <c r="A2417" s="183"/>
      <c r="B2417" s="206"/>
      <c r="C2417" s="2"/>
      <c r="D2417" s="72" t="s">
        <v>144</v>
      </c>
      <c r="E2417" s="211"/>
    </row>
    <row r="2418" spans="1:5" ht="9" customHeight="1">
      <c r="A2418" s="183"/>
      <c r="B2418" s="206"/>
      <c r="C2418" s="2"/>
      <c r="D2418" s="72" t="s">
        <v>144</v>
      </c>
      <c r="E2418" s="211"/>
    </row>
    <row r="2419" spans="1:5" ht="9" customHeight="1">
      <c r="A2419" s="183"/>
      <c r="B2419" s="206"/>
      <c r="C2419" s="2"/>
      <c r="D2419" s="72" t="s">
        <v>144</v>
      </c>
      <c r="E2419" s="211"/>
    </row>
    <row r="2420" spans="1:5" ht="9" customHeight="1">
      <c r="A2420" s="183"/>
      <c r="B2420" s="206"/>
      <c r="C2420" s="2"/>
      <c r="D2420" s="72" t="s">
        <v>144</v>
      </c>
      <c r="E2420" s="211"/>
    </row>
    <row r="2421" spans="1:5" ht="9" customHeight="1">
      <c r="A2421" s="183"/>
      <c r="B2421" s="206"/>
      <c r="C2421" s="2"/>
      <c r="D2421" s="72" t="s">
        <v>144</v>
      </c>
      <c r="E2421" s="211"/>
    </row>
    <row r="2422" spans="1:5" ht="9" customHeight="1">
      <c r="A2422" s="183"/>
      <c r="B2422" s="206"/>
      <c r="C2422" s="2"/>
      <c r="D2422" s="72" t="s">
        <v>144</v>
      </c>
      <c r="E2422" s="211"/>
    </row>
    <row r="2423" spans="1:5" ht="9" customHeight="1">
      <c r="A2423" s="183"/>
      <c r="B2423" s="206"/>
      <c r="C2423" s="2"/>
      <c r="D2423" s="72" t="s">
        <v>144</v>
      </c>
      <c r="E2423" s="211"/>
    </row>
    <row r="2424" spans="1:5" ht="9" customHeight="1">
      <c r="A2424" s="183"/>
      <c r="B2424" s="206"/>
      <c r="C2424" s="2"/>
      <c r="D2424" s="72" t="s">
        <v>144</v>
      </c>
      <c r="E2424" s="211"/>
    </row>
    <row r="2425" spans="1:5" ht="9" customHeight="1">
      <c r="A2425" s="183"/>
      <c r="B2425" s="206"/>
      <c r="C2425" s="2"/>
      <c r="D2425" s="72" t="s">
        <v>144</v>
      </c>
      <c r="E2425" s="211"/>
    </row>
    <row r="2426" spans="1:5" ht="9" customHeight="1">
      <c r="A2426" s="183"/>
      <c r="B2426" s="206"/>
      <c r="C2426" s="2"/>
      <c r="D2426" s="72" t="s">
        <v>144</v>
      </c>
      <c r="E2426" s="211"/>
    </row>
    <row r="2427" spans="1:5" ht="9" customHeight="1">
      <c r="A2427" s="183"/>
      <c r="B2427" s="206"/>
      <c r="C2427" s="2"/>
      <c r="D2427" s="72" t="s">
        <v>144</v>
      </c>
      <c r="E2427" s="211"/>
    </row>
    <row r="2428" spans="1:5" ht="9" customHeight="1">
      <c r="A2428" s="183"/>
      <c r="B2428" s="206"/>
      <c r="C2428" s="2"/>
      <c r="D2428" s="72" t="s">
        <v>144</v>
      </c>
      <c r="E2428" s="211"/>
    </row>
    <row r="2429" spans="1:5" ht="9" customHeight="1">
      <c r="A2429" s="183"/>
      <c r="B2429" s="206"/>
      <c r="C2429" s="2"/>
      <c r="D2429" s="72" t="s">
        <v>144</v>
      </c>
      <c r="E2429" s="211"/>
    </row>
    <row r="2430" spans="1:5" ht="9" customHeight="1">
      <c r="A2430" s="183"/>
      <c r="B2430" s="206"/>
      <c r="C2430" s="2"/>
      <c r="D2430" s="72" t="s">
        <v>144</v>
      </c>
      <c r="E2430" s="211"/>
    </row>
    <row r="2431" spans="1:5" ht="9" customHeight="1">
      <c r="A2431" s="183"/>
      <c r="B2431" s="206"/>
      <c r="C2431" s="2"/>
      <c r="D2431" s="72" t="s">
        <v>144</v>
      </c>
      <c r="E2431" s="211"/>
    </row>
    <row r="2432" spans="1:5" ht="9" customHeight="1">
      <c r="A2432" s="183"/>
      <c r="B2432" s="206"/>
      <c r="C2432" s="2"/>
      <c r="D2432" s="72" t="s">
        <v>144</v>
      </c>
      <c r="E2432" s="211"/>
    </row>
    <row r="2433" spans="1:5" ht="9" customHeight="1">
      <c r="A2433" s="183"/>
      <c r="B2433" s="206"/>
      <c r="C2433" s="2"/>
      <c r="D2433" s="72" t="s">
        <v>144</v>
      </c>
      <c r="E2433" s="211"/>
    </row>
    <row r="2434" spans="1:5" ht="9" customHeight="1">
      <c r="A2434" s="183"/>
      <c r="B2434" s="206"/>
      <c r="C2434" s="2"/>
      <c r="D2434" s="72" t="s">
        <v>144</v>
      </c>
      <c r="E2434" s="211"/>
    </row>
    <row r="2435" spans="1:5" ht="9" customHeight="1">
      <c r="A2435" s="183"/>
      <c r="B2435" s="206"/>
      <c r="C2435" s="2"/>
      <c r="D2435" s="72" t="s">
        <v>144</v>
      </c>
      <c r="E2435" s="211"/>
    </row>
    <row r="2436" spans="1:5" ht="9" customHeight="1">
      <c r="A2436" s="183"/>
      <c r="B2436" s="206"/>
      <c r="C2436" s="2"/>
      <c r="D2436" s="72" t="s">
        <v>144</v>
      </c>
      <c r="E2436" s="211"/>
    </row>
    <row r="2437" spans="1:5" ht="9" customHeight="1">
      <c r="A2437" s="183"/>
      <c r="B2437" s="206"/>
      <c r="C2437" s="2"/>
      <c r="D2437" s="72" t="s">
        <v>144</v>
      </c>
      <c r="E2437" s="211"/>
    </row>
    <row r="2438" spans="1:5" ht="9" customHeight="1">
      <c r="A2438" s="183"/>
      <c r="B2438" s="206"/>
      <c r="C2438" s="2"/>
      <c r="D2438" s="72" t="s">
        <v>144</v>
      </c>
      <c r="E2438" s="211"/>
    </row>
    <row r="2439" spans="1:5" ht="9" customHeight="1">
      <c r="A2439" s="183"/>
      <c r="B2439" s="206"/>
      <c r="C2439" s="2"/>
      <c r="D2439" s="72" t="s">
        <v>144</v>
      </c>
      <c r="E2439" s="211"/>
    </row>
    <row r="2440" spans="1:5" ht="9" customHeight="1">
      <c r="A2440" s="183"/>
      <c r="B2440" s="206"/>
      <c r="C2440" s="2"/>
      <c r="D2440" s="72" t="s">
        <v>144</v>
      </c>
      <c r="E2440" s="211"/>
    </row>
    <row r="2441" spans="1:5" ht="9" customHeight="1">
      <c r="A2441" s="183"/>
      <c r="B2441" s="206"/>
      <c r="C2441" s="2"/>
      <c r="D2441" s="72" t="s">
        <v>144</v>
      </c>
      <c r="E2441" s="211"/>
    </row>
    <row r="2442" spans="1:5" ht="9" customHeight="1">
      <c r="A2442" s="183"/>
      <c r="B2442" s="206"/>
      <c r="C2442" s="2"/>
      <c r="D2442" s="72" t="s">
        <v>144</v>
      </c>
      <c r="E2442" s="211"/>
    </row>
    <row r="2443" spans="1:5" ht="9" customHeight="1">
      <c r="A2443" s="183"/>
      <c r="B2443" s="206"/>
      <c r="C2443" s="2"/>
      <c r="D2443" s="72" t="s">
        <v>144</v>
      </c>
      <c r="E2443" s="211"/>
    </row>
    <row r="2444" spans="1:5" ht="9" customHeight="1">
      <c r="A2444" s="183"/>
      <c r="B2444" s="206"/>
      <c r="C2444" s="2"/>
      <c r="D2444" s="72" t="s">
        <v>144</v>
      </c>
      <c r="E2444" s="211"/>
    </row>
    <row r="2445" spans="1:5" ht="9" customHeight="1">
      <c r="A2445" s="183"/>
      <c r="B2445" s="206"/>
      <c r="C2445" s="2"/>
      <c r="D2445" s="72" t="s">
        <v>144</v>
      </c>
      <c r="E2445" s="211"/>
    </row>
    <row r="2446" spans="1:5" ht="9" customHeight="1">
      <c r="A2446" s="183"/>
      <c r="B2446" s="206"/>
      <c r="C2446" s="2"/>
      <c r="D2446" s="72" t="s">
        <v>144</v>
      </c>
      <c r="E2446" s="211"/>
    </row>
    <row r="2447" spans="1:5" ht="9" customHeight="1">
      <c r="A2447" s="183"/>
      <c r="B2447" s="206"/>
      <c r="C2447" s="2"/>
      <c r="D2447" s="72" t="s">
        <v>144</v>
      </c>
      <c r="E2447" s="211"/>
    </row>
    <row r="2448" spans="1:5" ht="9" customHeight="1">
      <c r="A2448" s="183"/>
      <c r="B2448" s="206"/>
      <c r="C2448" s="2"/>
      <c r="D2448" s="72" t="s">
        <v>144</v>
      </c>
      <c r="E2448" s="211"/>
    </row>
    <row r="2449" spans="1:5" ht="9" customHeight="1">
      <c r="A2449" s="183"/>
      <c r="B2449" s="206"/>
      <c r="C2449" s="2"/>
      <c r="D2449" s="72" t="s">
        <v>144</v>
      </c>
      <c r="E2449" s="211"/>
    </row>
    <row r="2450" spans="1:5" ht="9" customHeight="1">
      <c r="A2450" s="183"/>
      <c r="B2450" s="206"/>
      <c r="C2450" s="2"/>
      <c r="D2450" s="72" t="s">
        <v>144</v>
      </c>
      <c r="E2450" s="211"/>
    </row>
    <row r="2451" spans="1:5" ht="9" customHeight="1">
      <c r="A2451" s="183"/>
      <c r="B2451" s="206"/>
      <c r="C2451" s="2"/>
      <c r="D2451" s="72" t="s">
        <v>144</v>
      </c>
      <c r="E2451" s="211"/>
    </row>
    <row r="2452" spans="1:5" ht="9" customHeight="1">
      <c r="A2452" s="183"/>
      <c r="B2452" s="206"/>
      <c r="C2452" s="2"/>
      <c r="D2452" s="72" t="s">
        <v>144</v>
      </c>
      <c r="E2452" s="211"/>
    </row>
    <row r="2453" spans="1:5" ht="9" customHeight="1">
      <c r="A2453" s="183"/>
      <c r="B2453" s="206"/>
      <c r="C2453" s="2"/>
      <c r="D2453" s="72" t="s">
        <v>144</v>
      </c>
      <c r="E2453" s="211"/>
    </row>
    <row r="2454" spans="1:5" ht="9" customHeight="1">
      <c r="A2454" s="183"/>
      <c r="B2454" s="206"/>
      <c r="C2454" s="2"/>
      <c r="D2454" s="72" t="s">
        <v>144</v>
      </c>
      <c r="E2454" s="211"/>
    </row>
    <row r="2455" spans="1:5" ht="9" customHeight="1">
      <c r="A2455" s="183"/>
      <c r="B2455" s="206"/>
      <c r="C2455" s="2"/>
      <c r="D2455" s="72" t="s">
        <v>144</v>
      </c>
      <c r="E2455" s="211"/>
    </row>
    <row r="2456" spans="1:5" ht="9" customHeight="1">
      <c r="A2456" s="183"/>
      <c r="B2456" s="206"/>
      <c r="C2456" s="2"/>
      <c r="D2456" s="72" t="s">
        <v>144</v>
      </c>
      <c r="E2456" s="211"/>
    </row>
    <row r="2457" spans="1:5" ht="9" customHeight="1">
      <c r="A2457" s="183"/>
      <c r="B2457" s="206"/>
      <c r="C2457" s="2"/>
      <c r="D2457" s="72" t="s">
        <v>144</v>
      </c>
      <c r="E2457" s="211"/>
    </row>
    <row r="2458" spans="1:5" ht="9" customHeight="1">
      <c r="A2458" s="183"/>
      <c r="B2458" s="206"/>
      <c r="C2458" s="2"/>
      <c r="D2458" s="72" t="s">
        <v>144</v>
      </c>
      <c r="E2458" s="211"/>
    </row>
    <row r="2459" spans="1:5" ht="9" customHeight="1">
      <c r="A2459" s="183"/>
      <c r="B2459" s="206"/>
      <c r="C2459" s="2"/>
      <c r="D2459" s="72" t="s">
        <v>144</v>
      </c>
      <c r="E2459" s="211"/>
    </row>
    <row r="2460" spans="1:5" ht="9" customHeight="1">
      <c r="A2460" s="183"/>
      <c r="B2460" s="206"/>
      <c r="C2460" s="2"/>
      <c r="D2460" s="72" t="s">
        <v>144</v>
      </c>
      <c r="E2460" s="211"/>
    </row>
    <row r="2461" spans="1:5" ht="9" customHeight="1">
      <c r="A2461" s="183"/>
      <c r="B2461" s="206"/>
      <c r="C2461" s="2"/>
      <c r="D2461" s="72" t="s">
        <v>144</v>
      </c>
      <c r="E2461" s="211"/>
    </row>
    <row r="2462" spans="1:5" ht="9" customHeight="1">
      <c r="A2462" s="183"/>
      <c r="B2462" s="206"/>
      <c r="C2462" s="2"/>
      <c r="D2462" s="72" t="s">
        <v>144</v>
      </c>
      <c r="E2462" s="211"/>
    </row>
    <row r="2463" spans="1:5" ht="9" customHeight="1">
      <c r="A2463" s="183"/>
      <c r="B2463" s="206"/>
      <c r="C2463" s="2"/>
      <c r="D2463" s="72" t="s">
        <v>144</v>
      </c>
      <c r="E2463" s="211"/>
    </row>
    <row r="2464" spans="1:5" ht="9" customHeight="1">
      <c r="A2464" s="183"/>
      <c r="B2464" s="206"/>
      <c r="C2464" s="2"/>
      <c r="D2464" s="72" t="s">
        <v>144</v>
      </c>
      <c r="E2464" s="211"/>
    </row>
    <row r="2465" spans="1:5" ht="9" customHeight="1">
      <c r="A2465" s="183"/>
      <c r="B2465" s="206"/>
      <c r="C2465" s="2"/>
      <c r="D2465" s="72" t="s">
        <v>144</v>
      </c>
      <c r="E2465" s="211"/>
    </row>
    <row r="2466" spans="1:5" ht="9" customHeight="1">
      <c r="A2466" s="183"/>
      <c r="B2466" s="206"/>
      <c r="C2466" s="2"/>
      <c r="D2466" s="72" t="s">
        <v>144</v>
      </c>
      <c r="E2466" s="211"/>
    </row>
    <row r="2467" spans="1:5" ht="9" customHeight="1">
      <c r="A2467" s="183"/>
      <c r="B2467" s="206"/>
      <c r="C2467" s="2"/>
      <c r="D2467" s="72" t="s">
        <v>144</v>
      </c>
      <c r="E2467" s="211"/>
    </row>
    <row r="2468" spans="1:5" ht="9" customHeight="1">
      <c r="A2468" s="183"/>
      <c r="B2468" s="206"/>
      <c r="C2468" s="2"/>
      <c r="D2468" s="72" t="s">
        <v>144</v>
      </c>
      <c r="E2468" s="211"/>
    </row>
    <row r="2469" spans="1:5" ht="9" customHeight="1">
      <c r="A2469" s="183"/>
      <c r="B2469" s="206"/>
      <c r="C2469" s="2"/>
      <c r="D2469" s="72" t="s">
        <v>144</v>
      </c>
      <c r="E2469" s="211"/>
    </row>
    <row r="2470" spans="1:5" ht="9" customHeight="1">
      <c r="A2470" s="183"/>
      <c r="B2470" s="206"/>
      <c r="C2470" s="2"/>
      <c r="D2470" s="72" t="s">
        <v>144</v>
      </c>
      <c r="E2470" s="211"/>
    </row>
    <row r="2471" spans="1:5" ht="9" customHeight="1">
      <c r="A2471" s="183"/>
      <c r="B2471" s="206"/>
      <c r="C2471" s="2"/>
      <c r="D2471" s="72" t="s">
        <v>144</v>
      </c>
      <c r="E2471" s="211"/>
    </row>
    <row r="2472" spans="1:5" ht="9" customHeight="1">
      <c r="A2472" s="183"/>
      <c r="B2472" s="206"/>
      <c r="C2472" s="2"/>
      <c r="D2472" s="72" t="s">
        <v>144</v>
      </c>
      <c r="E2472" s="211"/>
    </row>
    <row r="2473" spans="1:5" ht="9" customHeight="1">
      <c r="A2473" s="183"/>
      <c r="B2473" s="206"/>
      <c r="C2473" s="2"/>
      <c r="D2473" s="72" t="s">
        <v>144</v>
      </c>
      <c r="E2473" s="211"/>
    </row>
    <row r="2474" spans="1:5" ht="9" customHeight="1">
      <c r="A2474" s="183"/>
      <c r="B2474" s="206"/>
      <c r="C2474" s="2"/>
      <c r="D2474" s="72" t="s">
        <v>144</v>
      </c>
      <c r="E2474" s="211"/>
    </row>
    <row r="2475" spans="1:5" ht="9" customHeight="1">
      <c r="A2475" s="183"/>
      <c r="B2475" s="206"/>
      <c r="C2475" s="2"/>
      <c r="D2475" s="72" t="s">
        <v>144</v>
      </c>
      <c r="E2475" s="211"/>
    </row>
    <row r="2476" spans="1:5" ht="9" customHeight="1">
      <c r="A2476" s="183"/>
      <c r="B2476" s="206"/>
      <c r="C2476" s="2"/>
      <c r="D2476" s="72" t="s">
        <v>144</v>
      </c>
      <c r="E2476" s="211"/>
    </row>
    <row r="2477" spans="1:5" ht="9" customHeight="1">
      <c r="A2477" s="183"/>
      <c r="B2477" s="206"/>
      <c r="C2477" s="2"/>
      <c r="D2477" s="72" t="s">
        <v>144</v>
      </c>
      <c r="E2477" s="211"/>
    </row>
    <row r="2478" spans="1:5" ht="9" customHeight="1">
      <c r="A2478" s="183"/>
      <c r="B2478" s="206"/>
      <c r="C2478" s="2"/>
      <c r="D2478" s="72" t="s">
        <v>144</v>
      </c>
      <c r="E2478" s="211"/>
    </row>
    <row r="2479" spans="1:5" ht="9" customHeight="1">
      <c r="A2479" s="183"/>
      <c r="B2479" s="206"/>
      <c r="C2479" s="2"/>
      <c r="D2479" s="72" t="s">
        <v>144</v>
      </c>
      <c r="E2479" s="211"/>
    </row>
    <row r="2480" spans="1:5" ht="9" customHeight="1">
      <c r="A2480" s="183"/>
      <c r="B2480" s="206"/>
      <c r="C2480" s="2"/>
      <c r="D2480" s="72" t="s">
        <v>144</v>
      </c>
      <c r="E2480" s="211"/>
    </row>
    <row r="2481" spans="1:5" ht="9" customHeight="1">
      <c r="A2481" s="183"/>
      <c r="B2481" s="206"/>
      <c r="C2481" s="2"/>
      <c r="D2481" s="72" t="s">
        <v>144</v>
      </c>
      <c r="E2481" s="211"/>
    </row>
    <row r="2482" spans="1:5" ht="9" customHeight="1">
      <c r="A2482" s="183"/>
      <c r="B2482" s="206"/>
      <c r="C2482" s="2"/>
      <c r="D2482" s="72" t="s">
        <v>144</v>
      </c>
      <c r="E2482" s="211"/>
    </row>
    <row r="2483" spans="1:5" ht="9" customHeight="1">
      <c r="A2483" s="183"/>
      <c r="B2483" s="206"/>
      <c r="C2483" s="2"/>
      <c r="D2483" s="72" t="s">
        <v>144</v>
      </c>
      <c r="E2483" s="211"/>
    </row>
    <row r="2484" spans="1:5" ht="9" customHeight="1">
      <c r="A2484" s="183"/>
      <c r="B2484" s="206"/>
      <c r="C2484" s="2"/>
      <c r="D2484" s="72" t="s">
        <v>144</v>
      </c>
      <c r="E2484" s="211"/>
    </row>
    <row r="2485" spans="1:5" ht="9" customHeight="1">
      <c r="A2485" s="183"/>
      <c r="B2485" s="206"/>
      <c r="C2485" s="2"/>
      <c r="D2485" s="72" t="s">
        <v>144</v>
      </c>
      <c r="E2485" s="211"/>
    </row>
    <row r="2486" spans="1:5" ht="9" customHeight="1">
      <c r="A2486" s="183"/>
      <c r="B2486" s="206"/>
      <c r="C2486" s="2"/>
      <c r="D2486" s="72" t="s">
        <v>144</v>
      </c>
      <c r="E2486" s="211"/>
    </row>
    <row r="2487" spans="1:5" ht="9" customHeight="1">
      <c r="A2487" s="183"/>
      <c r="B2487" s="206"/>
      <c r="C2487" s="2"/>
      <c r="D2487" s="72" t="s">
        <v>144</v>
      </c>
      <c r="E2487" s="211"/>
    </row>
    <row r="2488" spans="1:5" ht="9" customHeight="1">
      <c r="A2488" s="183"/>
      <c r="B2488" s="206"/>
      <c r="C2488" s="2"/>
      <c r="D2488" s="72" t="s">
        <v>144</v>
      </c>
      <c r="E2488" s="211"/>
    </row>
    <row r="2489" spans="1:5" ht="9" customHeight="1">
      <c r="A2489" s="183"/>
      <c r="B2489" s="206"/>
      <c r="C2489" s="2"/>
      <c r="D2489" s="72" t="s">
        <v>144</v>
      </c>
      <c r="E2489" s="211"/>
    </row>
    <row r="2490" spans="1:5" ht="9" customHeight="1">
      <c r="A2490" s="183"/>
      <c r="B2490" s="206"/>
      <c r="C2490" s="2"/>
      <c r="D2490" s="72" t="s">
        <v>144</v>
      </c>
      <c r="E2490" s="211"/>
    </row>
    <row r="2491" spans="1:5" ht="9" customHeight="1">
      <c r="A2491" s="183"/>
      <c r="B2491" s="206"/>
      <c r="C2491" s="2"/>
      <c r="D2491" s="72" t="s">
        <v>144</v>
      </c>
      <c r="E2491" s="211"/>
    </row>
    <row r="2492" spans="1:5" ht="9" customHeight="1">
      <c r="A2492" s="183"/>
      <c r="B2492" s="206"/>
      <c r="C2492" s="2"/>
      <c r="D2492" s="72" t="s">
        <v>144</v>
      </c>
      <c r="E2492" s="211"/>
    </row>
    <row r="2493" spans="1:5" ht="9" customHeight="1">
      <c r="A2493" s="183"/>
      <c r="B2493" s="206"/>
      <c r="C2493" s="2"/>
      <c r="D2493" s="72" t="s">
        <v>144</v>
      </c>
      <c r="E2493" s="211"/>
    </row>
    <row r="2494" spans="1:5" ht="9" customHeight="1">
      <c r="A2494" s="183"/>
      <c r="B2494" s="206"/>
      <c r="C2494" s="2"/>
      <c r="D2494" s="72" t="s">
        <v>144</v>
      </c>
      <c r="E2494" s="211"/>
    </row>
    <row r="2495" spans="1:5" ht="9" customHeight="1">
      <c r="A2495" s="183"/>
      <c r="B2495" s="206"/>
      <c r="C2495" s="2"/>
      <c r="D2495" s="72" t="s">
        <v>144</v>
      </c>
      <c r="E2495" s="211"/>
    </row>
    <row r="2496" spans="1:5" ht="9" customHeight="1">
      <c r="A2496" s="183"/>
      <c r="B2496" s="206"/>
      <c r="C2496" s="2"/>
      <c r="D2496" s="72" t="s">
        <v>144</v>
      </c>
      <c r="E2496" s="211"/>
    </row>
    <row r="2497" spans="1:5" ht="9" customHeight="1">
      <c r="A2497" s="183"/>
      <c r="B2497" s="206"/>
      <c r="C2497" s="2"/>
      <c r="D2497" s="72" t="s">
        <v>144</v>
      </c>
      <c r="E2497" s="211"/>
    </row>
    <row r="2498" spans="1:5" ht="9" customHeight="1">
      <c r="A2498" s="183"/>
      <c r="B2498" s="206"/>
      <c r="C2498" s="2"/>
      <c r="D2498" s="72" t="s">
        <v>144</v>
      </c>
      <c r="E2498" s="211"/>
    </row>
    <row r="2499" spans="1:5" ht="9" customHeight="1">
      <c r="A2499" s="183"/>
      <c r="B2499" s="206"/>
      <c r="C2499" s="2"/>
      <c r="D2499" s="72" t="s">
        <v>144</v>
      </c>
      <c r="E2499" s="211"/>
    </row>
    <row r="2500" spans="1:5" ht="9" customHeight="1">
      <c r="A2500" s="183"/>
      <c r="B2500" s="206"/>
      <c r="C2500" s="2"/>
      <c r="D2500" s="72" t="s">
        <v>144</v>
      </c>
      <c r="E2500" s="211"/>
    </row>
    <row r="2501" spans="1:5" ht="9" customHeight="1">
      <c r="A2501" s="183"/>
      <c r="B2501" s="206"/>
      <c r="C2501" s="2"/>
      <c r="D2501" s="72" t="s">
        <v>144</v>
      </c>
      <c r="E2501" s="211"/>
    </row>
    <row r="2502" spans="1:5" ht="9" customHeight="1">
      <c r="A2502" s="183"/>
      <c r="B2502" s="206"/>
      <c r="C2502" s="2"/>
      <c r="D2502" s="72" t="s">
        <v>144</v>
      </c>
      <c r="E2502" s="211"/>
    </row>
    <row r="2503" spans="1:5" ht="9" customHeight="1">
      <c r="A2503" s="183"/>
      <c r="B2503" s="206"/>
      <c r="C2503" s="2"/>
      <c r="D2503" s="72" t="s">
        <v>144</v>
      </c>
      <c r="E2503" s="211"/>
    </row>
    <row r="2504" spans="1:5" ht="9" customHeight="1">
      <c r="A2504" s="183"/>
      <c r="B2504" s="206"/>
      <c r="C2504" s="2"/>
      <c r="D2504" s="72" t="s">
        <v>144</v>
      </c>
      <c r="E2504" s="211"/>
    </row>
    <row r="2505" spans="1:5" ht="9" customHeight="1">
      <c r="A2505" s="183"/>
      <c r="B2505" s="206"/>
      <c r="C2505" s="2"/>
      <c r="D2505" s="72" t="s">
        <v>144</v>
      </c>
      <c r="E2505" s="211"/>
    </row>
    <row r="2506" spans="1:5" ht="9" customHeight="1">
      <c r="A2506" s="183"/>
      <c r="B2506" s="206"/>
      <c r="C2506" s="2"/>
      <c r="D2506" s="72" t="s">
        <v>144</v>
      </c>
      <c r="E2506" s="211"/>
    </row>
    <row r="2507" spans="1:5" ht="9" customHeight="1">
      <c r="A2507" s="183"/>
      <c r="B2507" s="206"/>
      <c r="C2507" s="2"/>
      <c r="D2507" s="72" t="s">
        <v>144</v>
      </c>
      <c r="E2507" s="211"/>
    </row>
    <row r="2508" spans="1:5" ht="9" customHeight="1">
      <c r="A2508" s="183"/>
      <c r="B2508" s="206"/>
      <c r="C2508" s="2"/>
      <c r="D2508" s="72" t="s">
        <v>144</v>
      </c>
      <c r="E2508" s="211"/>
    </row>
    <row r="2509" spans="1:5" ht="9" customHeight="1">
      <c r="A2509" s="183"/>
      <c r="B2509" s="206"/>
      <c r="C2509" s="2"/>
      <c r="D2509" s="72" t="s">
        <v>144</v>
      </c>
      <c r="E2509" s="211"/>
    </row>
    <row r="2510" spans="1:5" ht="9" customHeight="1">
      <c r="A2510" s="183"/>
      <c r="B2510" s="206"/>
      <c r="C2510" s="2"/>
      <c r="D2510" s="72" t="s">
        <v>144</v>
      </c>
      <c r="E2510" s="211"/>
    </row>
    <row r="2511" spans="1:5" ht="9" customHeight="1">
      <c r="A2511" s="183"/>
      <c r="B2511" s="206"/>
      <c r="C2511" s="2"/>
      <c r="D2511" s="72" t="s">
        <v>144</v>
      </c>
      <c r="E2511" s="211"/>
    </row>
    <row r="2512" spans="1:5" ht="9" customHeight="1">
      <c r="A2512" s="183"/>
      <c r="B2512" s="206"/>
      <c r="C2512" s="2"/>
      <c r="D2512" s="72" t="s">
        <v>144</v>
      </c>
      <c r="E2512" s="211"/>
    </row>
    <row r="2513" spans="1:5" ht="9" customHeight="1">
      <c r="A2513" s="183"/>
      <c r="B2513" s="206"/>
      <c r="C2513" s="2"/>
      <c r="D2513" s="72" t="s">
        <v>144</v>
      </c>
      <c r="E2513" s="211"/>
    </row>
    <row r="2514" spans="1:5" ht="9" customHeight="1">
      <c r="A2514" s="183"/>
      <c r="B2514" s="206"/>
      <c r="C2514" s="2"/>
      <c r="D2514" s="72" t="s">
        <v>144</v>
      </c>
      <c r="E2514" s="211"/>
    </row>
    <row r="2515" spans="1:5" ht="9" customHeight="1">
      <c r="A2515" s="183"/>
      <c r="B2515" s="206"/>
      <c r="C2515" s="2"/>
      <c r="D2515" s="72" t="s">
        <v>144</v>
      </c>
      <c r="E2515" s="211"/>
    </row>
    <row r="2516" spans="1:5" ht="9" customHeight="1">
      <c r="A2516" s="183"/>
      <c r="B2516" s="206"/>
      <c r="C2516" s="2"/>
      <c r="D2516" s="72" t="s">
        <v>144</v>
      </c>
      <c r="E2516" s="211"/>
    </row>
    <row r="2517" spans="1:5" ht="9" customHeight="1">
      <c r="A2517" s="183"/>
      <c r="B2517" s="206"/>
      <c r="C2517" s="2"/>
      <c r="D2517" s="72" t="s">
        <v>144</v>
      </c>
      <c r="E2517" s="211"/>
    </row>
    <row r="2518" spans="1:5" ht="9" customHeight="1">
      <c r="A2518" s="183"/>
      <c r="B2518" s="206"/>
      <c r="C2518" s="2"/>
      <c r="D2518" s="72" t="s">
        <v>144</v>
      </c>
      <c r="E2518" s="211"/>
    </row>
    <row r="2519" spans="1:5" ht="9" customHeight="1">
      <c r="A2519" s="183"/>
      <c r="B2519" s="206"/>
      <c r="C2519" s="2"/>
      <c r="D2519" s="72" t="s">
        <v>144</v>
      </c>
      <c r="E2519" s="211"/>
    </row>
    <row r="2520" spans="1:5" ht="9" customHeight="1">
      <c r="A2520" s="183"/>
      <c r="B2520" s="206"/>
      <c r="C2520" s="2"/>
      <c r="D2520" s="72" t="s">
        <v>144</v>
      </c>
      <c r="E2520" s="211"/>
    </row>
    <row r="2521" spans="1:5" ht="9" customHeight="1">
      <c r="A2521" s="183"/>
      <c r="B2521" s="206"/>
      <c r="C2521" s="2"/>
      <c r="D2521" s="72" t="s">
        <v>144</v>
      </c>
      <c r="E2521" s="211"/>
    </row>
    <row r="2522" spans="1:5" ht="9" customHeight="1">
      <c r="A2522" s="183"/>
      <c r="B2522" s="206"/>
      <c r="C2522" s="2"/>
      <c r="D2522" s="72" t="s">
        <v>144</v>
      </c>
      <c r="E2522" s="211"/>
    </row>
    <row r="2523" spans="1:5" ht="9" customHeight="1">
      <c r="A2523" s="183"/>
      <c r="B2523" s="206"/>
      <c r="C2523" s="2"/>
      <c r="D2523" s="72" t="s">
        <v>144</v>
      </c>
      <c r="E2523" s="211"/>
    </row>
    <row r="2524" spans="1:5" ht="9" customHeight="1">
      <c r="A2524" s="183"/>
      <c r="B2524" s="206"/>
      <c r="C2524" s="2"/>
      <c r="D2524" s="72" t="s">
        <v>144</v>
      </c>
      <c r="E2524" s="211"/>
    </row>
    <row r="2525" spans="1:5" ht="9" customHeight="1">
      <c r="A2525" s="183"/>
      <c r="B2525" s="206"/>
      <c r="C2525" s="2"/>
      <c r="D2525" s="72" t="s">
        <v>144</v>
      </c>
      <c r="E2525" s="211"/>
    </row>
    <row r="2526" spans="1:5" ht="9" customHeight="1">
      <c r="A2526" s="183"/>
      <c r="B2526" s="206"/>
      <c r="C2526" s="2"/>
      <c r="D2526" s="72" t="s">
        <v>144</v>
      </c>
      <c r="E2526" s="211"/>
    </row>
    <row r="2527" spans="1:5" ht="9" customHeight="1">
      <c r="A2527" s="183"/>
      <c r="B2527" s="206"/>
      <c r="C2527" s="2"/>
      <c r="D2527" s="72" t="s">
        <v>144</v>
      </c>
      <c r="E2527" s="211"/>
    </row>
    <row r="2528" spans="1:5" ht="9" customHeight="1">
      <c r="A2528" s="183"/>
      <c r="B2528" s="206"/>
      <c r="C2528" s="2"/>
      <c r="D2528" s="72" t="s">
        <v>144</v>
      </c>
      <c r="E2528" s="211"/>
    </row>
    <row r="2529" spans="1:5" ht="9" customHeight="1">
      <c r="A2529" s="183"/>
      <c r="B2529" s="206"/>
      <c r="C2529" s="2"/>
      <c r="D2529" s="72" t="s">
        <v>144</v>
      </c>
      <c r="E2529" s="211"/>
    </row>
    <row r="2530" spans="1:5" ht="9" customHeight="1">
      <c r="A2530" s="183"/>
      <c r="B2530" s="206"/>
      <c r="C2530" s="2"/>
      <c r="D2530" s="72" t="s">
        <v>144</v>
      </c>
      <c r="E2530" s="211"/>
    </row>
    <row r="2531" spans="1:5" ht="9" customHeight="1">
      <c r="A2531" s="183"/>
      <c r="B2531" s="206"/>
      <c r="C2531" s="2"/>
      <c r="D2531" s="72" t="s">
        <v>144</v>
      </c>
      <c r="E2531" s="211"/>
    </row>
    <row r="2532" spans="1:5" ht="9" customHeight="1">
      <c r="A2532" s="183"/>
      <c r="B2532" s="206"/>
      <c r="C2532" s="2"/>
      <c r="D2532" s="72" t="s">
        <v>144</v>
      </c>
      <c r="E2532" s="211"/>
    </row>
    <row r="2533" spans="1:5" ht="9" customHeight="1">
      <c r="A2533" s="183"/>
      <c r="B2533" s="206"/>
      <c r="C2533" s="2"/>
      <c r="D2533" s="72" t="s">
        <v>144</v>
      </c>
      <c r="E2533" s="211"/>
    </row>
    <row r="2534" spans="1:5" ht="9" customHeight="1">
      <c r="A2534" s="183"/>
      <c r="B2534" s="206"/>
      <c r="C2534" s="2"/>
      <c r="D2534" s="72" t="s">
        <v>144</v>
      </c>
      <c r="E2534" s="211"/>
    </row>
    <row r="2535" spans="1:5" ht="9" customHeight="1">
      <c r="A2535" s="183"/>
      <c r="B2535" s="206"/>
      <c r="C2535" s="2"/>
      <c r="D2535" s="72" t="s">
        <v>144</v>
      </c>
      <c r="E2535" s="211"/>
    </row>
    <row r="2536" spans="1:5" ht="9" customHeight="1">
      <c r="A2536" s="183"/>
      <c r="B2536" s="206"/>
      <c r="C2536" s="2"/>
      <c r="D2536" s="72" t="s">
        <v>144</v>
      </c>
      <c r="E2536" s="211"/>
    </row>
    <row r="2537" spans="1:5" ht="9" customHeight="1">
      <c r="A2537" s="183"/>
      <c r="B2537" s="206"/>
      <c r="C2537" s="2"/>
      <c r="D2537" s="72" t="s">
        <v>144</v>
      </c>
      <c r="E2537" s="211"/>
    </row>
    <row r="2538" spans="1:5" ht="9" customHeight="1">
      <c r="A2538" s="183"/>
      <c r="B2538" s="206"/>
      <c r="C2538" s="2"/>
      <c r="D2538" s="72" t="s">
        <v>144</v>
      </c>
      <c r="E2538" s="211"/>
    </row>
    <row r="2539" spans="1:5" ht="9" customHeight="1">
      <c r="A2539" s="183"/>
      <c r="B2539" s="206"/>
      <c r="C2539" s="2"/>
      <c r="D2539" s="72" t="s">
        <v>144</v>
      </c>
      <c r="E2539" s="211"/>
    </row>
    <row r="2540" spans="1:5" ht="9" customHeight="1">
      <c r="A2540" s="183"/>
      <c r="B2540" s="206"/>
      <c r="C2540" s="2"/>
      <c r="D2540" s="2" t="s">
        <v>144</v>
      </c>
      <c r="E2540" s="212"/>
    </row>
    <row r="2541" spans="1:5" ht="9" customHeight="1">
      <c r="A2541" s="183"/>
      <c r="B2541" s="206"/>
      <c r="C2541" s="2"/>
      <c r="D2541" s="2" t="s">
        <v>144</v>
      </c>
      <c r="E2541" s="212"/>
    </row>
    <row r="2542" spans="1:5" ht="9" customHeight="1">
      <c r="A2542" s="183"/>
      <c r="B2542" s="206"/>
      <c r="C2542" s="2"/>
      <c r="D2542" s="2" t="s">
        <v>144</v>
      </c>
      <c r="E2542" s="212"/>
    </row>
    <row r="2543" spans="1:5" ht="9" customHeight="1">
      <c r="A2543" s="183"/>
      <c r="B2543" s="206"/>
      <c r="C2543" s="2"/>
      <c r="D2543" s="2" t="s">
        <v>144</v>
      </c>
      <c r="E2543" s="212"/>
    </row>
    <row r="2544" spans="1:5" ht="9" customHeight="1">
      <c r="A2544" s="183"/>
      <c r="B2544" s="206"/>
      <c r="C2544" s="2"/>
      <c r="D2544" s="2" t="s">
        <v>144</v>
      </c>
      <c r="E2544" s="212"/>
    </row>
    <row r="2545" spans="1:5" ht="9" customHeight="1">
      <c r="A2545" s="183"/>
      <c r="B2545" s="206"/>
      <c r="C2545" s="2"/>
      <c r="D2545" s="2" t="s">
        <v>144</v>
      </c>
      <c r="E2545" s="212"/>
    </row>
    <row r="2546" spans="1:5" ht="9" customHeight="1">
      <c r="A2546" s="183"/>
      <c r="B2546" s="206"/>
      <c r="C2546" s="2"/>
      <c r="D2546" s="2" t="s">
        <v>144</v>
      </c>
      <c r="E2546" s="212"/>
    </row>
    <row r="2547" spans="1:5" ht="9" customHeight="1">
      <c r="A2547" s="183"/>
      <c r="B2547" s="206"/>
      <c r="C2547" s="2"/>
      <c r="D2547" s="2" t="s">
        <v>144</v>
      </c>
      <c r="E2547" s="212"/>
    </row>
    <row r="2548" spans="1:5" ht="9" customHeight="1">
      <c r="A2548" s="183"/>
      <c r="B2548" s="206"/>
      <c r="C2548" s="2"/>
      <c r="D2548" s="2"/>
      <c r="E2548" s="212"/>
    </row>
    <row r="2549" spans="1:5" ht="9" customHeight="1">
      <c r="A2549" s="183"/>
      <c r="B2549" s="206"/>
      <c r="C2549" s="2"/>
      <c r="D2549" s="2"/>
      <c r="E2549" s="206"/>
    </row>
    <row r="2550" spans="1:5" ht="9" customHeight="1">
      <c r="D2550" s="2"/>
      <c r="E2550" s="206"/>
    </row>
    <row r="2551" spans="1:5" ht="9" customHeight="1">
      <c r="D2551" s="2"/>
      <c r="E2551" s="206"/>
    </row>
  </sheetData>
  <mergeCells count="2">
    <mergeCell ref="A25:E35"/>
    <mergeCell ref="A41:E41"/>
  </mergeCells>
  <phoneticPr fontId="42" type="noConversion"/>
  <printOptions horizontalCentered="1"/>
  <pageMargins left="0.25" right="0.25" top="0.75" bottom="0.75" header="0.3" footer="0.3"/>
  <pageSetup scale="80" fitToHeight="28" orientation="portrait" r:id="rId1"/>
  <headerFooter alignWithMargins="0"/>
  <rowBreaks count="14" manualBreakCount="14">
    <brk id="67" max="4" man="1"/>
    <brk id="119" max="4" man="1"/>
    <brk id="151" max="4" man="1"/>
    <brk id="325" max="4" man="1"/>
    <brk id="455" max="4" man="1"/>
    <brk id="532" max="4" man="1"/>
    <brk id="655" max="4" man="1"/>
    <brk id="750" max="4" man="1"/>
    <brk id="1117" max="4" man="1"/>
    <brk id="1182" max="4" man="1"/>
    <brk id="1246" max="4" man="1"/>
    <brk id="1301" max="4" man="1"/>
    <brk id="1363" max="4" man="1"/>
    <brk id="1904" max="4"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2514"/>
  <sheetViews>
    <sheetView topLeftCell="A1515" zoomScaleNormal="100" zoomScaleSheetLayoutView="100" workbookViewId="0">
      <selection activeCell="D1539" sqref="D1539"/>
    </sheetView>
  </sheetViews>
  <sheetFormatPr defaultColWidth="8.796875" defaultRowHeight="9" customHeight="1"/>
  <cols>
    <col min="1" max="1" width="66.8984375" style="116" bestFit="1" customWidth="1"/>
    <col min="2" max="2" width="9.59765625" style="160" bestFit="1" customWidth="1"/>
    <col min="3" max="3" width="10.296875" style="165" hidden="1" customWidth="1"/>
    <col min="4" max="4" width="10.69921875" style="165" bestFit="1" customWidth="1"/>
    <col min="5" max="5" width="5.8984375" style="160" bestFit="1" customWidth="1"/>
    <col min="6" max="6" width="8.796875" style="165"/>
    <col min="7" max="7" width="8.796875" style="165" customWidth="1"/>
    <col min="8" max="8" width="26.296875" style="165" bestFit="1" customWidth="1"/>
    <col min="9" max="21" width="8.796875" style="165" customWidth="1"/>
    <col min="22" max="16384" width="8.796875" style="165"/>
  </cols>
  <sheetData>
    <row r="1" spans="1:5" ht="12.75">
      <c r="A1" s="272"/>
      <c r="B1" s="273"/>
      <c r="C1" s="273"/>
      <c r="D1" s="273"/>
      <c r="E1" s="274"/>
    </row>
    <row r="2" spans="1:5" ht="12.75">
      <c r="A2" s="275"/>
      <c r="B2" s="206"/>
      <c r="C2" s="206"/>
      <c r="D2" s="206"/>
      <c r="E2" s="255"/>
    </row>
    <row r="3" spans="1:5" ht="12.75">
      <c r="A3" s="275"/>
      <c r="B3" s="206"/>
      <c r="C3" s="206"/>
      <c r="D3" s="206"/>
      <c r="E3" s="255"/>
    </row>
    <row r="4" spans="1:5" ht="12.75">
      <c r="A4" s="275"/>
      <c r="B4" s="206"/>
      <c r="C4" s="206"/>
      <c r="D4" s="206"/>
      <c r="E4" s="255"/>
    </row>
    <row r="5" spans="1:5" ht="12.75">
      <c r="A5" s="275"/>
      <c r="B5" s="206"/>
      <c r="C5" s="206"/>
      <c r="D5" s="206"/>
      <c r="E5" s="255"/>
    </row>
    <row r="6" spans="1:5" ht="15.75">
      <c r="A6" s="275"/>
      <c r="B6" s="206"/>
      <c r="C6" s="206"/>
      <c r="D6" s="276"/>
      <c r="E6" s="255"/>
    </row>
    <row r="7" spans="1:5" ht="12.75">
      <c r="A7" s="275"/>
      <c r="B7" s="206"/>
      <c r="C7" s="206"/>
      <c r="D7" s="206"/>
      <c r="E7" s="255"/>
    </row>
    <row r="8" spans="1:5" ht="12.75">
      <c r="A8" s="275"/>
      <c r="B8" s="206"/>
      <c r="C8" s="206"/>
      <c r="D8" s="206"/>
      <c r="E8" s="255"/>
    </row>
    <row r="9" spans="1:5" ht="12.75">
      <c r="A9" s="275"/>
      <c r="B9" s="206"/>
      <c r="C9" s="206"/>
      <c r="D9" s="206"/>
      <c r="E9" s="255"/>
    </row>
    <row r="10" spans="1:5" ht="12.75">
      <c r="A10" s="275"/>
      <c r="B10" s="206"/>
      <c r="C10" s="206"/>
      <c r="D10" s="206"/>
      <c r="E10" s="255"/>
    </row>
    <row r="11" spans="1:5" ht="12.75">
      <c r="A11" s="275"/>
      <c r="B11" s="206"/>
      <c r="C11" s="206"/>
      <c r="D11" s="206"/>
      <c r="E11" s="255"/>
    </row>
    <row r="12" spans="1:5" ht="12.75">
      <c r="A12" s="275"/>
      <c r="B12" s="206"/>
      <c r="C12" s="206"/>
      <c r="D12" s="206"/>
      <c r="E12" s="255"/>
    </row>
    <row r="13" spans="1:5" ht="12.75">
      <c r="A13" s="275"/>
      <c r="B13" s="206"/>
      <c r="C13" s="206"/>
      <c r="D13" s="206"/>
      <c r="E13" s="255"/>
    </row>
    <row r="14" spans="1:5" ht="12.75">
      <c r="A14" s="275"/>
      <c r="B14" s="206"/>
      <c r="C14" s="206"/>
      <c r="D14" s="206"/>
      <c r="E14" s="255"/>
    </row>
    <row r="15" spans="1:5" ht="12.75" customHeight="1">
      <c r="A15" s="444" t="s">
        <v>1357</v>
      </c>
      <c r="B15" s="445"/>
      <c r="C15" s="445"/>
      <c r="D15" s="445"/>
      <c r="E15" s="446"/>
    </row>
    <row r="16" spans="1:5" ht="12.75" customHeight="1">
      <c r="A16" s="444"/>
      <c r="B16" s="445"/>
      <c r="C16" s="445"/>
      <c r="D16" s="445"/>
      <c r="E16" s="446"/>
    </row>
    <row r="17" spans="1:10" ht="12.75" customHeight="1">
      <c r="A17" s="444"/>
      <c r="B17" s="445"/>
      <c r="C17" s="445"/>
      <c r="D17" s="445"/>
      <c r="E17" s="446"/>
    </row>
    <row r="18" spans="1:10" ht="12.75" customHeight="1">
      <c r="A18" s="444"/>
      <c r="B18" s="445"/>
      <c r="C18" s="445"/>
      <c r="D18" s="445"/>
      <c r="E18" s="446"/>
    </row>
    <row r="19" spans="1:10" ht="12.75" customHeight="1">
      <c r="A19" s="444"/>
      <c r="B19" s="445"/>
      <c r="C19" s="445"/>
      <c r="D19" s="445"/>
      <c r="E19" s="446"/>
    </row>
    <row r="20" spans="1:10" ht="12.75" customHeight="1">
      <c r="A20" s="444"/>
      <c r="B20" s="445"/>
      <c r="C20" s="445"/>
      <c r="D20" s="445"/>
      <c r="E20" s="446"/>
    </row>
    <row r="21" spans="1:10" ht="12.75" customHeight="1">
      <c r="A21" s="444"/>
      <c r="B21" s="445"/>
      <c r="C21" s="445"/>
      <c r="D21" s="445"/>
      <c r="E21" s="446"/>
    </row>
    <row r="22" spans="1:10" ht="12.75">
      <c r="A22" s="275"/>
      <c r="B22" s="206"/>
      <c r="C22" s="206"/>
      <c r="D22" s="206"/>
      <c r="E22" s="255"/>
      <c r="F22" s="2"/>
      <c r="G22" s="2"/>
      <c r="H22" s="2"/>
    </row>
    <row r="23" spans="1:10" ht="13.5" thickBot="1">
      <c r="A23" s="275"/>
      <c r="B23" s="206"/>
      <c r="C23" s="206"/>
      <c r="D23" s="206"/>
      <c r="E23" s="255"/>
      <c r="F23" s="2"/>
      <c r="G23" s="2"/>
      <c r="H23" s="2"/>
    </row>
    <row r="24" spans="1:10" ht="13.5" thickBot="1">
      <c r="A24" s="447" t="s">
        <v>1356</v>
      </c>
      <c r="B24" s="448"/>
      <c r="C24" s="448"/>
      <c r="D24" s="448"/>
      <c r="E24" s="449"/>
      <c r="F24" s="2"/>
      <c r="G24" s="2"/>
      <c r="H24" s="2"/>
    </row>
    <row r="25" spans="1:10" ht="12.75">
      <c r="A25" s="234"/>
      <c r="B25" s="216"/>
      <c r="C25" s="216"/>
      <c r="D25" s="216"/>
      <c r="E25" s="218"/>
      <c r="F25" s="2"/>
      <c r="G25" s="147"/>
      <c r="H25" s="147" t="s">
        <v>320</v>
      </c>
      <c r="I25" s="239">
        <v>0</v>
      </c>
      <c r="J25" s="165" t="s">
        <v>1358</v>
      </c>
    </row>
    <row r="26" spans="1:10" ht="12.75">
      <c r="A26" s="235" t="s">
        <v>45</v>
      </c>
      <c r="B26" s="197"/>
      <c r="C26" s="197"/>
      <c r="D26" s="197"/>
      <c r="E26" s="207"/>
      <c r="F26" s="2"/>
      <c r="G26" s="2"/>
      <c r="H26" s="2"/>
    </row>
    <row r="27" spans="1:10" ht="12.75">
      <c r="A27" s="236" t="s">
        <v>47</v>
      </c>
      <c r="B27" s="197"/>
      <c r="C27" s="197"/>
      <c r="D27" s="197"/>
      <c r="E27" s="207"/>
      <c r="F27" s="2"/>
      <c r="G27" s="2"/>
      <c r="H27" s="2"/>
    </row>
    <row r="28" spans="1:10" ht="12.75">
      <c r="A28" s="236" t="s">
        <v>49</v>
      </c>
      <c r="B28" s="197"/>
      <c r="C28" s="197"/>
      <c r="D28" s="197"/>
      <c r="E28" s="207"/>
      <c r="F28" s="2"/>
      <c r="G28" s="2"/>
      <c r="H28" s="2"/>
    </row>
    <row r="29" spans="1:10" ht="12.75">
      <c r="A29" s="236"/>
      <c r="B29" s="197"/>
      <c r="C29" s="197"/>
      <c r="D29" s="197"/>
      <c r="E29" s="207"/>
      <c r="F29" s="2"/>
      <c r="G29" s="2"/>
      <c r="H29" s="2"/>
    </row>
    <row r="30" spans="1:10" ht="12.75">
      <c r="A30" s="236" t="s">
        <v>50</v>
      </c>
      <c r="B30" s="197"/>
      <c r="C30" s="197"/>
      <c r="D30" s="197"/>
      <c r="E30" s="207"/>
      <c r="F30" s="2"/>
      <c r="G30" s="2"/>
      <c r="H30" s="2"/>
    </row>
    <row r="31" spans="1:10" ht="12.75">
      <c r="A31" s="236" t="s">
        <v>51</v>
      </c>
      <c r="B31" s="197"/>
      <c r="C31" s="197"/>
      <c r="D31" s="197"/>
      <c r="E31" s="207"/>
      <c r="F31" s="2"/>
      <c r="G31" s="2"/>
      <c r="H31" s="2"/>
    </row>
    <row r="32" spans="1:10" ht="12.75">
      <c r="A32" s="236" t="s">
        <v>53</v>
      </c>
      <c r="B32" s="197"/>
      <c r="C32" s="197"/>
      <c r="D32" s="197"/>
      <c r="E32" s="207"/>
      <c r="F32" s="2"/>
      <c r="G32" s="2"/>
      <c r="H32" s="2"/>
    </row>
    <row r="33" spans="1:5" ht="12.75">
      <c r="A33" s="236"/>
      <c r="B33" s="197"/>
      <c r="C33" s="197"/>
      <c r="D33" s="197"/>
      <c r="E33" s="207"/>
    </row>
    <row r="34" spans="1:5" ht="12.75">
      <c r="A34" s="236" t="s">
        <v>55</v>
      </c>
      <c r="B34" s="197"/>
      <c r="C34" s="197"/>
      <c r="D34" s="197"/>
      <c r="E34" s="207"/>
    </row>
    <row r="35" spans="1:5" ht="12.75">
      <c r="A35" s="236"/>
      <c r="B35" s="197"/>
      <c r="C35" s="197"/>
      <c r="D35" s="197"/>
      <c r="E35" s="207"/>
    </row>
    <row r="36" spans="1:5" ht="12.75">
      <c r="A36" s="236" t="s">
        <v>56</v>
      </c>
      <c r="B36" s="197"/>
      <c r="C36" s="197"/>
      <c r="D36" s="197"/>
      <c r="E36" s="207"/>
    </row>
    <row r="37" spans="1:5" ht="12.75">
      <c r="A37" s="236" t="s">
        <v>57</v>
      </c>
      <c r="B37" s="197"/>
      <c r="C37" s="197"/>
      <c r="D37" s="197"/>
      <c r="E37" s="207"/>
    </row>
    <row r="38" spans="1:5" ht="12.75">
      <c r="A38" s="236" t="s">
        <v>58</v>
      </c>
      <c r="B38" s="197"/>
      <c r="C38" s="197"/>
      <c r="D38" s="197"/>
      <c r="E38" s="207"/>
    </row>
    <row r="39" spans="1:5" ht="12.75">
      <c r="A39" s="236"/>
      <c r="B39" s="197"/>
      <c r="C39" s="197"/>
      <c r="D39" s="197"/>
      <c r="E39" s="207"/>
    </row>
    <row r="40" spans="1:5" ht="12.75">
      <c r="A40" s="235" t="s">
        <v>1143</v>
      </c>
      <c r="B40" s="197"/>
      <c r="C40" s="197"/>
      <c r="D40" s="197"/>
      <c r="E40" s="207"/>
    </row>
    <row r="41" spans="1:5" ht="12.75">
      <c r="A41" s="236" t="s">
        <v>60</v>
      </c>
      <c r="B41" s="197"/>
      <c r="C41" s="197"/>
      <c r="D41" s="197"/>
      <c r="E41" s="207"/>
    </row>
    <row r="42" spans="1:5" ht="12.75">
      <c r="A42" s="236" t="s">
        <v>61</v>
      </c>
      <c r="B42" s="197"/>
      <c r="C42" s="197"/>
      <c r="D42" s="197"/>
      <c r="E42" s="207"/>
    </row>
    <row r="43" spans="1:5" ht="12.75">
      <c r="A43" s="236" t="s">
        <v>62</v>
      </c>
      <c r="B43" s="197"/>
      <c r="C43" s="197"/>
      <c r="D43" s="197"/>
      <c r="E43" s="207"/>
    </row>
    <row r="44" spans="1:5" ht="12.75">
      <c r="A44" s="236" t="s">
        <v>63</v>
      </c>
      <c r="B44" s="197"/>
      <c r="C44" s="197"/>
      <c r="D44" s="197"/>
      <c r="E44" s="207"/>
    </row>
    <row r="45" spans="1:5" ht="12.75">
      <c r="A45" s="236"/>
      <c r="B45" s="197"/>
      <c r="C45" s="197"/>
      <c r="D45" s="197"/>
      <c r="E45" s="207"/>
    </row>
    <row r="46" spans="1:5" ht="12.75">
      <c r="A46" s="236" t="s">
        <v>65</v>
      </c>
      <c r="B46" s="197"/>
      <c r="C46" s="197"/>
      <c r="D46" s="197"/>
      <c r="E46" s="207"/>
    </row>
    <row r="47" spans="1:5" ht="12.75">
      <c r="A47" s="236" t="s">
        <v>66</v>
      </c>
      <c r="B47" s="197"/>
      <c r="C47" s="197"/>
      <c r="D47" s="197"/>
      <c r="E47" s="207"/>
    </row>
    <row r="48" spans="1:5" ht="12.75">
      <c r="A48" s="236" t="s">
        <v>67</v>
      </c>
      <c r="B48" s="197"/>
      <c r="C48" s="197"/>
      <c r="D48" s="197"/>
      <c r="E48" s="207"/>
    </row>
    <row r="49" spans="1:5" ht="13.5" thickBot="1">
      <c r="A49" s="277"/>
      <c r="B49" s="198"/>
      <c r="C49" s="198"/>
      <c r="D49" s="198"/>
      <c r="E49" s="208"/>
    </row>
    <row r="50" spans="1:5" ht="34.5" thickBot="1">
      <c r="A50" s="169"/>
      <c r="B50" s="241" t="s">
        <v>1359</v>
      </c>
      <c r="C50" s="137" t="s">
        <v>261</v>
      </c>
      <c r="D50" s="185" t="s">
        <v>1360</v>
      </c>
      <c r="E50" s="209" t="s">
        <v>323</v>
      </c>
    </row>
    <row r="51" spans="1:5" ht="12.75">
      <c r="A51" s="219" t="s">
        <v>68</v>
      </c>
      <c r="B51" s="242"/>
      <c r="C51" s="87"/>
      <c r="D51" s="186"/>
      <c r="E51" s="159"/>
    </row>
    <row r="52" spans="1:5" ht="12.75">
      <c r="A52" s="94" t="s">
        <v>487</v>
      </c>
      <c r="B52" s="242"/>
      <c r="C52" s="87"/>
      <c r="D52" s="186"/>
      <c r="E52" s="159"/>
    </row>
    <row r="53" spans="1:5" ht="12.75">
      <c r="A53" s="96"/>
      <c r="B53" s="242"/>
      <c r="C53" s="87"/>
      <c r="D53" s="186"/>
      <c r="E53" s="159"/>
    </row>
    <row r="54" spans="1:5" ht="12.75">
      <c r="A54" s="96" t="s">
        <v>337</v>
      </c>
      <c r="B54" s="242"/>
      <c r="C54" s="87"/>
      <c r="D54" s="186"/>
      <c r="E54" s="159"/>
    </row>
    <row r="55" spans="1:5" ht="12.75">
      <c r="A55" s="96"/>
      <c r="B55" s="242"/>
      <c r="C55" s="87"/>
      <c r="D55" s="186"/>
      <c r="E55" s="159"/>
    </row>
    <row r="56" spans="1:5" ht="12.75">
      <c r="A56" s="96" t="s">
        <v>145</v>
      </c>
      <c r="B56" s="242"/>
      <c r="C56" s="87"/>
      <c r="D56" s="186" t="s">
        <v>144</v>
      </c>
      <c r="E56" s="159" t="s">
        <v>144</v>
      </c>
    </row>
    <row r="57" spans="1:5" ht="12.75">
      <c r="A57" s="96" t="s">
        <v>488</v>
      </c>
      <c r="B57" s="242"/>
      <c r="C57" s="87"/>
      <c r="D57" s="186" t="s">
        <v>144</v>
      </c>
      <c r="E57" s="159" t="s">
        <v>144</v>
      </c>
    </row>
    <row r="58" spans="1:5" ht="12.75">
      <c r="A58" s="96" t="s">
        <v>489</v>
      </c>
      <c r="B58" s="242"/>
      <c r="C58" s="87"/>
      <c r="D58" s="186" t="s">
        <v>144</v>
      </c>
      <c r="E58" s="159" t="s">
        <v>144</v>
      </c>
    </row>
    <row r="59" spans="1:5" ht="12.75">
      <c r="A59" s="96" t="s">
        <v>490</v>
      </c>
      <c r="B59" s="242"/>
      <c r="C59" s="87"/>
      <c r="D59" s="186" t="s">
        <v>144</v>
      </c>
      <c r="E59" s="159" t="s">
        <v>144</v>
      </c>
    </row>
    <row r="60" spans="1:5" ht="12.75">
      <c r="A60" s="96"/>
      <c r="B60" s="242"/>
      <c r="C60" s="87"/>
      <c r="D60" s="186" t="s">
        <v>144</v>
      </c>
      <c r="E60" s="159" t="s">
        <v>144</v>
      </c>
    </row>
    <row r="61" spans="1:5" ht="12.75">
      <c r="A61" s="96" t="s">
        <v>596</v>
      </c>
      <c r="B61" s="242"/>
      <c r="C61" s="87"/>
      <c r="D61" s="186" t="s">
        <v>144</v>
      </c>
      <c r="E61" s="159" t="s">
        <v>144</v>
      </c>
    </row>
    <row r="62" spans="1:5" ht="12.75">
      <c r="A62" s="96" t="s">
        <v>597</v>
      </c>
      <c r="B62" s="242"/>
      <c r="C62" s="87"/>
      <c r="D62" s="186" t="s">
        <v>144</v>
      </c>
      <c r="E62" s="159" t="s">
        <v>144</v>
      </c>
    </row>
    <row r="63" spans="1:5" ht="12.75">
      <c r="A63" s="96" t="s">
        <v>67</v>
      </c>
      <c r="B63" s="242"/>
      <c r="C63" s="87"/>
      <c r="D63" s="186" t="s">
        <v>144</v>
      </c>
      <c r="E63" s="159" t="s">
        <v>144</v>
      </c>
    </row>
    <row r="64" spans="1:5" ht="12.75">
      <c r="A64" s="96"/>
      <c r="B64" s="242"/>
      <c r="C64" s="87"/>
      <c r="D64" s="186" t="s">
        <v>144</v>
      </c>
      <c r="E64" s="159" t="s">
        <v>144</v>
      </c>
    </row>
    <row r="65" spans="1:7" ht="12.75">
      <c r="A65" s="94" t="s">
        <v>69</v>
      </c>
      <c r="B65" s="242"/>
      <c r="C65" s="87"/>
      <c r="D65" s="186" t="s">
        <v>144</v>
      </c>
      <c r="E65" s="159" t="s">
        <v>144</v>
      </c>
    </row>
    <row r="66" spans="1:7" ht="12.75">
      <c r="A66" s="96" t="s">
        <v>492</v>
      </c>
      <c r="B66" s="243"/>
      <c r="C66" s="89"/>
      <c r="D66" s="186" t="s">
        <v>144</v>
      </c>
      <c r="E66" s="159" t="s">
        <v>144</v>
      </c>
    </row>
    <row r="67" spans="1:7" ht="12.75">
      <c r="A67" s="96" t="s">
        <v>208</v>
      </c>
      <c r="B67" s="243"/>
      <c r="C67" s="89"/>
      <c r="D67" s="187" t="s">
        <v>144</v>
      </c>
      <c r="E67" s="159" t="s">
        <v>144</v>
      </c>
    </row>
    <row r="68" spans="1:7" ht="12.75">
      <c r="A68" s="96" t="s">
        <v>209</v>
      </c>
      <c r="B68" s="243"/>
      <c r="C68" s="89"/>
      <c r="D68" s="187" t="s">
        <v>144</v>
      </c>
      <c r="E68" s="159" t="s">
        <v>144</v>
      </c>
    </row>
    <row r="69" spans="1:7" ht="12.75">
      <c r="A69" s="96"/>
      <c r="B69" s="243"/>
      <c r="C69" s="89"/>
      <c r="D69" s="187" t="s">
        <v>144</v>
      </c>
      <c r="E69" s="159" t="s">
        <v>144</v>
      </c>
    </row>
    <row r="70" spans="1:7" ht="12.75">
      <c r="A70" s="96" t="s">
        <v>146</v>
      </c>
      <c r="B70" s="243"/>
      <c r="C70" s="89"/>
      <c r="D70" s="187" t="s">
        <v>144</v>
      </c>
      <c r="E70" s="159" t="s">
        <v>144</v>
      </c>
    </row>
    <row r="71" spans="1:7" ht="12.75">
      <c r="A71" s="96" t="s">
        <v>1339</v>
      </c>
      <c r="B71" s="243">
        <f>'proposed tariff 12-13'!D88</f>
        <v>12.852658702800001</v>
      </c>
      <c r="C71" s="89"/>
      <c r="D71" s="188">
        <f>ROUND(B71*(1+$I$25),2)</f>
        <v>12.85</v>
      </c>
      <c r="E71" s="159">
        <f>(D71-B71)/B71</f>
        <v>-2.0686014166254715E-4</v>
      </c>
      <c r="G71" s="119"/>
    </row>
    <row r="72" spans="1:7" ht="12.75">
      <c r="A72" s="96"/>
      <c r="B72" s="243" t="s">
        <v>144</v>
      </c>
      <c r="C72" s="89"/>
      <c r="D72" s="188"/>
      <c r="E72" s="159" t="s">
        <v>144</v>
      </c>
      <c r="G72" s="119"/>
    </row>
    <row r="73" spans="1:7" ht="12.75">
      <c r="A73" s="96" t="s">
        <v>494</v>
      </c>
      <c r="B73" s="243" t="s">
        <v>144</v>
      </c>
      <c r="C73" s="89"/>
      <c r="D73" s="188"/>
      <c r="E73" s="159" t="s">
        <v>144</v>
      </c>
      <c r="G73" s="119"/>
    </row>
    <row r="74" spans="1:7" ht="12.75">
      <c r="A74" s="96" t="s">
        <v>495</v>
      </c>
      <c r="B74" s="243" t="s">
        <v>144</v>
      </c>
      <c r="C74" s="89"/>
      <c r="D74" s="188"/>
      <c r="E74" s="159" t="s">
        <v>144</v>
      </c>
      <c r="G74" s="119"/>
    </row>
    <row r="75" spans="1:7" ht="12.75">
      <c r="A75" s="96" t="s">
        <v>496</v>
      </c>
      <c r="B75" s="243" t="s">
        <v>144</v>
      </c>
      <c r="C75" s="89"/>
      <c r="D75" s="188"/>
      <c r="E75" s="159" t="s">
        <v>144</v>
      </c>
      <c r="G75" s="119"/>
    </row>
    <row r="76" spans="1:7" ht="12.75">
      <c r="A76" s="96" t="s">
        <v>497</v>
      </c>
      <c r="B76" s="243" t="s">
        <v>144</v>
      </c>
      <c r="C76" s="89"/>
      <c r="D76" s="188"/>
      <c r="E76" s="159" t="s">
        <v>144</v>
      </c>
      <c r="G76" s="119"/>
    </row>
    <row r="77" spans="1:7" ht="12.75">
      <c r="A77" s="96"/>
      <c r="B77" s="243"/>
      <c r="C77" s="89"/>
      <c r="D77" s="188"/>
      <c r="E77" s="159"/>
      <c r="G77" s="119"/>
    </row>
    <row r="78" spans="1:7" ht="22.5">
      <c r="A78" s="247" t="s">
        <v>1494</v>
      </c>
      <c r="B78" s="243"/>
      <c r="C78" s="89"/>
      <c r="D78" s="188"/>
      <c r="E78" s="159"/>
      <c r="G78" s="119"/>
    </row>
    <row r="79" spans="1:7" ht="12.75">
      <c r="A79" s="247" t="s">
        <v>1495</v>
      </c>
      <c r="B79" s="243"/>
      <c r="C79" s="89"/>
      <c r="D79" s="188"/>
      <c r="E79" s="159"/>
      <c r="G79" s="119"/>
    </row>
    <row r="80" spans="1:7" ht="12.75">
      <c r="A80" s="247" t="s">
        <v>1500</v>
      </c>
      <c r="B80" s="243">
        <f>'proposed tariff 12-13'!D97</f>
        <v>61.042075793999999</v>
      </c>
      <c r="C80" s="89"/>
      <c r="D80" s="188">
        <f t="shared" ref="D80:D126" si="0">ROUND(B80*(1+$I$25),2)</f>
        <v>61.04</v>
      </c>
      <c r="E80" s="159">
        <f>(D80-B80)/B80</f>
        <v>-3.4005953647526701E-5</v>
      </c>
      <c r="G80" s="119"/>
    </row>
    <row r="81" spans="1:22" ht="14.25">
      <c r="A81" s="96" t="s">
        <v>1498</v>
      </c>
      <c r="B81" s="243" t="s">
        <v>144</v>
      </c>
      <c r="C81" s="89"/>
      <c r="D81" s="188"/>
      <c r="E81" s="159" t="s">
        <v>144</v>
      </c>
      <c r="G81" s="119"/>
      <c r="V81" s="165">
        <v>1</v>
      </c>
    </row>
    <row r="82" spans="1:22" ht="14.25">
      <c r="A82" s="96" t="s">
        <v>1499</v>
      </c>
      <c r="B82" s="243" t="s">
        <v>144</v>
      </c>
      <c r="C82" s="89"/>
      <c r="D82" s="188"/>
      <c r="E82" s="159" t="s">
        <v>144</v>
      </c>
      <c r="G82" s="119"/>
      <c r="V82" s="165">
        <v>1</v>
      </c>
    </row>
    <row r="83" spans="1:22" ht="22.5">
      <c r="A83" s="247" t="s">
        <v>1496</v>
      </c>
      <c r="B83" s="243" t="s">
        <v>144</v>
      </c>
      <c r="C83" s="89"/>
      <c r="D83" s="188"/>
      <c r="E83" s="159" t="s">
        <v>144</v>
      </c>
      <c r="G83" s="119"/>
    </row>
    <row r="84" spans="1:22" ht="12.75">
      <c r="A84" s="96"/>
      <c r="B84" s="243"/>
      <c r="C84" s="89"/>
      <c r="D84" s="188"/>
      <c r="E84" s="159"/>
      <c r="G84" s="119"/>
    </row>
    <row r="85" spans="1:22" ht="45">
      <c r="A85" s="247" t="s">
        <v>1497</v>
      </c>
      <c r="B85" s="243"/>
      <c r="C85" s="89"/>
      <c r="D85" s="188"/>
      <c r="E85" s="159"/>
      <c r="G85" s="119"/>
    </row>
    <row r="86" spans="1:22" ht="12.75">
      <c r="A86" s="94" t="s">
        <v>501</v>
      </c>
      <c r="B86" s="243" t="s">
        <v>144</v>
      </c>
      <c r="C86" s="89"/>
      <c r="D86" s="188"/>
      <c r="E86" s="159" t="s">
        <v>144</v>
      </c>
      <c r="G86" s="119"/>
    </row>
    <row r="87" spans="1:22" ht="12.75">
      <c r="A87" s="94"/>
      <c r="B87" s="243" t="s">
        <v>144</v>
      </c>
      <c r="C87" s="89"/>
      <c r="D87" s="188"/>
      <c r="E87" s="159" t="s">
        <v>144</v>
      </c>
      <c r="G87" s="119"/>
    </row>
    <row r="88" spans="1:22" ht="12.75">
      <c r="A88" s="96" t="s">
        <v>502</v>
      </c>
      <c r="B88" s="243" t="s">
        <v>144</v>
      </c>
      <c r="C88" s="89"/>
      <c r="D88" s="188"/>
      <c r="E88" s="159" t="s">
        <v>144</v>
      </c>
      <c r="G88" s="119"/>
    </row>
    <row r="89" spans="1:22" ht="12.75">
      <c r="A89" s="96" t="s">
        <v>503</v>
      </c>
      <c r="B89" s="243" t="s">
        <v>144</v>
      </c>
      <c r="C89" s="89"/>
      <c r="D89" s="188"/>
      <c r="E89" s="159" t="s">
        <v>144</v>
      </c>
      <c r="G89" s="119"/>
    </row>
    <row r="90" spans="1:22" ht="12.75">
      <c r="A90" s="96" t="s">
        <v>1144</v>
      </c>
      <c r="B90" s="243" t="s">
        <v>144</v>
      </c>
      <c r="C90" s="89"/>
      <c r="D90" s="188"/>
      <c r="E90" s="159" t="s">
        <v>144</v>
      </c>
      <c r="G90" s="119"/>
    </row>
    <row r="91" spans="1:22" ht="12.75">
      <c r="A91" s="96" t="s">
        <v>1146</v>
      </c>
      <c r="B91" s="243" t="s">
        <v>144</v>
      </c>
      <c r="C91" s="89"/>
      <c r="D91" s="188"/>
      <c r="E91" s="159" t="s">
        <v>144</v>
      </c>
      <c r="G91" s="119"/>
    </row>
    <row r="92" spans="1:22" ht="12.75">
      <c r="A92" s="96"/>
      <c r="B92" s="243"/>
      <c r="C92" s="89"/>
      <c r="D92" s="188"/>
      <c r="E92" s="159"/>
      <c r="G92" s="119"/>
    </row>
    <row r="93" spans="1:22" ht="12.75">
      <c r="A93" s="96" t="s">
        <v>507</v>
      </c>
      <c r="B93" s="243" t="s">
        <v>144</v>
      </c>
      <c r="C93" s="89"/>
      <c r="D93" s="188"/>
      <c r="E93" s="159" t="s">
        <v>144</v>
      </c>
      <c r="G93" s="119"/>
    </row>
    <row r="94" spans="1:22" ht="12.75">
      <c r="A94" s="96" t="s">
        <v>327</v>
      </c>
      <c r="B94" s="243" t="s">
        <v>144</v>
      </c>
      <c r="C94" s="89"/>
      <c r="D94" s="188"/>
      <c r="E94" s="159" t="s">
        <v>144</v>
      </c>
      <c r="G94" s="119"/>
    </row>
    <row r="95" spans="1:22" ht="12.75">
      <c r="A95" s="96" t="s">
        <v>1145</v>
      </c>
      <c r="B95" s="243" t="s">
        <v>144</v>
      </c>
      <c r="C95" s="89"/>
      <c r="D95" s="188"/>
      <c r="E95" s="159" t="s">
        <v>144</v>
      </c>
      <c r="G95" s="119"/>
    </row>
    <row r="96" spans="1:22" ht="12.75">
      <c r="A96" s="96"/>
      <c r="B96" s="243" t="s">
        <v>144</v>
      </c>
      <c r="C96" s="89"/>
      <c r="D96" s="188"/>
      <c r="E96" s="159" t="s">
        <v>144</v>
      </c>
      <c r="G96" s="119"/>
    </row>
    <row r="97" spans="1:7" ht="12.75">
      <c r="A97" s="94" t="s">
        <v>510</v>
      </c>
      <c r="B97" s="243" t="s">
        <v>144</v>
      </c>
      <c r="C97" s="89"/>
      <c r="D97" s="188"/>
      <c r="E97" s="159" t="s">
        <v>144</v>
      </c>
      <c r="G97" s="119"/>
    </row>
    <row r="98" spans="1:7" ht="12.75">
      <c r="A98" s="94" t="s">
        <v>512</v>
      </c>
      <c r="B98" s="243" t="s">
        <v>144</v>
      </c>
      <c r="C98" s="89"/>
      <c r="D98" s="188"/>
      <c r="E98" s="159" t="s">
        <v>144</v>
      </c>
      <c r="G98" s="119"/>
    </row>
    <row r="99" spans="1:7" ht="12.75">
      <c r="A99" s="94" t="s">
        <v>511</v>
      </c>
      <c r="B99" s="243" t="s">
        <v>144</v>
      </c>
      <c r="C99" s="89"/>
      <c r="D99" s="188"/>
      <c r="E99" s="159" t="s">
        <v>144</v>
      </c>
      <c r="G99" s="119"/>
    </row>
    <row r="100" spans="1:7" ht="12.75">
      <c r="A100" s="96"/>
      <c r="B100" s="243" t="s">
        <v>144</v>
      </c>
      <c r="C100" s="89"/>
      <c r="D100" s="188"/>
      <c r="E100" s="159" t="s">
        <v>144</v>
      </c>
      <c r="G100" s="119"/>
    </row>
    <row r="101" spans="1:7" ht="22.5">
      <c r="A101" s="170" t="s">
        <v>296</v>
      </c>
      <c r="B101" s="243" t="s">
        <v>144</v>
      </c>
      <c r="C101" s="121"/>
      <c r="D101" s="188"/>
      <c r="E101" s="159" t="s">
        <v>144</v>
      </c>
      <c r="G101" s="119"/>
    </row>
    <row r="102" spans="1:7" ht="13.5" thickBot="1">
      <c r="A102" s="271"/>
      <c r="B102" s="278"/>
      <c r="C102" s="279"/>
      <c r="D102" s="225"/>
      <c r="E102" s="280"/>
      <c r="G102" s="119"/>
    </row>
    <row r="103" spans="1:7" ht="12.75">
      <c r="A103" s="281" t="s">
        <v>71</v>
      </c>
      <c r="B103" s="282" t="s">
        <v>144</v>
      </c>
      <c r="C103" s="283"/>
      <c r="D103" s="188"/>
      <c r="E103" s="285" t="s">
        <v>144</v>
      </c>
      <c r="G103" s="119"/>
    </row>
    <row r="104" spans="1:7" ht="12.75">
      <c r="A104" s="94" t="s">
        <v>1319</v>
      </c>
      <c r="B104" s="243" t="s">
        <v>144</v>
      </c>
      <c r="C104" s="89"/>
      <c r="D104" s="188"/>
      <c r="E104" s="159" t="s">
        <v>144</v>
      </c>
      <c r="G104" s="119"/>
    </row>
    <row r="105" spans="1:7" ht="12.75">
      <c r="A105" s="96"/>
      <c r="B105" s="243" t="s">
        <v>144</v>
      </c>
      <c r="C105" s="89"/>
      <c r="D105" s="188"/>
      <c r="E105" s="159" t="s">
        <v>144</v>
      </c>
      <c r="G105" s="119"/>
    </row>
    <row r="106" spans="1:7" ht="12.75">
      <c r="A106" s="96" t="s">
        <v>513</v>
      </c>
      <c r="B106" s="243" t="s">
        <v>144</v>
      </c>
      <c r="C106" s="89"/>
      <c r="D106" s="188"/>
      <c r="E106" s="159" t="s">
        <v>144</v>
      </c>
      <c r="G106" s="119"/>
    </row>
    <row r="107" spans="1:7" ht="12.75">
      <c r="A107" s="96" t="s">
        <v>514</v>
      </c>
      <c r="B107" s="243" t="s">
        <v>144</v>
      </c>
      <c r="C107" s="89"/>
      <c r="D107" s="188"/>
      <c r="E107" s="159" t="s">
        <v>144</v>
      </c>
      <c r="G107" s="119"/>
    </row>
    <row r="108" spans="1:7" ht="12.75">
      <c r="A108" s="96" t="s">
        <v>515</v>
      </c>
      <c r="B108" s="243" t="s">
        <v>144</v>
      </c>
      <c r="C108" s="89"/>
      <c r="D108" s="188"/>
      <c r="E108" s="159" t="s">
        <v>144</v>
      </c>
      <c r="G108" s="119"/>
    </row>
    <row r="109" spans="1:7" ht="12.75">
      <c r="A109" s="96"/>
      <c r="B109" s="243" t="s">
        <v>144</v>
      </c>
      <c r="C109" s="89"/>
      <c r="D109" s="188"/>
      <c r="E109" s="159" t="s">
        <v>144</v>
      </c>
      <c r="G109" s="119"/>
    </row>
    <row r="110" spans="1:7" ht="12.75">
      <c r="A110" s="96" t="s">
        <v>517</v>
      </c>
      <c r="B110" s="243" t="s">
        <v>144</v>
      </c>
      <c r="C110" s="89"/>
      <c r="D110" s="188"/>
      <c r="E110" s="159" t="s">
        <v>144</v>
      </c>
      <c r="G110" s="119"/>
    </row>
    <row r="111" spans="1:7" ht="12.75">
      <c r="A111" s="96" t="s">
        <v>518</v>
      </c>
      <c r="B111" s="243" t="s">
        <v>144</v>
      </c>
      <c r="C111" s="89"/>
      <c r="D111" s="188"/>
      <c r="E111" s="159" t="s">
        <v>144</v>
      </c>
      <c r="G111" s="119"/>
    </row>
    <row r="112" spans="1:7" ht="12.75">
      <c r="A112" s="96" t="s">
        <v>519</v>
      </c>
      <c r="B112" s="243" t="s">
        <v>144</v>
      </c>
      <c r="C112" s="89"/>
      <c r="D112" s="188"/>
      <c r="E112" s="159" t="s">
        <v>144</v>
      </c>
      <c r="G112" s="119"/>
    </row>
    <row r="113" spans="1:22" ht="12.75">
      <c r="A113" s="96" t="s">
        <v>490</v>
      </c>
      <c r="B113" s="243" t="s">
        <v>144</v>
      </c>
      <c r="C113" s="89"/>
      <c r="D113" s="188"/>
      <c r="E113" s="159" t="s">
        <v>144</v>
      </c>
      <c r="G113" s="119"/>
    </row>
    <row r="114" spans="1:22" ht="12.75">
      <c r="A114" s="96"/>
      <c r="B114" s="243" t="s">
        <v>144</v>
      </c>
      <c r="C114" s="89"/>
      <c r="D114" s="188"/>
      <c r="E114" s="159" t="s">
        <v>144</v>
      </c>
      <c r="G114" s="119"/>
    </row>
    <row r="115" spans="1:22" ht="12.75">
      <c r="A115" s="96" t="s">
        <v>596</v>
      </c>
      <c r="B115" s="243" t="s">
        <v>144</v>
      </c>
      <c r="C115" s="89"/>
      <c r="D115" s="188"/>
      <c r="E115" s="159" t="s">
        <v>144</v>
      </c>
      <c r="G115" s="119"/>
    </row>
    <row r="116" spans="1:22" ht="12.75">
      <c r="A116" s="96" t="s">
        <v>597</v>
      </c>
      <c r="B116" s="243" t="s">
        <v>144</v>
      </c>
      <c r="C116" s="89"/>
      <c r="D116" s="188"/>
      <c r="E116" s="159" t="s">
        <v>144</v>
      </c>
      <c r="G116" s="119"/>
    </row>
    <row r="117" spans="1:22" ht="12.75">
      <c r="A117" s="96" t="s">
        <v>67</v>
      </c>
      <c r="B117" s="243" t="s">
        <v>144</v>
      </c>
      <c r="C117" s="89"/>
      <c r="D117" s="188"/>
      <c r="E117" s="159" t="s">
        <v>144</v>
      </c>
      <c r="G117" s="119"/>
    </row>
    <row r="118" spans="1:22" ht="12.75">
      <c r="A118" s="96"/>
      <c r="B118" s="243" t="s">
        <v>144</v>
      </c>
      <c r="C118" s="89"/>
      <c r="D118" s="188"/>
      <c r="E118" s="159" t="s">
        <v>144</v>
      </c>
      <c r="G118" s="119"/>
    </row>
    <row r="119" spans="1:22" ht="12.75">
      <c r="A119" s="94" t="s">
        <v>520</v>
      </c>
      <c r="B119" s="243" t="s">
        <v>144</v>
      </c>
      <c r="C119" s="89"/>
      <c r="D119" s="188"/>
      <c r="E119" s="159" t="s">
        <v>144</v>
      </c>
      <c r="G119" s="119"/>
    </row>
    <row r="120" spans="1:22" ht="12.75">
      <c r="A120" s="96" t="s">
        <v>1320</v>
      </c>
      <c r="B120" s="243" t="s">
        <v>144</v>
      </c>
      <c r="C120" s="89"/>
      <c r="D120" s="188"/>
      <c r="E120" s="159" t="s">
        <v>144</v>
      </c>
      <c r="G120" s="119"/>
    </row>
    <row r="121" spans="1:22" ht="12.75">
      <c r="A121" s="96"/>
      <c r="B121" s="243" t="s">
        <v>144</v>
      </c>
      <c r="C121" s="89"/>
      <c r="D121" s="188"/>
      <c r="E121" s="159" t="s">
        <v>144</v>
      </c>
      <c r="G121" s="119"/>
    </row>
    <row r="122" spans="1:22" ht="12.75">
      <c r="A122" s="96" t="s">
        <v>1321</v>
      </c>
      <c r="B122" s="243">
        <f>'proposed tariff 12-13'!D139</f>
        <v>0.27917220240000001</v>
      </c>
      <c r="C122" s="89"/>
      <c r="D122" s="188">
        <f t="shared" si="0"/>
        <v>0.28000000000000003</v>
      </c>
      <c r="E122" s="159">
        <f>(D122-B122)/B122</f>
        <v>2.9651863361880798E-3</v>
      </c>
      <c r="G122" s="119"/>
    </row>
    <row r="123" spans="1:22" ht="12.75">
      <c r="A123" s="96"/>
      <c r="B123" s="243" t="str">
        <f>'proposed tariff 12-13'!D140</f>
        <v/>
      </c>
      <c r="C123" s="89"/>
      <c r="D123" s="188"/>
      <c r="E123" s="159" t="s">
        <v>144</v>
      </c>
      <c r="G123" s="119"/>
    </row>
    <row r="124" spans="1:22" ht="12.75">
      <c r="A124" s="96" t="s">
        <v>1322</v>
      </c>
      <c r="B124" s="243">
        <f>'proposed tariff 12-13'!D141</f>
        <v>0.34359655680000001</v>
      </c>
      <c r="C124" s="89"/>
      <c r="D124" s="188">
        <f t="shared" si="0"/>
        <v>0.34</v>
      </c>
      <c r="E124" s="159">
        <f>(D124-B124)/B124</f>
        <v>-1.046738312367158E-2</v>
      </c>
      <c r="G124" s="119"/>
    </row>
    <row r="125" spans="1:22" ht="12.75">
      <c r="A125" s="96"/>
      <c r="B125" s="243" t="str">
        <f>'proposed tariff 12-13'!D142</f>
        <v/>
      </c>
      <c r="C125" s="89"/>
      <c r="D125" s="188"/>
      <c r="E125" s="159" t="s">
        <v>144</v>
      </c>
      <c r="G125" s="119"/>
    </row>
    <row r="126" spans="1:22" ht="12.75">
      <c r="A126" s="96" t="s">
        <v>76</v>
      </c>
      <c r="B126" s="243">
        <f>'proposed tariff 12-13'!D143</f>
        <v>122.79281948639999</v>
      </c>
      <c r="C126" s="89"/>
      <c r="D126" s="188">
        <f t="shared" si="0"/>
        <v>122.79</v>
      </c>
      <c r="E126" s="159">
        <f>(D126-B126)/B126</f>
        <v>-2.2961329593853189E-5</v>
      </c>
      <c r="G126" s="119"/>
    </row>
    <row r="127" spans="1:22" ht="12.75">
      <c r="A127" s="96"/>
      <c r="B127" s="243" t="s">
        <v>144</v>
      </c>
      <c r="C127" s="89"/>
      <c r="D127" s="188"/>
      <c r="E127" s="159" t="s">
        <v>144</v>
      </c>
      <c r="G127" s="119"/>
      <c r="V127" s="165">
        <v>1</v>
      </c>
    </row>
    <row r="128" spans="1:22" ht="12.75">
      <c r="A128" s="94" t="s">
        <v>501</v>
      </c>
      <c r="B128" s="243"/>
      <c r="C128" s="89"/>
      <c r="D128" s="188"/>
      <c r="E128" s="159"/>
      <c r="G128" s="119"/>
    </row>
    <row r="129" spans="1:7" ht="12.75">
      <c r="A129" s="94"/>
      <c r="B129" s="243"/>
      <c r="C129" s="89"/>
      <c r="D129" s="188"/>
      <c r="E129" s="159"/>
      <c r="G129" s="119"/>
    </row>
    <row r="130" spans="1:7" ht="22.5">
      <c r="A130" s="247" t="s">
        <v>1148</v>
      </c>
      <c r="B130" s="243"/>
      <c r="C130" s="89"/>
      <c r="D130" s="188"/>
      <c r="E130" s="159"/>
      <c r="G130" s="119"/>
    </row>
    <row r="131" spans="1:7" ht="12.75">
      <c r="A131" s="247"/>
      <c r="B131" s="243"/>
      <c r="C131" s="89"/>
      <c r="D131" s="188"/>
      <c r="E131" s="159"/>
      <c r="G131" s="119"/>
    </row>
    <row r="132" spans="1:7" ht="12.75">
      <c r="A132" s="247" t="s">
        <v>1309</v>
      </c>
      <c r="B132" s="243"/>
      <c r="C132" s="89"/>
      <c r="D132" s="188"/>
      <c r="E132" s="159"/>
      <c r="G132" s="119"/>
    </row>
    <row r="133" spans="1:7" ht="12.75">
      <c r="A133" s="96"/>
      <c r="B133" s="243"/>
      <c r="C133" s="89"/>
      <c r="D133" s="188"/>
      <c r="E133" s="159"/>
      <c r="G133" s="119"/>
    </row>
    <row r="134" spans="1:7" ht="12.75">
      <c r="A134" s="96"/>
      <c r="B134" s="243"/>
      <c r="C134" s="89"/>
      <c r="D134" s="188"/>
      <c r="E134" s="159"/>
      <c r="G134" s="119"/>
    </row>
    <row r="135" spans="1:7" ht="12.75">
      <c r="A135" s="219" t="s">
        <v>77</v>
      </c>
      <c r="B135" s="243" t="s">
        <v>144</v>
      </c>
      <c r="C135" s="89"/>
      <c r="D135" s="188"/>
      <c r="E135" s="159" t="s">
        <v>144</v>
      </c>
      <c r="G135" s="119"/>
    </row>
    <row r="136" spans="1:7" ht="12.75">
      <c r="A136" s="94" t="s">
        <v>48</v>
      </c>
      <c r="B136" s="243" t="s">
        <v>144</v>
      </c>
      <c r="C136" s="89"/>
      <c r="D136" s="188"/>
      <c r="E136" s="159" t="s">
        <v>144</v>
      </c>
      <c r="G136" s="119"/>
    </row>
    <row r="137" spans="1:7" ht="12.75">
      <c r="A137" s="96"/>
      <c r="B137" s="243" t="s">
        <v>144</v>
      </c>
      <c r="C137" s="89"/>
      <c r="D137" s="188"/>
      <c r="E137" s="159" t="s">
        <v>144</v>
      </c>
      <c r="G137" s="119"/>
    </row>
    <row r="138" spans="1:7" ht="12.75">
      <c r="A138" s="96" t="s">
        <v>576</v>
      </c>
      <c r="B138" s="243"/>
      <c r="C138" s="89"/>
      <c r="D138" s="188"/>
      <c r="E138" s="159" t="s">
        <v>144</v>
      </c>
      <c r="G138" s="150"/>
    </row>
    <row r="139" spans="1:7" ht="12.75">
      <c r="A139" s="96"/>
      <c r="B139" s="243"/>
      <c r="C139" s="89"/>
      <c r="D139" s="188"/>
      <c r="E139" s="159" t="s">
        <v>144</v>
      </c>
      <c r="G139" s="150"/>
    </row>
    <row r="140" spans="1:7" ht="12.75">
      <c r="A140" s="94" t="s">
        <v>577</v>
      </c>
      <c r="B140" s="243"/>
      <c r="C140" s="89"/>
      <c r="D140" s="188"/>
      <c r="E140" s="159" t="s">
        <v>144</v>
      </c>
      <c r="G140" s="150"/>
    </row>
    <row r="141" spans="1:7" ht="12.75">
      <c r="A141" s="94"/>
      <c r="B141" s="243"/>
      <c r="C141" s="89"/>
      <c r="D141" s="188"/>
      <c r="E141" s="159" t="s">
        <v>144</v>
      </c>
      <c r="G141" s="150"/>
    </row>
    <row r="142" spans="1:7" ht="12.75">
      <c r="A142" s="96" t="s">
        <v>578</v>
      </c>
      <c r="B142" s="243"/>
      <c r="C142" s="89"/>
      <c r="D142" s="188"/>
      <c r="E142" s="159" t="s">
        <v>144</v>
      </c>
      <c r="G142" s="150"/>
    </row>
    <row r="143" spans="1:7" ht="12.75">
      <c r="A143" s="96" t="s">
        <v>579</v>
      </c>
      <c r="B143" s="243"/>
      <c r="C143" s="89"/>
      <c r="D143" s="188"/>
      <c r="E143" s="159" t="s">
        <v>144</v>
      </c>
      <c r="G143" s="150"/>
    </row>
    <row r="144" spans="1:7" ht="12.75">
      <c r="A144" s="94"/>
      <c r="B144" s="243"/>
      <c r="C144" s="89"/>
      <c r="D144" s="188"/>
      <c r="E144" s="159" t="s">
        <v>144</v>
      </c>
      <c r="G144" s="150"/>
    </row>
    <row r="145" spans="1:22" ht="12.75">
      <c r="A145" s="96" t="s">
        <v>152</v>
      </c>
      <c r="B145" s="243"/>
      <c r="C145" s="89"/>
      <c r="D145" s="188"/>
      <c r="E145" s="159" t="s">
        <v>144</v>
      </c>
      <c r="G145" s="150"/>
    </row>
    <row r="146" spans="1:22" ht="12.75">
      <c r="A146" s="96" t="s">
        <v>580</v>
      </c>
      <c r="B146" s="243"/>
      <c r="C146" s="89"/>
      <c r="D146" s="188"/>
      <c r="E146" s="159" t="s">
        <v>144</v>
      </c>
      <c r="G146" s="150"/>
    </row>
    <row r="147" spans="1:22" ht="12.75">
      <c r="A147" s="96"/>
      <c r="B147" s="243"/>
      <c r="C147" s="89"/>
      <c r="D147" s="188"/>
      <c r="E147" s="159" t="s">
        <v>144</v>
      </c>
      <c r="G147" s="150"/>
    </row>
    <row r="148" spans="1:22" ht="12.75">
      <c r="A148" s="96" t="s">
        <v>581</v>
      </c>
      <c r="B148" s="243"/>
      <c r="C148" s="89"/>
      <c r="D148" s="188"/>
      <c r="E148" s="159" t="s">
        <v>144</v>
      </c>
      <c r="G148" s="150"/>
    </row>
    <row r="149" spans="1:22" ht="12.75">
      <c r="A149" s="96" t="s">
        <v>582</v>
      </c>
      <c r="B149" s="243"/>
      <c r="C149" s="89"/>
      <c r="D149" s="188"/>
      <c r="E149" s="159" t="s">
        <v>144</v>
      </c>
      <c r="G149" s="150"/>
    </row>
    <row r="150" spans="1:22" ht="12.75">
      <c r="A150" s="96" t="s">
        <v>583</v>
      </c>
      <c r="B150" s="243"/>
      <c r="C150" s="89"/>
      <c r="D150" s="188"/>
      <c r="E150" s="159" t="s">
        <v>144</v>
      </c>
      <c r="G150" s="150"/>
    </row>
    <row r="151" spans="1:22" ht="12.75">
      <c r="A151" s="96"/>
      <c r="B151" s="243"/>
      <c r="C151" s="89"/>
      <c r="D151" s="188"/>
      <c r="E151" s="159" t="s">
        <v>144</v>
      </c>
      <c r="G151" s="150"/>
      <c r="V151" s="165">
        <v>1</v>
      </c>
    </row>
    <row r="152" spans="1:22" ht="12.75">
      <c r="A152" s="96" t="s">
        <v>153</v>
      </c>
      <c r="B152" s="243"/>
      <c r="C152" s="89"/>
      <c r="D152" s="188"/>
      <c r="E152" s="159" t="s">
        <v>144</v>
      </c>
      <c r="G152" s="150"/>
    </row>
    <row r="153" spans="1:22" ht="12.75">
      <c r="A153" s="96" t="s">
        <v>580</v>
      </c>
      <c r="B153" s="243"/>
      <c r="C153" s="89"/>
      <c r="D153" s="188"/>
      <c r="E153" s="159" t="s">
        <v>144</v>
      </c>
      <c r="G153" s="150"/>
    </row>
    <row r="154" spans="1:22" ht="12.75">
      <c r="A154" s="96"/>
      <c r="B154" s="243"/>
      <c r="C154" s="89"/>
      <c r="D154" s="188"/>
      <c r="E154" s="159" t="s">
        <v>144</v>
      </c>
      <c r="G154" s="150"/>
    </row>
    <row r="155" spans="1:22" ht="12.75">
      <c r="A155" s="96" t="s">
        <v>584</v>
      </c>
      <c r="B155" s="243"/>
      <c r="C155" s="89"/>
      <c r="D155" s="188"/>
      <c r="E155" s="159" t="s">
        <v>144</v>
      </c>
      <c r="G155" s="150"/>
    </row>
    <row r="156" spans="1:22" ht="12.75">
      <c r="A156" s="96" t="s">
        <v>258</v>
      </c>
      <c r="B156" s="243"/>
      <c r="C156" s="89"/>
      <c r="D156" s="188"/>
      <c r="E156" s="159" t="s">
        <v>144</v>
      </c>
      <c r="G156" s="150"/>
    </row>
    <row r="157" spans="1:22" ht="12.75">
      <c r="A157" s="96"/>
      <c r="B157" s="243"/>
      <c r="C157" s="89"/>
      <c r="D157" s="188"/>
      <c r="E157" s="159" t="s">
        <v>144</v>
      </c>
      <c r="G157" s="150"/>
    </row>
    <row r="158" spans="1:22" ht="12.75">
      <c r="A158" s="96" t="s">
        <v>585</v>
      </c>
      <c r="B158" s="243"/>
      <c r="C158" s="89"/>
      <c r="D158" s="188"/>
      <c r="E158" s="159" t="s">
        <v>144</v>
      </c>
      <c r="G158" s="150"/>
    </row>
    <row r="159" spans="1:22" ht="12.75">
      <c r="A159" s="96" t="s">
        <v>586</v>
      </c>
      <c r="B159" s="243"/>
      <c r="C159" s="89"/>
      <c r="D159" s="188"/>
      <c r="E159" s="159" t="s">
        <v>144</v>
      </c>
      <c r="G159" s="150"/>
    </row>
    <row r="160" spans="1:22" ht="12.75">
      <c r="A160" s="96"/>
      <c r="B160" s="243"/>
      <c r="C160" s="89"/>
      <c r="D160" s="188"/>
      <c r="E160" s="159" t="s">
        <v>144</v>
      </c>
      <c r="G160" s="150"/>
    </row>
    <row r="161" spans="1:7" ht="12.75">
      <c r="A161" s="94" t="s">
        <v>587</v>
      </c>
      <c r="B161" s="243"/>
      <c r="C161" s="89"/>
      <c r="D161" s="188"/>
      <c r="E161" s="159" t="s">
        <v>144</v>
      </c>
      <c r="G161" s="150"/>
    </row>
    <row r="162" spans="1:7" ht="12.75">
      <c r="A162" s="96"/>
      <c r="B162" s="243"/>
      <c r="C162" s="89"/>
      <c r="D162" s="188"/>
      <c r="E162" s="159" t="s">
        <v>144</v>
      </c>
      <c r="G162" s="150"/>
    </row>
    <row r="163" spans="1:7" ht="12.75">
      <c r="A163" s="96" t="s">
        <v>154</v>
      </c>
      <c r="B163" s="243"/>
      <c r="C163" s="89"/>
      <c r="D163" s="188"/>
      <c r="E163" s="159" t="s">
        <v>144</v>
      </c>
      <c r="G163" s="150"/>
    </row>
    <row r="164" spans="1:7" ht="12.75">
      <c r="A164" s="96" t="s">
        <v>588</v>
      </c>
      <c r="B164" s="243"/>
      <c r="C164" s="89"/>
      <c r="D164" s="188"/>
      <c r="E164" s="159" t="s">
        <v>144</v>
      </c>
      <c r="G164" s="150"/>
    </row>
    <row r="165" spans="1:7" ht="12.75">
      <c r="A165" s="96"/>
      <c r="B165" s="243"/>
      <c r="C165" s="89"/>
      <c r="D165" s="188"/>
      <c r="E165" s="159" t="s">
        <v>144</v>
      </c>
      <c r="G165" s="150"/>
    </row>
    <row r="166" spans="1:7" ht="12.75">
      <c r="A166" s="96" t="s">
        <v>589</v>
      </c>
      <c r="B166" s="243"/>
      <c r="C166" s="89"/>
      <c r="D166" s="188"/>
      <c r="E166" s="159" t="s">
        <v>144</v>
      </c>
      <c r="G166" s="150"/>
    </row>
    <row r="167" spans="1:7" ht="12.75">
      <c r="A167" s="96" t="s">
        <v>590</v>
      </c>
      <c r="B167" s="243"/>
      <c r="C167" s="89"/>
      <c r="D167" s="188"/>
      <c r="E167" s="159" t="s">
        <v>144</v>
      </c>
      <c r="G167" s="150"/>
    </row>
    <row r="168" spans="1:7" ht="12.75">
      <c r="A168" s="96"/>
      <c r="B168" s="243"/>
      <c r="C168" s="89"/>
      <c r="D168" s="188"/>
      <c r="E168" s="159" t="s">
        <v>144</v>
      </c>
      <c r="G168" s="150"/>
    </row>
    <row r="169" spans="1:7" ht="12.75">
      <c r="A169" s="94" t="s">
        <v>1323</v>
      </c>
      <c r="B169" s="243"/>
      <c r="C169" s="89"/>
      <c r="D169" s="188"/>
      <c r="E169" s="159" t="s">
        <v>144</v>
      </c>
      <c r="G169" s="150"/>
    </row>
    <row r="170" spans="1:7" ht="12.75">
      <c r="A170" s="96"/>
      <c r="B170" s="243"/>
      <c r="C170" s="89"/>
      <c r="D170" s="188"/>
      <c r="E170" s="159" t="s">
        <v>144</v>
      </c>
      <c r="G170" s="150"/>
    </row>
    <row r="171" spans="1:7" ht="12.75">
      <c r="A171" s="96" t="s">
        <v>594</v>
      </c>
      <c r="B171" s="243"/>
      <c r="C171" s="89"/>
      <c r="D171" s="188"/>
      <c r="E171" s="159" t="s">
        <v>144</v>
      </c>
      <c r="G171" s="150"/>
    </row>
    <row r="172" spans="1:7" ht="12.75">
      <c r="A172" s="96" t="s">
        <v>595</v>
      </c>
      <c r="B172" s="243"/>
      <c r="C172" s="89"/>
      <c r="D172" s="188"/>
      <c r="E172" s="159" t="s">
        <v>144</v>
      </c>
      <c r="G172" s="150"/>
    </row>
    <row r="173" spans="1:7" ht="12.75">
      <c r="A173" s="96" t="s">
        <v>519</v>
      </c>
      <c r="B173" s="243"/>
      <c r="C173" s="89"/>
      <c r="D173" s="188"/>
      <c r="E173" s="159" t="s">
        <v>144</v>
      </c>
      <c r="G173" s="150"/>
    </row>
    <row r="174" spans="1:7" ht="12.75">
      <c r="A174" s="96" t="s">
        <v>490</v>
      </c>
      <c r="B174" s="243"/>
      <c r="C174" s="89"/>
      <c r="D174" s="188"/>
      <c r="E174" s="159" t="s">
        <v>144</v>
      </c>
      <c r="G174" s="150"/>
    </row>
    <row r="175" spans="1:7" ht="12.75">
      <c r="A175" s="96"/>
      <c r="B175" s="243"/>
      <c r="C175" s="89"/>
      <c r="D175" s="188"/>
      <c r="E175" s="159" t="s">
        <v>144</v>
      </c>
      <c r="G175" s="150"/>
    </row>
    <row r="176" spans="1:7" ht="12.75">
      <c r="A176" s="96" t="s">
        <v>596</v>
      </c>
      <c r="B176" s="243"/>
      <c r="C176" s="89"/>
      <c r="D176" s="188"/>
      <c r="E176" s="159" t="s">
        <v>144</v>
      </c>
      <c r="G176" s="150"/>
    </row>
    <row r="177" spans="1:7" ht="12.75">
      <c r="A177" s="96" t="s">
        <v>597</v>
      </c>
      <c r="B177" s="243"/>
      <c r="C177" s="89"/>
      <c r="D177" s="188"/>
      <c r="E177" s="159" t="s">
        <v>144</v>
      </c>
      <c r="G177" s="150"/>
    </row>
    <row r="178" spans="1:7" ht="12.75">
      <c r="A178" s="96" t="s">
        <v>67</v>
      </c>
      <c r="B178" s="243"/>
      <c r="C178" s="89"/>
      <c r="D178" s="188"/>
      <c r="E178" s="159" t="s">
        <v>144</v>
      </c>
      <c r="G178" s="150"/>
    </row>
    <row r="179" spans="1:7" ht="12.75">
      <c r="A179" s="96"/>
      <c r="B179" s="243"/>
      <c r="C179" s="89"/>
      <c r="D179" s="188"/>
      <c r="E179" s="159"/>
      <c r="G179" s="150"/>
    </row>
    <row r="180" spans="1:7" ht="12.75">
      <c r="A180" s="248" t="s">
        <v>1151</v>
      </c>
      <c r="B180" s="243"/>
      <c r="C180" s="89"/>
      <c r="D180" s="188"/>
      <c r="E180" s="159"/>
      <c r="G180" s="150"/>
    </row>
    <row r="181" spans="1:7" ht="12.75">
      <c r="A181" s="249"/>
      <c r="B181" s="243"/>
      <c r="C181" s="89"/>
      <c r="D181" s="188"/>
      <c r="E181" s="159"/>
      <c r="G181" s="150"/>
    </row>
    <row r="182" spans="1:7" ht="13.5" thickBot="1">
      <c r="A182" s="286" t="s">
        <v>1149</v>
      </c>
      <c r="B182" s="278"/>
      <c r="C182" s="279"/>
      <c r="D182" s="188"/>
      <c r="E182" s="280"/>
      <c r="G182" s="150"/>
    </row>
    <row r="183" spans="1:7" ht="12.75">
      <c r="A183" s="288"/>
      <c r="B183" s="282"/>
      <c r="C183" s="283"/>
      <c r="D183" s="188"/>
      <c r="E183" s="285"/>
      <c r="G183" s="150"/>
    </row>
    <row r="184" spans="1:7" ht="12.75">
      <c r="A184" s="96"/>
      <c r="B184" s="243"/>
      <c r="C184" s="89"/>
      <c r="D184" s="188"/>
      <c r="E184" s="159"/>
      <c r="G184" s="150"/>
    </row>
    <row r="185" spans="1:7" ht="12.75">
      <c r="A185" s="96"/>
      <c r="B185" s="243"/>
      <c r="C185" s="89"/>
      <c r="D185" s="188"/>
      <c r="E185" s="159"/>
      <c r="G185" s="150"/>
    </row>
    <row r="186" spans="1:7" ht="12.75">
      <c r="A186" s="96"/>
      <c r="B186" s="243"/>
      <c r="C186" s="89"/>
      <c r="D186" s="188"/>
      <c r="E186" s="159"/>
      <c r="G186" s="150"/>
    </row>
    <row r="187" spans="1:7" ht="12.75">
      <c r="A187" s="96"/>
      <c r="B187" s="243"/>
      <c r="C187" s="89"/>
      <c r="D187" s="188"/>
      <c r="E187" s="159"/>
      <c r="G187" s="150"/>
    </row>
    <row r="188" spans="1:7" ht="12.75">
      <c r="A188" s="96"/>
      <c r="B188" s="243"/>
      <c r="C188" s="89"/>
      <c r="D188" s="188"/>
      <c r="E188" s="159"/>
      <c r="G188" s="150"/>
    </row>
    <row r="189" spans="1:7" ht="12.75">
      <c r="A189" s="96"/>
      <c r="B189" s="243"/>
      <c r="C189" s="89"/>
      <c r="D189" s="188"/>
      <c r="E189" s="159"/>
      <c r="G189" s="150"/>
    </row>
    <row r="190" spans="1:7" ht="12.75">
      <c r="A190" s="96"/>
      <c r="B190" s="243"/>
      <c r="C190" s="89"/>
      <c r="D190" s="188"/>
      <c r="E190" s="159"/>
      <c r="G190" s="150"/>
    </row>
    <row r="191" spans="1:7" ht="12.75">
      <c r="A191" s="96"/>
      <c r="B191" s="243"/>
      <c r="C191" s="89"/>
      <c r="D191" s="188"/>
      <c r="E191" s="159"/>
      <c r="G191" s="150"/>
    </row>
    <row r="192" spans="1:7" ht="12.75">
      <c r="A192" s="96"/>
      <c r="B192" s="243"/>
      <c r="C192" s="89"/>
      <c r="D192" s="188"/>
      <c r="E192" s="159"/>
      <c r="G192" s="150"/>
    </row>
    <row r="193" spans="1:7" ht="12.75">
      <c r="A193" s="96"/>
      <c r="B193" s="243"/>
      <c r="C193" s="89"/>
      <c r="D193" s="188"/>
      <c r="E193" s="159"/>
      <c r="G193" s="150"/>
    </row>
    <row r="194" spans="1:7" ht="12.75">
      <c r="A194" s="96"/>
      <c r="B194" s="243"/>
      <c r="C194" s="89"/>
      <c r="D194" s="188"/>
      <c r="E194" s="159"/>
      <c r="G194" s="150"/>
    </row>
    <row r="195" spans="1:7" ht="12.75">
      <c r="A195" s="96"/>
      <c r="B195" s="243"/>
      <c r="C195" s="89"/>
      <c r="D195" s="188"/>
      <c r="E195" s="159"/>
      <c r="G195" s="150"/>
    </row>
    <row r="196" spans="1:7" ht="12.75">
      <c r="A196" s="96"/>
      <c r="B196" s="243"/>
      <c r="C196" s="89"/>
      <c r="D196" s="188"/>
      <c r="E196" s="159"/>
      <c r="G196" s="150"/>
    </row>
    <row r="197" spans="1:7" ht="12.75">
      <c r="A197" s="96"/>
      <c r="B197" s="243"/>
      <c r="C197" s="89"/>
      <c r="D197" s="188"/>
      <c r="E197" s="159"/>
      <c r="G197" s="150"/>
    </row>
    <row r="198" spans="1:7" ht="12.75">
      <c r="A198" s="249" t="s">
        <v>1150</v>
      </c>
      <c r="B198" s="243"/>
      <c r="C198" s="89"/>
      <c r="D198" s="188"/>
      <c r="E198" s="159"/>
      <c r="G198" s="150"/>
    </row>
    <row r="199" spans="1:7" ht="12.75">
      <c r="A199" s="96"/>
      <c r="B199" s="243"/>
      <c r="C199" s="89"/>
      <c r="D199" s="188"/>
      <c r="E199" s="159"/>
      <c r="G199" s="150"/>
    </row>
    <row r="200" spans="1:7" ht="12.75">
      <c r="A200" s="94" t="s">
        <v>79</v>
      </c>
      <c r="B200" s="243"/>
      <c r="C200" s="89"/>
      <c r="D200" s="188"/>
      <c r="E200" s="159"/>
      <c r="G200" s="150"/>
    </row>
    <row r="201" spans="1:7" ht="12.75">
      <c r="A201" s="96"/>
      <c r="B201" s="243"/>
      <c r="C201" s="89"/>
      <c r="D201" s="188"/>
      <c r="E201" s="159"/>
      <c r="G201" s="150"/>
    </row>
    <row r="202" spans="1:7" ht="12.75">
      <c r="A202" s="94" t="s">
        <v>211</v>
      </c>
      <c r="B202" s="243" t="s">
        <v>144</v>
      </c>
      <c r="C202" s="89"/>
      <c r="D202" s="188"/>
      <c r="E202" s="159" t="s">
        <v>144</v>
      </c>
      <c r="G202" s="119"/>
    </row>
    <row r="203" spans="1:7" ht="12.75">
      <c r="A203" s="96" t="s">
        <v>523</v>
      </c>
      <c r="B203" s="243" t="s">
        <v>144</v>
      </c>
      <c r="C203" s="89"/>
      <c r="D203" s="188"/>
      <c r="E203" s="159" t="s">
        <v>144</v>
      </c>
      <c r="G203" s="119"/>
    </row>
    <row r="204" spans="1:7" ht="12.75">
      <c r="A204" s="96" t="s">
        <v>524</v>
      </c>
      <c r="B204" s="243" t="s">
        <v>144</v>
      </c>
      <c r="C204" s="89"/>
      <c r="D204" s="188"/>
      <c r="E204" s="159" t="s">
        <v>144</v>
      </c>
      <c r="G204" s="119"/>
    </row>
    <row r="205" spans="1:7" ht="12.75">
      <c r="A205" s="96" t="s">
        <v>147</v>
      </c>
      <c r="B205" s="243" t="s">
        <v>144</v>
      </c>
      <c r="C205" s="89"/>
      <c r="D205" s="188"/>
      <c r="E205" s="159" t="s">
        <v>144</v>
      </c>
      <c r="G205" s="119"/>
    </row>
    <row r="206" spans="1:7" ht="12.75">
      <c r="A206" s="94"/>
      <c r="B206" s="243" t="s">
        <v>144</v>
      </c>
      <c r="C206" s="89"/>
      <c r="D206" s="188"/>
      <c r="E206" s="159" t="s">
        <v>144</v>
      </c>
      <c r="G206" s="119"/>
    </row>
    <row r="207" spans="1:7" ht="12.75">
      <c r="A207" s="96" t="s">
        <v>526</v>
      </c>
      <c r="B207" s="243" t="s">
        <v>144</v>
      </c>
      <c r="C207" s="89"/>
      <c r="D207" s="188"/>
      <c r="E207" s="159" t="s">
        <v>144</v>
      </c>
      <c r="G207" s="119"/>
    </row>
    <row r="208" spans="1:7" ht="12.75">
      <c r="A208" s="96" t="s">
        <v>531</v>
      </c>
      <c r="B208" s="243">
        <f>'proposed tariff 12-13'!D225</f>
        <v>16141.5112575276</v>
      </c>
      <c r="C208" s="89"/>
      <c r="D208" s="188">
        <f t="shared" ref="D208:D240" si="1">ROUND(B208*(1+$I$25),2)</f>
        <v>16141.51</v>
      </c>
      <c r="E208" s="159">
        <f>(D208-B208)/B208</f>
        <v>-7.7906435124218255E-8</v>
      </c>
      <c r="G208" s="119"/>
    </row>
    <row r="209" spans="1:22" ht="12.75">
      <c r="A209" s="94" t="s">
        <v>479</v>
      </c>
      <c r="B209" s="243" t="s">
        <v>144</v>
      </c>
      <c r="C209" s="89"/>
      <c r="D209" s="188"/>
      <c r="E209" s="159" t="s">
        <v>144</v>
      </c>
      <c r="G209" s="119"/>
    </row>
    <row r="210" spans="1:22" ht="12.75">
      <c r="A210" s="96" t="s">
        <v>535</v>
      </c>
      <c r="B210" s="243">
        <f>'proposed tariff 12-13'!D227</f>
        <v>5.7015553643999999</v>
      </c>
      <c r="C210" s="89"/>
      <c r="D210" s="188">
        <f t="shared" si="1"/>
        <v>5.7</v>
      </c>
      <c r="E210" s="159">
        <f>(D210-B210)/B210</f>
        <v>-2.727965091264849E-4</v>
      </c>
      <c r="G210" s="119"/>
    </row>
    <row r="211" spans="1:22" ht="12.75">
      <c r="A211" s="96"/>
      <c r="B211" s="243" t="s">
        <v>144</v>
      </c>
      <c r="C211" s="89"/>
      <c r="D211" s="188"/>
      <c r="E211" s="159" t="s">
        <v>144</v>
      </c>
      <c r="G211" s="119"/>
    </row>
    <row r="212" spans="1:22" ht="12.75">
      <c r="A212" s="96" t="s">
        <v>527</v>
      </c>
      <c r="B212" s="243" t="s">
        <v>144</v>
      </c>
      <c r="C212" s="89"/>
      <c r="D212" s="188"/>
      <c r="E212" s="159" t="s">
        <v>144</v>
      </c>
      <c r="G212" s="119"/>
    </row>
    <row r="213" spans="1:22" ht="12.75">
      <c r="A213" s="96" t="s">
        <v>531</v>
      </c>
      <c r="B213" s="243">
        <f>'proposed tariff 12-13'!D230</f>
        <v>9701.7601656276001</v>
      </c>
      <c r="C213" s="89"/>
      <c r="D213" s="188">
        <f t="shared" si="1"/>
        <v>9701.76</v>
      </c>
      <c r="E213" s="159">
        <f>(D213-B213)/B213</f>
        <v>-1.7071912426104699E-8</v>
      </c>
      <c r="G213" s="119"/>
    </row>
    <row r="214" spans="1:22" ht="12.75">
      <c r="A214" s="96" t="s">
        <v>479</v>
      </c>
      <c r="B214" s="243" t="s">
        <v>144</v>
      </c>
      <c r="C214" s="89"/>
      <c r="D214" s="188"/>
      <c r="E214" s="159" t="s">
        <v>144</v>
      </c>
      <c r="G214" s="119"/>
    </row>
    <row r="215" spans="1:22" ht="12.75">
      <c r="A215" s="96" t="s">
        <v>535</v>
      </c>
      <c r="B215" s="243">
        <f>'proposed tariff 12-13'!D232</f>
        <v>5.0680492127999992</v>
      </c>
      <c r="C215" s="89"/>
      <c r="D215" s="188">
        <f t="shared" si="1"/>
        <v>5.07</v>
      </c>
      <c r="E215" s="159">
        <f>(D215-B215)/B215</f>
        <v>3.8491875632819841E-4</v>
      </c>
      <c r="G215" s="119"/>
    </row>
    <row r="216" spans="1:22" ht="12.75">
      <c r="A216" s="96"/>
      <c r="B216" s="243" t="s">
        <v>144</v>
      </c>
      <c r="C216" s="89"/>
      <c r="D216" s="188"/>
      <c r="E216" s="159" t="s">
        <v>144</v>
      </c>
      <c r="G216" s="119"/>
      <c r="V216" s="165">
        <v>1</v>
      </c>
    </row>
    <row r="217" spans="1:22" ht="12.75">
      <c r="A217" s="96" t="s">
        <v>1153</v>
      </c>
      <c r="B217" s="243" t="s">
        <v>144</v>
      </c>
      <c r="C217" s="89"/>
      <c r="D217" s="188"/>
      <c r="E217" s="159" t="s">
        <v>144</v>
      </c>
      <c r="G217" s="119"/>
    </row>
    <row r="218" spans="1:22" ht="12.75">
      <c r="A218" s="96" t="s">
        <v>531</v>
      </c>
      <c r="B218" s="243">
        <f>'proposed tariff 12-13'!D235</f>
        <v>4676.5853606807996</v>
      </c>
      <c r="C218" s="89"/>
      <c r="D218" s="188">
        <f t="shared" si="1"/>
        <v>4676.59</v>
      </c>
      <c r="E218" s="159">
        <f>(D218-B218)/B218</f>
        <v>9.9203133114684654E-7</v>
      </c>
      <c r="G218" s="119"/>
    </row>
    <row r="219" spans="1:22" ht="12.75">
      <c r="A219" s="96" t="s">
        <v>479</v>
      </c>
      <c r="B219" s="243" t="s">
        <v>144</v>
      </c>
      <c r="C219" s="89"/>
      <c r="D219" s="188"/>
      <c r="E219" s="159" t="s">
        <v>144</v>
      </c>
      <c r="G219" s="119"/>
    </row>
    <row r="220" spans="1:22" ht="12.75">
      <c r="A220" s="96" t="s">
        <v>532</v>
      </c>
      <c r="B220" s="243">
        <f>'proposed tariff 12-13'!D237</f>
        <v>7.4732251104000005</v>
      </c>
      <c r="C220" s="89"/>
      <c r="D220" s="188">
        <f t="shared" si="1"/>
        <v>7.47</v>
      </c>
      <c r="E220" s="159">
        <f>(D220-B220)/B220</f>
        <v>-4.3155536630531233E-4</v>
      </c>
      <c r="G220" s="119"/>
    </row>
    <row r="221" spans="1:22" ht="12.75">
      <c r="A221" s="94"/>
      <c r="B221" s="243" t="s">
        <v>144</v>
      </c>
      <c r="C221" s="89"/>
      <c r="D221" s="188"/>
      <c r="E221" s="159" t="s">
        <v>144</v>
      </c>
      <c r="G221" s="119"/>
    </row>
    <row r="222" spans="1:22" ht="12.75">
      <c r="A222" s="96" t="s">
        <v>1152</v>
      </c>
      <c r="B222" s="243" t="s">
        <v>144</v>
      </c>
      <c r="C222" s="89"/>
      <c r="D222" s="188"/>
      <c r="E222" s="159" t="s">
        <v>144</v>
      </c>
      <c r="G222" s="119"/>
    </row>
    <row r="223" spans="1:22" ht="12.75">
      <c r="A223" s="96" t="s">
        <v>531</v>
      </c>
      <c r="B223" s="243">
        <f>'proposed tariff 12-13'!D240</f>
        <v>4676.5853606807996</v>
      </c>
      <c r="C223" s="89"/>
      <c r="D223" s="188">
        <f t="shared" si="1"/>
        <v>4676.59</v>
      </c>
      <c r="E223" s="159">
        <f>(D223-B223)/B223</f>
        <v>9.9203133114684654E-7</v>
      </c>
      <c r="G223" s="119"/>
    </row>
    <row r="224" spans="1:22" ht="12.75">
      <c r="A224" s="96" t="s">
        <v>479</v>
      </c>
      <c r="B224" s="243" t="s">
        <v>144</v>
      </c>
      <c r="C224" s="89"/>
      <c r="D224" s="188"/>
      <c r="E224" s="159" t="s">
        <v>144</v>
      </c>
      <c r="G224" s="119"/>
    </row>
    <row r="225" spans="1:7" ht="12.75">
      <c r="A225" s="96" t="s">
        <v>535</v>
      </c>
      <c r="B225" s="243">
        <f>'proposed tariff 12-13'!D242</f>
        <v>7.4732251104000005</v>
      </c>
      <c r="C225" s="89"/>
      <c r="D225" s="188">
        <f t="shared" si="1"/>
        <v>7.47</v>
      </c>
      <c r="E225" s="159">
        <f>(D225-B225)/B225</f>
        <v>-4.3155536630531233E-4</v>
      </c>
      <c r="G225" s="119"/>
    </row>
    <row r="226" spans="1:7" ht="12.75">
      <c r="A226" s="94"/>
      <c r="B226" s="243" t="s">
        <v>144</v>
      </c>
      <c r="C226" s="89"/>
      <c r="D226" s="188"/>
      <c r="E226" s="159" t="s">
        <v>144</v>
      </c>
      <c r="G226" s="119"/>
    </row>
    <row r="227" spans="1:7" ht="12.75">
      <c r="A227" s="96" t="s">
        <v>536</v>
      </c>
      <c r="B227" s="243" t="s">
        <v>144</v>
      </c>
      <c r="C227" s="89"/>
      <c r="D227" s="188"/>
      <c r="E227" s="159" t="s">
        <v>144</v>
      </c>
      <c r="G227" s="119"/>
    </row>
    <row r="228" spans="1:7" ht="12.75">
      <c r="A228" s="96" t="s">
        <v>531</v>
      </c>
      <c r="B228" s="243">
        <f>'proposed tariff 12-13'!D245</f>
        <v>3306.6551513268005</v>
      </c>
      <c r="C228" s="89"/>
      <c r="D228" s="188">
        <f t="shared" si="1"/>
        <v>3306.66</v>
      </c>
      <c r="E228" s="159">
        <f>(D228-B228)/B228</f>
        <v>1.4663377272440008E-6</v>
      </c>
      <c r="G228" s="119"/>
    </row>
    <row r="229" spans="1:7" ht="12.75">
      <c r="A229" s="96" t="s">
        <v>479</v>
      </c>
      <c r="B229" s="243" t="s">
        <v>144</v>
      </c>
      <c r="C229" s="89"/>
      <c r="D229" s="188"/>
      <c r="E229" s="159" t="s">
        <v>144</v>
      </c>
      <c r="G229" s="119"/>
    </row>
    <row r="230" spans="1:7" ht="12.75">
      <c r="A230" s="96" t="s">
        <v>535</v>
      </c>
      <c r="B230" s="243">
        <f>'proposed tariff 12-13'!D247</f>
        <v>5.315009238</v>
      </c>
      <c r="C230" s="89"/>
      <c r="D230" s="188">
        <f t="shared" si="1"/>
        <v>5.32</v>
      </c>
      <c r="E230" s="159">
        <f>(D230-B230)/B230</f>
        <v>9.3899404055941917E-4</v>
      </c>
      <c r="G230" s="119"/>
    </row>
    <row r="231" spans="1:7" ht="12.75">
      <c r="A231" s="96"/>
      <c r="B231" s="243" t="s">
        <v>144</v>
      </c>
      <c r="C231" s="89"/>
      <c r="D231" s="188"/>
      <c r="E231" s="159" t="s">
        <v>144</v>
      </c>
      <c r="G231" s="119"/>
    </row>
    <row r="232" spans="1:7" ht="12.75">
      <c r="A232" s="96" t="s">
        <v>537</v>
      </c>
      <c r="B232" s="243" t="s">
        <v>144</v>
      </c>
      <c r="C232" s="89"/>
      <c r="D232" s="188"/>
      <c r="E232" s="159" t="s">
        <v>144</v>
      </c>
      <c r="G232" s="119"/>
    </row>
    <row r="233" spans="1:7" ht="12.75">
      <c r="A233" s="96" t="s">
        <v>531</v>
      </c>
      <c r="B233" s="243">
        <f>'proposed tariff 12-13'!D250</f>
        <v>5043.3961598495998</v>
      </c>
      <c r="C233" s="89"/>
      <c r="D233" s="188">
        <f t="shared" si="1"/>
        <v>5043.3999999999996</v>
      </c>
      <c r="E233" s="159">
        <f>(D233-B233)/B233</f>
        <v>7.6142152591176678E-7</v>
      </c>
      <c r="G233" s="119"/>
    </row>
    <row r="234" spans="1:7" ht="12.75">
      <c r="A234" s="96" t="s">
        <v>479</v>
      </c>
      <c r="B234" s="243" t="s">
        <v>144</v>
      </c>
      <c r="C234" s="89"/>
      <c r="D234" s="188"/>
      <c r="E234" s="159" t="s">
        <v>144</v>
      </c>
      <c r="G234" s="119"/>
    </row>
    <row r="235" spans="1:7" ht="12.75">
      <c r="A235" s="96" t="s">
        <v>535</v>
      </c>
      <c r="B235" s="243">
        <f>'proposed tariff 12-13'!D252</f>
        <v>7.1188911612000005</v>
      </c>
      <c r="C235" s="89"/>
      <c r="D235" s="188">
        <f t="shared" si="1"/>
        <v>7.12</v>
      </c>
      <c r="E235" s="159">
        <f>(D235-B235)/B235</f>
        <v>1.5576004392974248E-4</v>
      </c>
      <c r="G235" s="119"/>
    </row>
    <row r="236" spans="1:7" ht="12.75">
      <c r="A236" s="94"/>
      <c r="B236" s="243" t="s">
        <v>144</v>
      </c>
      <c r="C236" s="89"/>
      <c r="D236" s="188"/>
      <c r="E236" s="159" t="s">
        <v>144</v>
      </c>
      <c r="G236" s="119"/>
    </row>
    <row r="237" spans="1:7" ht="12.75">
      <c r="A237" s="96" t="s">
        <v>1154</v>
      </c>
      <c r="B237" s="243" t="s">
        <v>144</v>
      </c>
      <c r="C237" s="89"/>
      <c r="D237" s="188"/>
      <c r="E237" s="159" t="s">
        <v>144</v>
      </c>
      <c r="G237" s="119"/>
    </row>
    <row r="238" spans="1:7" ht="12.75">
      <c r="A238" s="96" t="s">
        <v>531</v>
      </c>
      <c r="B238" s="243">
        <f>'proposed tariff 12-13'!D255</f>
        <v>3413.5673674535997</v>
      </c>
      <c r="C238" s="89"/>
      <c r="D238" s="188">
        <f t="shared" si="1"/>
        <v>3413.57</v>
      </c>
      <c r="E238" s="159">
        <f>(D238-B238)/B238</f>
        <v>7.7120095111966435E-7</v>
      </c>
      <c r="G238" s="119"/>
    </row>
    <row r="239" spans="1:7" ht="12.75">
      <c r="A239" s="96" t="s">
        <v>479</v>
      </c>
      <c r="B239" s="243" t="s">
        <v>144</v>
      </c>
      <c r="C239" s="89"/>
      <c r="D239" s="188"/>
      <c r="E239" s="159" t="s">
        <v>144</v>
      </c>
      <c r="G239" s="119"/>
    </row>
    <row r="240" spans="1:7" ht="12.75">
      <c r="A240" s="96" t="s">
        <v>535</v>
      </c>
      <c r="B240" s="243">
        <f>'proposed tariff 12-13'!D257</f>
        <v>5.4653327316000002</v>
      </c>
      <c r="C240" s="89"/>
      <c r="D240" s="188">
        <f t="shared" si="1"/>
        <v>5.47</v>
      </c>
      <c r="E240" s="159">
        <f>(D240-B240)/B240</f>
        <v>8.539769908269011E-4</v>
      </c>
      <c r="G240" s="119"/>
    </row>
    <row r="241" spans="1:7" ht="12.75">
      <c r="A241" s="96"/>
      <c r="B241" s="243" t="s">
        <v>144</v>
      </c>
      <c r="C241" s="89"/>
      <c r="D241" s="188"/>
      <c r="E241" s="159" t="s">
        <v>144</v>
      </c>
      <c r="G241" s="119"/>
    </row>
    <row r="242" spans="1:7" ht="12.75">
      <c r="A242" s="94" t="s">
        <v>148</v>
      </c>
      <c r="B242" s="243" t="s">
        <v>144</v>
      </c>
      <c r="C242" s="89"/>
      <c r="D242" s="188"/>
      <c r="E242" s="159" t="s">
        <v>144</v>
      </c>
      <c r="G242" s="119"/>
    </row>
    <row r="243" spans="1:7" ht="12.75">
      <c r="A243" s="96"/>
      <c r="B243" s="243" t="s">
        <v>144</v>
      </c>
      <c r="C243" s="89"/>
      <c r="D243" s="188"/>
      <c r="E243" s="159" t="s">
        <v>144</v>
      </c>
      <c r="G243" s="119"/>
    </row>
    <row r="244" spans="1:7" ht="12.75">
      <c r="A244" s="154" t="s">
        <v>1160</v>
      </c>
      <c r="B244" s="243" t="s">
        <v>144</v>
      </c>
      <c r="C244" s="89"/>
      <c r="D244" s="188"/>
      <c r="E244" s="159" t="s">
        <v>144</v>
      </c>
      <c r="G244" s="119"/>
    </row>
    <row r="245" spans="1:7" ht="12.75">
      <c r="A245" s="96" t="s">
        <v>542</v>
      </c>
      <c r="B245" s="243" t="s">
        <v>144</v>
      </c>
      <c r="C245" s="89"/>
      <c r="D245" s="188"/>
      <c r="E245" s="159" t="s">
        <v>144</v>
      </c>
      <c r="G245" s="119"/>
    </row>
    <row r="246" spans="1:7" ht="12.75">
      <c r="A246" s="96"/>
      <c r="B246" s="243" t="s">
        <v>144</v>
      </c>
      <c r="C246" s="89"/>
      <c r="D246" s="188"/>
      <c r="E246" s="159" t="s">
        <v>144</v>
      </c>
      <c r="G246" s="119"/>
    </row>
    <row r="247" spans="1:7" s="116" customFormat="1" ht="12.75">
      <c r="A247" s="154" t="s">
        <v>1161</v>
      </c>
      <c r="B247" s="243" t="s">
        <v>144</v>
      </c>
      <c r="C247" s="95"/>
      <c r="D247" s="188"/>
      <c r="E247" s="159" t="s">
        <v>144</v>
      </c>
      <c r="G247" s="119"/>
    </row>
    <row r="248" spans="1:7" ht="12.75">
      <c r="A248" s="96" t="s">
        <v>544</v>
      </c>
      <c r="B248" s="243" t="s">
        <v>144</v>
      </c>
      <c r="C248" s="89"/>
      <c r="D248" s="188"/>
      <c r="E248" s="159" t="s">
        <v>144</v>
      </c>
      <c r="G248" s="119"/>
    </row>
    <row r="249" spans="1:7" ht="12.75">
      <c r="A249" s="96" t="s">
        <v>545</v>
      </c>
      <c r="B249" s="243" t="s">
        <v>144</v>
      </c>
      <c r="C249" s="89"/>
      <c r="D249" s="188"/>
      <c r="E249" s="159" t="s">
        <v>144</v>
      </c>
      <c r="G249" s="119"/>
    </row>
    <row r="250" spans="1:7" ht="12.75">
      <c r="A250" s="96"/>
      <c r="B250" s="243" t="s">
        <v>144</v>
      </c>
      <c r="C250" s="89"/>
      <c r="D250" s="188"/>
      <c r="E250" s="159" t="s">
        <v>144</v>
      </c>
      <c r="G250" s="119"/>
    </row>
    <row r="251" spans="1:7" ht="12.75">
      <c r="A251" s="154" t="s">
        <v>1162</v>
      </c>
      <c r="B251" s="243" t="s">
        <v>144</v>
      </c>
      <c r="C251" s="89"/>
      <c r="D251" s="188"/>
      <c r="E251" s="159" t="s">
        <v>144</v>
      </c>
      <c r="G251" s="119"/>
    </row>
    <row r="252" spans="1:7" ht="12.75">
      <c r="A252" s="96" t="s">
        <v>547</v>
      </c>
      <c r="B252" s="243" t="s">
        <v>144</v>
      </c>
      <c r="C252" s="89"/>
      <c r="D252" s="188"/>
      <c r="E252" s="159" t="s">
        <v>144</v>
      </c>
      <c r="G252" s="119"/>
    </row>
    <row r="253" spans="1:7" ht="12.75">
      <c r="A253" s="96" t="s">
        <v>548</v>
      </c>
      <c r="B253" s="243" t="s">
        <v>144</v>
      </c>
      <c r="C253" s="89"/>
      <c r="D253" s="188"/>
      <c r="E253" s="159" t="s">
        <v>144</v>
      </c>
      <c r="G253" s="119"/>
    </row>
    <row r="254" spans="1:7" ht="12.75">
      <c r="A254" s="94"/>
      <c r="B254" s="243" t="s">
        <v>144</v>
      </c>
      <c r="C254" s="89"/>
      <c r="D254" s="188"/>
      <c r="E254" s="159" t="s">
        <v>144</v>
      </c>
      <c r="G254" s="119"/>
    </row>
    <row r="255" spans="1:7" ht="22.5">
      <c r="A255" s="247" t="s">
        <v>1155</v>
      </c>
      <c r="B255" s="243"/>
      <c r="C255" s="89"/>
      <c r="D255" s="188"/>
      <c r="E255" s="159"/>
      <c r="G255" s="119"/>
    </row>
    <row r="256" spans="1:7" ht="12.75">
      <c r="A256" s="250"/>
      <c r="B256" s="243"/>
      <c r="C256" s="89"/>
      <c r="D256" s="188"/>
      <c r="E256" s="159"/>
      <c r="G256" s="119"/>
    </row>
    <row r="257" spans="1:7" ht="12.75">
      <c r="A257" s="247" t="s">
        <v>1156</v>
      </c>
      <c r="B257" s="243"/>
      <c r="C257" s="89"/>
      <c r="D257" s="188"/>
      <c r="E257" s="159"/>
      <c r="G257" s="119"/>
    </row>
    <row r="258" spans="1:7" ht="12.75">
      <c r="A258" s="96"/>
      <c r="B258" s="243"/>
      <c r="C258" s="89"/>
      <c r="D258" s="188"/>
      <c r="E258" s="159"/>
      <c r="G258" s="119"/>
    </row>
    <row r="259" spans="1:7" ht="12.75">
      <c r="A259" s="96" t="s">
        <v>1157</v>
      </c>
      <c r="B259" s="243" t="s">
        <v>144</v>
      </c>
      <c r="C259" s="89"/>
      <c r="D259" s="188"/>
      <c r="E259" s="159" t="s">
        <v>144</v>
      </c>
      <c r="G259" s="119"/>
    </row>
    <row r="260" spans="1:7" ht="12.75">
      <c r="A260" s="96" t="s">
        <v>1158</v>
      </c>
      <c r="B260" s="243" t="s">
        <v>144</v>
      </c>
      <c r="C260" s="89"/>
      <c r="D260" s="188"/>
      <c r="E260" s="159" t="s">
        <v>144</v>
      </c>
      <c r="G260" s="119"/>
    </row>
    <row r="261" spans="1:7" ht="12.75">
      <c r="A261" s="96"/>
      <c r="B261" s="243" t="s">
        <v>144</v>
      </c>
      <c r="C261" s="89"/>
      <c r="D261" s="188"/>
      <c r="E261" s="159" t="s">
        <v>144</v>
      </c>
      <c r="G261" s="119"/>
    </row>
    <row r="262" spans="1:7" ht="12.75">
      <c r="A262" s="154" t="s">
        <v>1159</v>
      </c>
      <c r="B262" s="243" t="s">
        <v>144</v>
      </c>
      <c r="C262" s="89"/>
      <c r="D262" s="188"/>
      <c r="E262" s="159" t="s">
        <v>144</v>
      </c>
      <c r="G262" s="119"/>
    </row>
    <row r="263" spans="1:7" ht="12.75">
      <c r="A263" s="96" t="s">
        <v>149</v>
      </c>
      <c r="B263" s="243" t="s">
        <v>144</v>
      </c>
      <c r="C263" s="89"/>
      <c r="D263" s="188"/>
      <c r="E263" s="159" t="s">
        <v>144</v>
      </c>
      <c r="G263" s="119"/>
    </row>
    <row r="264" spans="1:7" ht="13.5" thickBot="1">
      <c r="A264" s="271"/>
      <c r="B264" s="278" t="s">
        <v>144</v>
      </c>
      <c r="C264" s="279"/>
      <c r="D264" s="188"/>
      <c r="E264" s="280" t="s">
        <v>144</v>
      </c>
      <c r="G264" s="119"/>
    </row>
    <row r="265" spans="1:7" ht="12.75">
      <c r="A265" s="290" t="s">
        <v>1163</v>
      </c>
      <c r="B265" s="282" t="s">
        <v>144</v>
      </c>
      <c r="C265" s="283"/>
      <c r="D265" s="188"/>
      <c r="E265" s="285" t="s">
        <v>144</v>
      </c>
      <c r="G265" s="119"/>
    </row>
    <row r="266" spans="1:7" ht="12.75">
      <c r="A266" s="96" t="s">
        <v>1164</v>
      </c>
      <c r="B266" s="243" t="s">
        <v>144</v>
      </c>
      <c r="C266" s="89"/>
      <c r="D266" s="188"/>
      <c r="E266" s="159" t="s">
        <v>144</v>
      </c>
      <c r="G266" s="119"/>
    </row>
    <row r="267" spans="1:7" ht="12.75">
      <c r="A267" s="96" t="s">
        <v>553</v>
      </c>
      <c r="B267" s="243" t="s">
        <v>144</v>
      </c>
      <c r="C267" s="89"/>
      <c r="D267" s="188"/>
      <c r="E267" s="159" t="s">
        <v>144</v>
      </c>
      <c r="G267" s="119"/>
    </row>
    <row r="268" spans="1:7" ht="12.75">
      <c r="A268" s="96"/>
      <c r="B268" s="243"/>
      <c r="C268" s="89"/>
      <c r="D268" s="188"/>
      <c r="E268" s="159"/>
      <c r="G268" s="119"/>
    </row>
    <row r="269" spans="1:7" ht="12.75">
      <c r="A269" s="96" t="s">
        <v>554</v>
      </c>
      <c r="B269" s="243" t="s">
        <v>144</v>
      </c>
      <c r="C269" s="89"/>
      <c r="D269" s="188"/>
      <c r="E269" s="159" t="s">
        <v>144</v>
      </c>
      <c r="G269" s="119"/>
    </row>
    <row r="270" spans="1:7" ht="12.75">
      <c r="A270" s="96" t="s">
        <v>555</v>
      </c>
      <c r="B270" s="243" t="s">
        <v>144</v>
      </c>
      <c r="C270" s="89"/>
      <c r="D270" s="188"/>
      <c r="E270" s="159" t="s">
        <v>144</v>
      </c>
      <c r="G270" s="119"/>
    </row>
    <row r="271" spans="1:7" ht="12.75">
      <c r="A271" s="96" t="s">
        <v>556</v>
      </c>
      <c r="B271" s="243">
        <f>'proposed tariff 12-13'!D288</f>
        <v>462.02999497200005</v>
      </c>
      <c r="C271" s="89"/>
      <c r="D271" s="188">
        <f t="shared" ref="D271:D298" si="2">ROUND(B271*(1+$I$25),2)</f>
        <v>462.03</v>
      </c>
      <c r="E271" s="159">
        <f>(D271-B271)/B271</f>
        <v>1.0882410175433258E-8</v>
      </c>
      <c r="G271" s="119"/>
    </row>
    <row r="272" spans="1:7" ht="12.75">
      <c r="A272" s="96"/>
      <c r="B272" s="243" t="s">
        <v>144</v>
      </c>
      <c r="C272" s="89"/>
      <c r="D272" s="188"/>
      <c r="E272" s="159" t="s">
        <v>144</v>
      </c>
      <c r="G272" s="119"/>
    </row>
    <row r="273" spans="1:22" ht="22.5">
      <c r="A273" s="249" t="s">
        <v>1165</v>
      </c>
      <c r="B273" s="243"/>
      <c r="C273" s="89"/>
      <c r="D273" s="188"/>
      <c r="E273" s="159"/>
      <c r="G273" s="119"/>
    </row>
    <row r="274" spans="1:22" ht="12.75">
      <c r="A274" s="96"/>
      <c r="B274" s="243"/>
      <c r="C274" s="89"/>
      <c r="D274" s="188"/>
      <c r="E274" s="159"/>
      <c r="G274" s="119"/>
    </row>
    <row r="275" spans="1:22" ht="12.75">
      <c r="A275" s="94" t="s">
        <v>561</v>
      </c>
      <c r="B275" s="243" t="s">
        <v>144</v>
      </c>
      <c r="C275" s="89"/>
      <c r="D275" s="188"/>
      <c r="E275" s="159" t="s">
        <v>144</v>
      </c>
      <c r="G275" s="119"/>
    </row>
    <row r="276" spans="1:22" ht="12.75">
      <c r="A276" s="94" t="s">
        <v>560</v>
      </c>
      <c r="B276" s="243" t="s">
        <v>144</v>
      </c>
      <c r="C276" s="89"/>
      <c r="D276" s="188"/>
      <c r="E276" s="159" t="s">
        <v>144</v>
      </c>
      <c r="G276" s="119"/>
    </row>
    <row r="277" spans="1:22" ht="12.75">
      <c r="A277" s="96"/>
      <c r="B277" s="243" t="s">
        <v>144</v>
      </c>
      <c r="C277" s="89"/>
      <c r="D277" s="188"/>
      <c r="E277" s="159" t="s">
        <v>144</v>
      </c>
      <c r="G277" s="119"/>
    </row>
    <row r="278" spans="1:22" ht="12.75">
      <c r="A278" s="96" t="s">
        <v>357</v>
      </c>
      <c r="B278" s="243" t="s">
        <v>144</v>
      </c>
      <c r="C278" s="89"/>
      <c r="D278" s="188"/>
      <c r="E278" s="159" t="s">
        <v>144</v>
      </c>
      <c r="G278" s="119"/>
    </row>
    <row r="279" spans="1:22" ht="12.75">
      <c r="A279" s="96" t="s">
        <v>1302</v>
      </c>
      <c r="B279" s="243">
        <f>'proposed tariff 12-13'!D296</f>
        <v>735.53285418480004</v>
      </c>
      <c r="C279" s="89"/>
      <c r="D279" s="188">
        <f t="shared" si="2"/>
        <v>735.53</v>
      </c>
      <c r="E279" s="159">
        <f>(D279-B279)/B279</f>
        <v>-3.8804314230595552E-6</v>
      </c>
      <c r="G279" s="119"/>
    </row>
    <row r="280" spans="1:22" ht="12.75">
      <c r="A280" s="96"/>
      <c r="B280" s="243"/>
      <c r="C280" s="89"/>
      <c r="D280" s="188"/>
      <c r="E280" s="159"/>
      <c r="G280" s="119"/>
    </row>
    <row r="281" spans="1:22" ht="12.75">
      <c r="A281" s="96" t="s">
        <v>358</v>
      </c>
      <c r="B281" s="243" t="s">
        <v>144</v>
      </c>
      <c r="C281" s="89"/>
      <c r="D281" s="188"/>
      <c r="E281" s="159" t="s">
        <v>144</v>
      </c>
      <c r="G281" s="119"/>
    </row>
    <row r="282" spans="1:22" ht="12.75">
      <c r="A282" s="96" t="s">
        <v>1302</v>
      </c>
      <c r="B282" s="243">
        <f>'proposed tariff 12-13'!D299</f>
        <v>320.98360840559997</v>
      </c>
      <c r="C282" s="89"/>
      <c r="D282" s="188">
        <f t="shared" si="2"/>
        <v>320.98</v>
      </c>
      <c r="E282" s="159">
        <f>(D282-B282)/B282</f>
        <v>-1.1241712989245512E-5</v>
      </c>
      <c r="G282" s="119"/>
      <c r="V282" s="165">
        <v>1</v>
      </c>
    </row>
    <row r="283" spans="1:22" ht="12.75">
      <c r="A283" s="96"/>
      <c r="B283" s="243" t="s">
        <v>144</v>
      </c>
      <c r="C283" s="89"/>
      <c r="D283" s="188"/>
      <c r="E283" s="159" t="s">
        <v>144</v>
      </c>
      <c r="G283" s="119"/>
      <c r="V283" s="165">
        <v>1</v>
      </c>
    </row>
    <row r="284" spans="1:22" ht="12.75">
      <c r="A284" s="94" t="s">
        <v>228</v>
      </c>
      <c r="B284" s="243" t="s">
        <v>144</v>
      </c>
      <c r="C284" s="89"/>
      <c r="D284" s="188"/>
      <c r="E284" s="159" t="s">
        <v>144</v>
      </c>
      <c r="G284" s="119"/>
      <c r="V284" s="165">
        <v>1</v>
      </c>
    </row>
    <row r="285" spans="1:22" ht="12.75">
      <c r="A285" s="96"/>
      <c r="B285" s="243" t="s">
        <v>144</v>
      </c>
      <c r="C285" s="89"/>
      <c r="D285" s="188"/>
      <c r="E285" s="159" t="s">
        <v>144</v>
      </c>
      <c r="G285" s="119"/>
      <c r="V285" s="165">
        <v>1</v>
      </c>
    </row>
    <row r="286" spans="1:22" ht="12.75">
      <c r="A286" s="96" t="s">
        <v>565</v>
      </c>
      <c r="B286" s="243" t="s">
        <v>144</v>
      </c>
      <c r="C286" s="89"/>
      <c r="D286" s="188"/>
      <c r="E286" s="159" t="s">
        <v>144</v>
      </c>
      <c r="G286" s="119"/>
      <c r="V286" s="165">
        <v>1</v>
      </c>
    </row>
    <row r="287" spans="1:22" ht="12.75">
      <c r="A287" s="98"/>
      <c r="B287" s="243" t="s">
        <v>144</v>
      </c>
      <c r="C287" s="89"/>
      <c r="D287" s="188"/>
      <c r="E287" s="159" t="s">
        <v>144</v>
      </c>
      <c r="G287" s="119"/>
      <c r="V287" s="165">
        <v>1</v>
      </c>
    </row>
    <row r="288" spans="1:22" ht="12.75">
      <c r="A288" s="98" t="s">
        <v>1344</v>
      </c>
      <c r="B288" s="243">
        <f>'proposed tariff 12-13'!D305</f>
        <v>72.348549991200002</v>
      </c>
      <c r="C288" s="89"/>
      <c r="D288" s="188">
        <f t="shared" si="2"/>
        <v>72.349999999999994</v>
      </c>
      <c r="E288" s="159">
        <f>(D288-B288)/B288</f>
        <v>2.0041988404306501E-5</v>
      </c>
      <c r="G288" s="119"/>
      <c r="V288" s="165">
        <v>1</v>
      </c>
    </row>
    <row r="289" spans="1:22" ht="12.75">
      <c r="A289" s="98" t="s">
        <v>567</v>
      </c>
      <c r="B289" s="243">
        <f>'proposed tariff 12-13'!D306</f>
        <v>723.50697469680006</v>
      </c>
      <c r="C289" s="89"/>
      <c r="D289" s="188">
        <f t="shared" si="2"/>
        <v>723.51</v>
      </c>
      <c r="E289" s="159">
        <f>(D289-B289)/B289</f>
        <v>4.1814430347426484E-6</v>
      </c>
      <c r="G289" s="119"/>
      <c r="V289" s="165">
        <v>1</v>
      </c>
    </row>
    <row r="290" spans="1:22" ht="12.75">
      <c r="A290" s="98" t="s">
        <v>568</v>
      </c>
      <c r="B290" s="243" t="s">
        <v>144</v>
      </c>
      <c r="C290" s="89"/>
      <c r="D290" s="188"/>
      <c r="E290" s="159" t="s">
        <v>144</v>
      </c>
      <c r="G290" s="119"/>
      <c r="V290" s="165">
        <v>1</v>
      </c>
    </row>
    <row r="291" spans="1:22" ht="12.75">
      <c r="A291" s="98" t="s">
        <v>1345</v>
      </c>
      <c r="B291" s="243">
        <f>'proposed tariff 12-13'!D308</f>
        <v>2170.8645206472002</v>
      </c>
      <c r="C291" s="89"/>
      <c r="D291" s="188">
        <f t="shared" si="2"/>
        <v>2170.86</v>
      </c>
      <c r="E291" s="159">
        <f>(D291-B291)/B291</f>
        <v>-2.0824179293679739E-6</v>
      </c>
      <c r="G291" s="119"/>
      <c r="V291" s="165">
        <v>1</v>
      </c>
    </row>
    <row r="292" spans="1:22" ht="12.75">
      <c r="A292" s="98" t="s">
        <v>570</v>
      </c>
      <c r="B292" s="243" t="s">
        <v>144</v>
      </c>
      <c r="C292" s="89"/>
      <c r="D292" s="188"/>
      <c r="E292" s="159" t="s">
        <v>144</v>
      </c>
      <c r="G292" s="119"/>
      <c r="V292" s="165">
        <v>1</v>
      </c>
    </row>
    <row r="293" spans="1:22" ht="12.75">
      <c r="A293" s="98" t="s">
        <v>1346</v>
      </c>
      <c r="B293" s="243">
        <f>'proposed tariff 12-13'!D310</f>
        <v>108.555037164</v>
      </c>
      <c r="C293" s="89"/>
      <c r="D293" s="188">
        <f t="shared" si="2"/>
        <v>108.56</v>
      </c>
      <c r="E293" s="159">
        <f>(D293-B293)/B293</f>
        <v>4.5717233669282602E-5</v>
      </c>
      <c r="G293" s="119"/>
    </row>
    <row r="294" spans="1:22" ht="12.75">
      <c r="A294" s="98"/>
      <c r="B294" s="243" t="s">
        <v>144</v>
      </c>
      <c r="C294" s="89"/>
      <c r="D294" s="188"/>
      <c r="E294" s="159" t="s">
        <v>144</v>
      </c>
      <c r="G294" s="119"/>
    </row>
    <row r="295" spans="1:22" ht="12.75">
      <c r="A295" s="98" t="s">
        <v>572</v>
      </c>
      <c r="B295" s="243" t="s">
        <v>144</v>
      </c>
      <c r="C295" s="89"/>
      <c r="D295" s="188"/>
      <c r="E295" s="159" t="s">
        <v>144</v>
      </c>
      <c r="G295" s="119"/>
    </row>
    <row r="296" spans="1:22" ht="12.75">
      <c r="A296" s="98" t="s">
        <v>1347</v>
      </c>
      <c r="B296" s="243">
        <f>'proposed tariff 12-13'!D313</f>
        <v>4341.7075665096008</v>
      </c>
      <c r="C296" s="89"/>
      <c r="D296" s="188">
        <f t="shared" si="2"/>
        <v>4341.71</v>
      </c>
      <c r="E296" s="159">
        <f>(D296-B296)/B296</f>
        <v>5.6049154898629651E-7</v>
      </c>
      <c r="G296" s="119"/>
    </row>
    <row r="297" spans="1:22" ht="12.75">
      <c r="A297" s="98" t="s">
        <v>570</v>
      </c>
      <c r="B297" s="243" t="s">
        <v>144</v>
      </c>
      <c r="C297" s="89"/>
      <c r="D297" s="188"/>
      <c r="E297" s="159" t="s">
        <v>144</v>
      </c>
      <c r="G297" s="119"/>
    </row>
    <row r="298" spans="1:22" ht="12.75">
      <c r="A298" s="98" t="s">
        <v>574</v>
      </c>
      <c r="B298" s="243">
        <f>'proposed tariff 12-13'!D315</f>
        <v>144.74004955200002</v>
      </c>
      <c r="C298" s="89"/>
      <c r="D298" s="188">
        <f t="shared" si="2"/>
        <v>144.74</v>
      </c>
      <c r="E298" s="159">
        <f>(D298-B298)/B298</f>
        <v>-3.4235168607858197E-7</v>
      </c>
      <c r="G298" s="119"/>
    </row>
    <row r="299" spans="1:22" ht="12.75">
      <c r="A299" s="98"/>
      <c r="B299" s="243" t="s">
        <v>144</v>
      </c>
      <c r="C299" s="89"/>
      <c r="D299" s="188"/>
      <c r="E299" s="159" t="s">
        <v>144</v>
      </c>
      <c r="G299" s="119"/>
    </row>
    <row r="300" spans="1:22" ht="12.75">
      <c r="A300" s="98" t="s">
        <v>575</v>
      </c>
      <c r="B300" s="243" t="s">
        <v>144</v>
      </c>
      <c r="C300" s="89"/>
      <c r="D300" s="188"/>
      <c r="E300" s="159" t="s">
        <v>144</v>
      </c>
      <c r="G300" s="119"/>
      <c r="V300" s="165">
        <v>1</v>
      </c>
    </row>
    <row r="301" spans="1:22" ht="12.75">
      <c r="A301" s="98"/>
      <c r="B301" s="243"/>
      <c r="C301" s="89"/>
      <c r="D301" s="188"/>
      <c r="E301" s="159"/>
      <c r="G301" s="119"/>
    </row>
    <row r="302" spans="1:22" ht="34.5">
      <c r="A302" s="251" t="s">
        <v>1167</v>
      </c>
      <c r="B302" s="243"/>
      <c r="C302" s="89"/>
      <c r="D302" s="188"/>
      <c r="E302" s="159"/>
      <c r="G302" s="119"/>
    </row>
    <row r="303" spans="1:22" ht="12.75">
      <c r="A303" s="98"/>
      <c r="B303" s="243"/>
      <c r="C303" s="89"/>
      <c r="D303" s="188"/>
      <c r="E303" s="159"/>
      <c r="G303" s="119"/>
    </row>
    <row r="304" spans="1:22" ht="12.75">
      <c r="A304" s="251" t="s">
        <v>1166</v>
      </c>
      <c r="B304" s="243"/>
      <c r="C304" s="89"/>
      <c r="D304" s="188"/>
      <c r="E304" s="159"/>
      <c r="G304" s="119"/>
    </row>
    <row r="305" spans="1:7" ht="12.75">
      <c r="A305" s="96"/>
      <c r="B305" s="243" t="s">
        <v>144</v>
      </c>
      <c r="C305" s="89"/>
      <c r="D305" s="188"/>
      <c r="E305" s="159" t="s">
        <v>144</v>
      </c>
      <c r="G305" s="119"/>
    </row>
    <row r="306" spans="1:7" ht="12.75">
      <c r="A306" s="96" t="s">
        <v>1324</v>
      </c>
      <c r="B306" s="243"/>
      <c r="C306" s="89"/>
      <c r="D306" s="188"/>
      <c r="E306" s="159"/>
      <c r="G306" s="119"/>
    </row>
    <row r="307" spans="1:7" ht="12.75">
      <c r="A307" s="96"/>
      <c r="B307" s="243"/>
      <c r="C307" s="89"/>
      <c r="D307" s="188"/>
      <c r="E307" s="159"/>
      <c r="G307" s="119"/>
    </row>
    <row r="308" spans="1:7" ht="12.75">
      <c r="A308" s="96"/>
      <c r="B308" s="243"/>
      <c r="C308" s="89"/>
      <c r="D308" s="188"/>
      <c r="E308" s="159"/>
      <c r="G308" s="119"/>
    </row>
    <row r="309" spans="1:7" ht="12.75">
      <c r="A309" s="94" t="s">
        <v>236</v>
      </c>
      <c r="B309" s="243" t="s">
        <v>144</v>
      </c>
      <c r="C309" s="89"/>
      <c r="D309" s="188"/>
      <c r="E309" s="159" t="s">
        <v>144</v>
      </c>
      <c r="G309" s="119"/>
    </row>
    <row r="310" spans="1:7" ht="12.75">
      <c r="A310" s="94"/>
      <c r="B310" s="243" t="s">
        <v>144</v>
      </c>
      <c r="C310" s="89"/>
      <c r="D310" s="188"/>
      <c r="E310" s="159" t="s">
        <v>144</v>
      </c>
      <c r="G310" s="119"/>
    </row>
    <row r="311" spans="1:7" ht="12.75">
      <c r="A311" s="96" t="s">
        <v>266</v>
      </c>
      <c r="B311" s="243" t="s">
        <v>144</v>
      </c>
      <c r="C311" s="89"/>
      <c r="D311" s="188"/>
      <c r="E311" s="159" t="s">
        <v>144</v>
      </c>
      <c r="G311" s="119"/>
    </row>
    <row r="312" spans="1:7" ht="12.75">
      <c r="A312" s="96" t="s">
        <v>599</v>
      </c>
      <c r="B312" s="243" t="s">
        <v>144</v>
      </c>
      <c r="C312" s="89"/>
      <c r="D312" s="188"/>
      <c r="E312" s="159" t="s">
        <v>144</v>
      </c>
      <c r="G312" s="119"/>
    </row>
    <row r="313" spans="1:7" ht="12.75">
      <c r="A313" s="96"/>
      <c r="B313" s="243"/>
      <c r="C313" s="89"/>
      <c r="D313" s="188"/>
      <c r="E313" s="159"/>
      <c r="G313" s="119"/>
    </row>
    <row r="314" spans="1:7" ht="12.75">
      <c r="A314" s="96" t="s">
        <v>600</v>
      </c>
      <c r="B314" s="243" t="s">
        <v>144</v>
      </c>
      <c r="C314" s="89"/>
      <c r="D314" s="188"/>
      <c r="E314" s="159" t="s">
        <v>144</v>
      </c>
      <c r="G314" s="119"/>
    </row>
    <row r="315" spans="1:7" ht="12.75">
      <c r="A315" s="96" t="s">
        <v>1325</v>
      </c>
      <c r="B315" s="243" t="s">
        <v>144</v>
      </c>
      <c r="C315" s="89"/>
      <c r="D315" s="188"/>
      <c r="E315" s="159" t="s">
        <v>144</v>
      </c>
      <c r="G315" s="119"/>
    </row>
    <row r="316" spans="1:7" ht="12.75">
      <c r="A316" s="96" t="s">
        <v>1326</v>
      </c>
      <c r="B316" s="243" t="s">
        <v>144</v>
      </c>
      <c r="C316" s="89"/>
      <c r="D316" s="188"/>
      <c r="E316" s="159" t="s">
        <v>144</v>
      </c>
      <c r="G316" s="119"/>
    </row>
    <row r="317" spans="1:7" ht="12.75">
      <c r="A317" s="96"/>
      <c r="B317" s="243" t="s">
        <v>144</v>
      </c>
      <c r="C317" s="89"/>
      <c r="D317" s="188"/>
      <c r="E317" s="159" t="s">
        <v>144</v>
      </c>
      <c r="G317" s="119"/>
    </row>
    <row r="318" spans="1:7" ht="12.75">
      <c r="A318" s="96"/>
      <c r="B318" s="243" t="s">
        <v>144</v>
      </c>
      <c r="C318" s="89"/>
      <c r="D318" s="188"/>
      <c r="E318" s="159" t="s">
        <v>144</v>
      </c>
      <c r="G318" s="119"/>
    </row>
    <row r="319" spans="1:7" ht="12.75">
      <c r="A319" s="96"/>
      <c r="B319" s="243" t="s">
        <v>144</v>
      </c>
      <c r="C319" s="89"/>
      <c r="D319" s="188"/>
      <c r="E319" s="159" t="s">
        <v>144</v>
      </c>
      <c r="G319" s="119"/>
    </row>
    <row r="320" spans="1:7" ht="12.75">
      <c r="A320" s="96"/>
      <c r="B320" s="243" t="s">
        <v>144</v>
      </c>
      <c r="C320" s="89"/>
      <c r="D320" s="188"/>
      <c r="E320" s="159" t="s">
        <v>144</v>
      </c>
      <c r="G320" s="119"/>
    </row>
    <row r="321" spans="1:7" ht="12.75">
      <c r="A321" s="96"/>
      <c r="B321" s="243" t="s">
        <v>144</v>
      </c>
      <c r="C321" s="89"/>
      <c r="D321" s="188"/>
      <c r="E321" s="159" t="s">
        <v>144</v>
      </c>
      <c r="G321" s="119"/>
    </row>
    <row r="322" spans="1:7" ht="12.75">
      <c r="A322" s="96"/>
      <c r="B322" s="243" t="s">
        <v>144</v>
      </c>
      <c r="C322" s="89"/>
      <c r="D322" s="188"/>
      <c r="E322" s="159" t="s">
        <v>144</v>
      </c>
      <c r="G322" s="119"/>
    </row>
    <row r="323" spans="1:7" ht="12.75">
      <c r="A323" s="96"/>
      <c r="B323" s="243" t="s">
        <v>144</v>
      </c>
      <c r="C323" s="89"/>
      <c r="D323" s="188"/>
      <c r="E323" s="159" t="s">
        <v>144</v>
      </c>
      <c r="G323" s="119"/>
    </row>
    <row r="324" spans="1:7" ht="12.75">
      <c r="A324" s="96"/>
      <c r="B324" s="243" t="s">
        <v>144</v>
      </c>
      <c r="C324" s="89"/>
      <c r="D324" s="188"/>
      <c r="E324" s="159" t="s">
        <v>144</v>
      </c>
      <c r="G324" s="119"/>
    </row>
    <row r="325" spans="1:7" ht="12.75">
      <c r="A325" s="96"/>
      <c r="B325" s="243" t="s">
        <v>144</v>
      </c>
      <c r="C325" s="89"/>
      <c r="D325" s="188"/>
      <c r="E325" s="159" t="s">
        <v>144</v>
      </c>
      <c r="G325" s="119"/>
    </row>
    <row r="326" spans="1:7" ht="12.75">
      <c r="A326" s="96"/>
      <c r="B326" s="243" t="s">
        <v>144</v>
      </c>
      <c r="C326" s="89"/>
      <c r="D326" s="188"/>
      <c r="E326" s="159" t="s">
        <v>144</v>
      </c>
      <c r="G326" s="119"/>
    </row>
    <row r="327" spans="1:7" ht="12.75">
      <c r="A327" s="96"/>
      <c r="B327" s="243" t="s">
        <v>144</v>
      </c>
      <c r="C327" s="89"/>
      <c r="D327" s="188"/>
      <c r="E327" s="159" t="s">
        <v>144</v>
      </c>
      <c r="G327" s="119"/>
    </row>
    <row r="328" spans="1:7" ht="12.75">
      <c r="A328" s="96"/>
      <c r="B328" s="243"/>
      <c r="C328" s="89"/>
      <c r="D328" s="188"/>
      <c r="E328" s="159"/>
      <c r="G328" s="119"/>
    </row>
    <row r="329" spans="1:7" ht="12.75">
      <c r="A329" s="96"/>
      <c r="B329" s="243"/>
      <c r="C329" s="89"/>
      <c r="D329" s="188"/>
      <c r="E329" s="159"/>
      <c r="G329" s="119"/>
    </row>
    <row r="330" spans="1:7" ht="12.75">
      <c r="A330" s="96"/>
      <c r="B330" s="243"/>
      <c r="C330" s="89"/>
      <c r="D330" s="188"/>
      <c r="E330" s="159"/>
      <c r="G330" s="119"/>
    </row>
    <row r="331" spans="1:7" ht="12.75">
      <c r="A331" s="96"/>
      <c r="B331" s="243"/>
      <c r="C331" s="89"/>
      <c r="D331" s="188"/>
      <c r="E331" s="159"/>
      <c r="G331" s="119"/>
    </row>
    <row r="332" spans="1:7" ht="12.75">
      <c r="A332" s="96" t="s">
        <v>1168</v>
      </c>
      <c r="B332" s="243" t="s">
        <v>144</v>
      </c>
      <c r="C332" s="89"/>
      <c r="D332" s="188"/>
      <c r="E332" s="159" t="s">
        <v>144</v>
      </c>
      <c r="G332" s="119"/>
    </row>
    <row r="333" spans="1:7" ht="12.75">
      <c r="A333" s="96"/>
      <c r="B333" s="243"/>
      <c r="C333" s="89"/>
      <c r="D333" s="188"/>
      <c r="E333" s="159"/>
      <c r="G333" s="119"/>
    </row>
    <row r="334" spans="1:7" ht="12.75">
      <c r="A334" s="94" t="s">
        <v>52</v>
      </c>
      <c r="B334" s="243" t="s">
        <v>144</v>
      </c>
      <c r="C334" s="89"/>
      <c r="D334" s="188"/>
      <c r="E334" s="159" t="s">
        <v>144</v>
      </c>
      <c r="G334" s="119"/>
    </row>
    <row r="335" spans="1:7" ht="12.75">
      <c r="A335" s="96" t="s">
        <v>265</v>
      </c>
      <c r="B335" s="243">
        <f>'proposed tariff 12-13'!D352</f>
        <v>3650.3835264741897</v>
      </c>
      <c r="C335" s="89"/>
      <c r="D335" s="188">
        <f t="shared" ref="D335:D391" si="3">ROUND(B335*(1+$I$25),2)</f>
        <v>3650.38</v>
      </c>
      <c r="E335" s="159">
        <f t="shared" ref="E335:E343" si="4">(D335-B335)/B335</f>
        <v>-9.6605580318036744E-7</v>
      </c>
      <c r="G335" s="119"/>
    </row>
    <row r="336" spans="1:7" ht="12.75">
      <c r="A336" s="96" t="s">
        <v>230</v>
      </c>
      <c r="B336" s="243">
        <f>'proposed tariff 12-13'!D353</f>
        <v>6788.4421612901097</v>
      </c>
      <c r="C336" s="89"/>
      <c r="D336" s="188">
        <f t="shared" si="3"/>
        <v>6788.44</v>
      </c>
      <c r="E336" s="159">
        <f t="shared" si="4"/>
        <v>-3.1837792216554184E-7</v>
      </c>
      <c r="G336" s="119"/>
    </row>
    <row r="337" spans="1:22" ht="12.75">
      <c r="A337" s="96" t="s">
        <v>231</v>
      </c>
      <c r="B337" s="243">
        <f>'proposed tariff 12-13'!D354</f>
        <v>143.53583381451219</v>
      </c>
      <c r="C337" s="89"/>
      <c r="D337" s="188">
        <f t="shared" si="3"/>
        <v>143.54</v>
      </c>
      <c r="E337" s="159">
        <f t="shared" si="4"/>
        <v>2.9025403462582033E-5</v>
      </c>
      <c r="G337" s="119"/>
    </row>
    <row r="338" spans="1:22" ht="12.75">
      <c r="A338" s="96" t="s">
        <v>205</v>
      </c>
      <c r="B338" s="243">
        <f>'proposed tariff 12-13'!D355</f>
        <v>20854.292367988797</v>
      </c>
      <c r="C338" s="89"/>
      <c r="D338" s="188">
        <f t="shared" si="3"/>
        <v>20854.29</v>
      </c>
      <c r="E338" s="159">
        <f t="shared" si="4"/>
        <v>-1.1354922787777992E-7</v>
      </c>
      <c r="G338" s="119"/>
    </row>
    <row r="339" spans="1:22" ht="12.75">
      <c r="A339" s="96" t="s">
        <v>206</v>
      </c>
      <c r="B339" s="243">
        <f>'proposed tariff 12-13'!D356</f>
        <v>52.696330177175994</v>
      </c>
      <c r="C339" s="89"/>
      <c r="D339" s="188">
        <f t="shared" si="3"/>
        <v>52.7</v>
      </c>
      <c r="E339" s="159">
        <f t="shared" si="4"/>
        <v>6.9640956242487866E-5</v>
      </c>
      <c r="G339" s="119"/>
    </row>
    <row r="340" spans="1:22" ht="12.75">
      <c r="A340" s="96" t="s">
        <v>232</v>
      </c>
      <c r="B340" s="243">
        <f>'proposed tariff 12-13'!D357</f>
        <v>41708.584735977594</v>
      </c>
      <c r="C340" s="89"/>
      <c r="D340" s="188">
        <f t="shared" si="3"/>
        <v>41708.58</v>
      </c>
      <c r="E340" s="159">
        <f t="shared" si="4"/>
        <v>-1.1354922787777992E-7</v>
      </c>
      <c r="G340" s="119"/>
      <c r="V340" s="165">
        <v>1</v>
      </c>
    </row>
    <row r="341" spans="1:22" ht="12.75">
      <c r="A341" s="96" t="s">
        <v>486</v>
      </c>
      <c r="B341" s="243">
        <f>'proposed tariff 12-13'!D358</f>
        <v>15.696779201711999</v>
      </c>
      <c r="C341" s="89"/>
      <c r="D341" s="188">
        <f t="shared" si="3"/>
        <v>15.7</v>
      </c>
      <c r="E341" s="159">
        <f t="shared" si="4"/>
        <v>2.0518848144647687E-4</v>
      </c>
      <c r="G341" s="119"/>
      <c r="V341" s="165">
        <v>1</v>
      </c>
    </row>
    <row r="342" spans="1:22" ht="12.75">
      <c r="A342" s="96" t="s">
        <v>467</v>
      </c>
      <c r="B342" s="243">
        <f>'proposed tariff 12-13'!D359</f>
        <v>54221.160156770886</v>
      </c>
      <c r="C342" s="89"/>
      <c r="D342" s="188">
        <f t="shared" si="3"/>
        <v>54221.16</v>
      </c>
      <c r="E342" s="159">
        <f t="shared" si="4"/>
        <v>-2.8913229052986783E-9</v>
      </c>
      <c r="G342" s="119"/>
    </row>
    <row r="343" spans="1:22" ht="12.75">
      <c r="A343" s="96" t="s">
        <v>468</v>
      </c>
      <c r="B343" s="243">
        <f>'proposed tariff 12-13'!D360</f>
        <v>11.21198514408</v>
      </c>
      <c r="C343" s="89"/>
      <c r="D343" s="188">
        <f t="shared" si="3"/>
        <v>11.21</v>
      </c>
      <c r="E343" s="159">
        <f t="shared" si="4"/>
        <v>-1.7705553962913651E-4</v>
      </c>
      <c r="G343" s="119"/>
      <c r="V343" s="165">
        <v>1</v>
      </c>
    </row>
    <row r="344" spans="1:22" ht="13.5" thickBot="1">
      <c r="A344" s="271"/>
      <c r="B344" s="278" t="s">
        <v>144</v>
      </c>
      <c r="C344" s="279"/>
      <c r="D344" s="225"/>
      <c r="E344" s="280" t="s">
        <v>144</v>
      </c>
      <c r="G344" s="119"/>
    </row>
    <row r="345" spans="1:22" ht="12.75">
      <c r="A345" s="291" t="s">
        <v>64</v>
      </c>
      <c r="B345" s="282" t="s">
        <v>144</v>
      </c>
      <c r="C345" s="283"/>
      <c r="D345" s="188"/>
      <c r="E345" s="285" t="s">
        <v>144</v>
      </c>
      <c r="G345" s="119"/>
      <c r="V345" s="165">
        <v>1</v>
      </c>
    </row>
    <row r="346" spans="1:22" ht="12.75">
      <c r="A346" s="96" t="s">
        <v>265</v>
      </c>
      <c r="B346" s="243">
        <f>'proposed tariff 12-13'!D363</f>
        <v>4243.8617405728719</v>
      </c>
      <c r="C346" s="89"/>
      <c r="D346" s="188">
        <f t="shared" si="3"/>
        <v>4243.8599999999997</v>
      </c>
      <c r="E346" s="159">
        <f t="shared" ref="E346:E354" si="5">(D346-B346)/B346</f>
        <v>-4.1013892030974697E-7</v>
      </c>
      <c r="G346" s="119"/>
    </row>
    <row r="347" spans="1:22" ht="12.75">
      <c r="A347" s="96" t="s">
        <v>230</v>
      </c>
      <c r="B347" s="243">
        <f>'proposed tariff 12-13'!D364</f>
        <v>6586.8394564144064</v>
      </c>
      <c r="C347" s="89"/>
      <c r="D347" s="188">
        <f t="shared" si="3"/>
        <v>6586.84</v>
      </c>
      <c r="E347" s="159">
        <f t="shared" si="5"/>
        <v>8.2526012259609085E-8</v>
      </c>
      <c r="G347" s="119"/>
      <c r="V347" s="165">
        <v>1</v>
      </c>
    </row>
    <row r="348" spans="1:22" ht="12.75">
      <c r="A348" s="96" t="s">
        <v>231</v>
      </c>
      <c r="B348" s="243">
        <f>'proposed tariff 12-13'!D365</f>
        <v>140.23951018215263</v>
      </c>
      <c r="C348" s="89"/>
      <c r="D348" s="188">
        <f t="shared" si="3"/>
        <v>140.24</v>
      </c>
      <c r="E348" s="159">
        <f t="shared" si="5"/>
        <v>3.4927236036740457E-6</v>
      </c>
      <c r="G348" s="119"/>
    </row>
    <row r="349" spans="1:22" ht="12.75">
      <c r="A349" s="96" t="s">
        <v>205</v>
      </c>
      <c r="B349" s="243">
        <f>'proposed tariff 12-13'!D366</f>
        <v>20069.453407903198</v>
      </c>
      <c r="C349" s="89"/>
      <c r="D349" s="188">
        <f t="shared" si="3"/>
        <v>20069.45</v>
      </c>
      <c r="E349" s="159">
        <f t="shared" si="5"/>
        <v>-1.6980548140740543E-7</v>
      </c>
      <c r="G349" s="119"/>
      <c r="V349" s="165">
        <v>1</v>
      </c>
    </row>
    <row r="350" spans="1:22" ht="12.75">
      <c r="A350" s="96" t="s">
        <v>206</v>
      </c>
      <c r="B350" s="243">
        <f>'proposed tariff 12-13'!D367</f>
        <v>44.287341319115995</v>
      </c>
      <c r="C350" s="89"/>
      <c r="D350" s="188">
        <f t="shared" si="3"/>
        <v>44.29</v>
      </c>
      <c r="E350" s="159">
        <f t="shared" si="5"/>
        <v>6.003252407604091E-5</v>
      </c>
      <c r="G350" s="119"/>
    </row>
    <row r="351" spans="1:22" ht="12.75">
      <c r="A351" s="96" t="s">
        <v>232</v>
      </c>
      <c r="B351" s="243">
        <f>'proposed tariff 12-13'!D368</f>
        <v>38120.749489872003</v>
      </c>
      <c r="C351" s="89"/>
      <c r="D351" s="188">
        <f t="shared" si="3"/>
        <v>38120.75</v>
      </c>
      <c r="E351" s="159">
        <f t="shared" si="5"/>
        <v>1.3381898401869914E-8</v>
      </c>
      <c r="G351" s="119"/>
      <c r="V351" s="165">
        <v>1</v>
      </c>
    </row>
    <row r="352" spans="1:22" ht="12.75">
      <c r="A352" s="96" t="s">
        <v>486</v>
      </c>
      <c r="B352" s="243">
        <f>'proposed tariff 12-13'!D369</f>
        <v>16.811536</v>
      </c>
      <c r="C352" s="89"/>
      <c r="D352" s="188">
        <f t="shared" si="3"/>
        <v>16.809999999999999</v>
      </c>
      <c r="E352" s="159">
        <f t="shared" si="5"/>
        <v>-9.1365833556287542E-5</v>
      </c>
      <c r="G352" s="119"/>
      <c r="V352" s="165">
        <v>1</v>
      </c>
    </row>
    <row r="353" spans="1:22" ht="12.75">
      <c r="A353" s="96" t="s">
        <v>467</v>
      </c>
      <c r="B353" s="243">
        <f>'proposed tariff 12-13'!D370</f>
        <v>48772.135376748003</v>
      </c>
      <c r="C353" s="89"/>
      <c r="D353" s="188">
        <f t="shared" si="3"/>
        <v>48772.14</v>
      </c>
      <c r="E353" s="159">
        <f t="shared" si="5"/>
        <v>9.4792896815423134E-8</v>
      </c>
      <c r="G353" s="119"/>
    </row>
    <row r="354" spans="1:22" ht="12.75">
      <c r="A354" s="96" t="s">
        <v>468</v>
      </c>
      <c r="B354" s="243">
        <f>'proposed tariff 12-13'!D371</f>
        <v>12.333183658488</v>
      </c>
      <c r="C354" s="89"/>
      <c r="D354" s="188">
        <f t="shared" si="3"/>
        <v>12.33</v>
      </c>
      <c r="E354" s="159">
        <f t="shared" si="5"/>
        <v>-2.5813760470590181E-4</v>
      </c>
      <c r="G354" s="119"/>
      <c r="V354" s="165">
        <v>1</v>
      </c>
    </row>
    <row r="355" spans="1:22" ht="12.75">
      <c r="A355" s="96"/>
      <c r="B355" s="243" t="s">
        <v>144</v>
      </c>
      <c r="C355" s="89"/>
      <c r="D355" s="188"/>
      <c r="E355" s="159" t="s">
        <v>144</v>
      </c>
      <c r="G355" s="119"/>
      <c r="V355" s="165">
        <v>1</v>
      </c>
    </row>
    <row r="356" spans="1:22" ht="12.75">
      <c r="A356" s="94" t="s">
        <v>73</v>
      </c>
      <c r="B356" s="243" t="s">
        <v>144</v>
      </c>
      <c r="C356" s="89"/>
      <c r="D356" s="188"/>
      <c r="E356" s="159" t="s">
        <v>144</v>
      </c>
      <c r="G356" s="119"/>
    </row>
    <row r="357" spans="1:22" ht="12.75">
      <c r="A357" s="96" t="s">
        <v>265</v>
      </c>
      <c r="B357" s="243">
        <f>'proposed tariff 12-13'!D374</f>
        <v>2931.1616480625103</v>
      </c>
      <c r="C357" s="89"/>
      <c r="D357" s="188">
        <f t="shared" si="3"/>
        <v>2931.16</v>
      </c>
      <c r="E357" s="159">
        <f t="shared" ref="E357:E363" si="6">(D357-B357)/B357</f>
        <v>-5.6225575669006124E-7</v>
      </c>
      <c r="G357" s="119"/>
    </row>
    <row r="358" spans="1:22" ht="12.75">
      <c r="A358" s="96" t="s">
        <v>230</v>
      </c>
      <c r="B358" s="243">
        <f>'proposed tariff 12-13'!D375</f>
        <v>4250.1944804772711</v>
      </c>
      <c r="C358" s="89"/>
      <c r="D358" s="188">
        <f t="shared" si="3"/>
        <v>4250.1899999999996</v>
      </c>
      <c r="E358" s="159">
        <f t="shared" si="6"/>
        <v>-1.0541817067619372E-6</v>
      </c>
      <c r="G358" s="119"/>
    </row>
    <row r="359" spans="1:22" ht="12.75">
      <c r="A359" s="96" t="s">
        <v>231</v>
      </c>
      <c r="B359" s="243">
        <f>'proposed tariff 12-13'!D376</f>
        <v>104.77600117142759</v>
      </c>
      <c r="C359" s="89"/>
      <c r="D359" s="188">
        <f t="shared" si="3"/>
        <v>104.78</v>
      </c>
      <c r="E359" s="159">
        <f t="shared" si="6"/>
        <v>3.8165500951537459E-5</v>
      </c>
      <c r="G359" s="119"/>
    </row>
    <row r="360" spans="1:22" ht="12.75">
      <c r="A360" s="96" t="s">
        <v>205</v>
      </c>
      <c r="B360" s="243">
        <f>'proposed tariff 12-13'!D377</f>
        <v>14575.580687304</v>
      </c>
      <c r="C360" s="89"/>
      <c r="D360" s="188">
        <f t="shared" si="3"/>
        <v>14575.58</v>
      </c>
      <c r="E360" s="159">
        <f t="shared" si="6"/>
        <v>-4.7154484950651125E-8</v>
      </c>
      <c r="G360" s="119"/>
    </row>
    <row r="361" spans="1:22" ht="12.75">
      <c r="A361" s="96" t="s">
        <v>206</v>
      </c>
      <c r="B361" s="243">
        <f>'proposed tariff 12-13'!D378</f>
        <v>34.757153946647996</v>
      </c>
      <c r="C361" s="89"/>
      <c r="D361" s="188">
        <f t="shared" si="3"/>
        <v>34.76</v>
      </c>
      <c r="E361" s="159">
        <f t="shared" si="6"/>
        <v>8.1883958518885196E-5</v>
      </c>
      <c r="G361" s="119"/>
    </row>
    <row r="362" spans="1:22" ht="12.75">
      <c r="A362" s="96" t="s">
        <v>232</v>
      </c>
      <c r="B362" s="243">
        <f>'proposed tariff 12-13'!D379</f>
        <v>29151.161374608</v>
      </c>
      <c r="C362" s="89"/>
      <c r="D362" s="188">
        <f t="shared" si="3"/>
        <v>29151.16</v>
      </c>
      <c r="E362" s="159">
        <f t="shared" si="6"/>
        <v>-4.7154484950651125E-8</v>
      </c>
      <c r="G362" s="119"/>
    </row>
    <row r="363" spans="1:22" ht="12.75">
      <c r="A363" s="96" t="s">
        <v>486</v>
      </c>
      <c r="B363" s="243">
        <f>'proposed tariff 12-13'!D380</f>
        <v>13.454382172896</v>
      </c>
      <c r="C363" s="89"/>
      <c r="D363" s="188">
        <f t="shared" si="3"/>
        <v>13.45</v>
      </c>
      <c r="E363" s="159">
        <f t="shared" si="6"/>
        <v>-3.2570599226987285E-4</v>
      </c>
      <c r="G363" s="119"/>
    </row>
    <row r="364" spans="1:22" ht="12.75">
      <c r="A364" s="96" t="s">
        <v>467</v>
      </c>
      <c r="B364" s="243" t="s">
        <v>338</v>
      </c>
      <c r="C364" s="95"/>
      <c r="D364" s="188"/>
      <c r="E364" s="159" t="s">
        <v>144</v>
      </c>
      <c r="G364" s="119"/>
    </row>
    <row r="365" spans="1:22" ht="12.75">
      <c r="A365" s="96" t="s">
        <v>468</v>
      </c>
      <c r="B365" s="243" t="s">
        <v>338</v>
      </c>
      <c r="C365" s="95"/>
      <c r="D365" s="188"/>
      <c r="E365" s="159" t="s">
        <v>144</v>
      </c>
      <c r="G365" s="119"/>
    </row>
    <row r="366" spans="1:22" ht="12.75">
      <c r="A366" s="96"/>
      <c r="B366" s="243" t="s">
        <v>144</v>
      </c>
      <c r="C366" s="89"/>
      <c r="D366" s="188"/>
      <c r="E366" s="159" t="s">
        <v>144</v>
      </c>
      <c r="G366" s="119"/>
    </row>
    <row r="367" spans="1:22" ht="12.75">
      <c r="A367" s="94" t="s">
        <v>78</v>
      </c>
      <c r="B367" s="243" t="s">
        <v>144</v>
      </c>
      <c r="C367" s="89"/>
      <c r="D367" s="188"/>
      <c r="E367" s="159" t="s">
        <v>144</v>
      </c>
      <c r="G367" s="119"/>
    </row>
    <row r="368" spans="1:22" ht="12.75">
      <c r="A368" s="96" t="s">
        <v>265</v>
      </c>
      <c r="B368" s="243">
        <f>'proposed tariff 12-13'!D385</f>
        <v>3757.4173838702054</v>
      </c>
      <c r="C368" s="89"/>
      <c r="D368" s="188">
        <f t="shared" si="3"/>
        <v>3757.42</v>
      </c>
      <c r="E368" s="159">
        <f t="shared" ref="E368:E376" si="7">(D368-B368)/B368</f>
        <v>6.9625743626209103E-7</v>
      </c>
      <c r="G368" s="119"/>
    </row>
    <row r="369" spans="1:7" ht="12.75">
      <c r="A369" s="96" t="s">
        <v>230</v>
      </c>
      <c r="B369" s="243">
        <f>'proposed tariff 12-13'!D386</f>
        <v>5822.7720880000006</v>
      </c>
      <c r="C369" s="89"/>
      <c r="D369" s="188">
        <f t="shared" si="3"/>
        <v>5822.77</v>
      </c>
      <c r="E369" s="159">
        <f t="shared" si="7"/>
        <v>-3.5859208786282051E-7</v>
      </c>
      <c r="G369" s="119"/>
    </row>
    <row r="370" spans="1:7" ht="12.75">
      <c r="A370" s="96" t="s">
        <v>231</v>
      </c>
      <c r="B370" s="243">
        <f>'proposed tariff 12-13'!D387</f>
        <v>123.83637591636361</v>
      </c>
      <c r="C370" s="89"/>
      <c r="D370" s="188">
        <f t="shared" si="3"/>
        <v>123.84</v>
      </c>
      <c r="E370" s="159">
        <f t="shared" si="7"/>
        <v>2.9265097670845179E-5</v>
      </c>
      <c r="G370" s="119"/>
    </row>
    <row r="371" spans="1:7" ht="12.75">
      <c r="A371" s="96" t="s">
        <v>205</v>
      </c>
      <c r="B371" s="243">
        <f>'proposed tariff 12-13'!D388</f>
        <v>16817.97771612</v>
      </c>
      <c r="C371" s="89"/>
      <c r="D371" s="188">
        <f t="shared" si="3"/>
        <v>16817.98</v>
      </c>
      <c r="E371" s="159">
        <f t="shared" si="7"/>
        <v>1.3579991828661623E-7</v>
      </c>
      <c r="G371" s="119"/>
    </row>
    <row r="372" spans="1:7" ht="12.75">
      <c r="A372" s="96" t="s">
        <v>206</v>
      </c>
      <c r="B372" s="243">
        <f>'proposed tariff 12-13'!D389</f>
        <v>38.113684000000006</v>
      </c>
      <c r="C372" s="89"/>
      <c r="D372" s="188">
        <f t="shared" si="3"/>
        <v>38.11</v>
      </c>
      <c r="E372" s="159">
        <f t="shared" si="7"/>
        <v>-9.6658197617603781E-5</v>
      </c>
      <c r="G372" s="119"/>
    </row>
    <row r="373" spans="1:7" ht="12.75">
      <c r="A373" s="96" t="s">
        <v>232</v>
      </c>
      <c r="B373" s="243">
        <f>'proposed tariff 12-13'!D390</f>
        <v>33635.95543224</v>
      </c>
      <c r="C373" s="89"/>
      <c r="D373" s="188">
        <f t="shared" si="3"/>
        <v>33635.96</v>
      </c>
      <c r="E373" s="159">
        <f t="shared" si="7"/>
        <v>1.3579991828661623E-7</v>
      </c>
      <c r="G373" s="119"/>
    </row>
    <row r="374" spans="1:7" ht="12.75">
      <c r="A374" s="96" t="s">
        <v>486</v>
      </c>
      <c r="B374" s="243">
        <f>'proposed tariff 12-13'!D391</f>
        <v>11.21198514408</v>
      </c>
      <c r="C374" s="89"/>
      <c r="D374" s="188">
        <f t="shared" si="3"/>
        <v>11.21</v>
      </c>
      <c r="E374" s="159">
        <f t="shared" si="7"/>
        <v>-1.7705553962913651E-4</v>
      </c>
      <c r="G374" s="119"/>
    </row>
    <row r="375" spans="1:7" ht="12.75">
      <c r="A375" s="96" t="s">
        <v>467</v>
      </c>
      <c r="B375" s="243">
        <f>'proposed tariff 12-13'!D392</f>
        <v>43034.237097130586</v>
      </c>
      <c r="C375" s="89"/>
      <c r="D375" s="188">
        <f t="shared" si="3"/>
        <v>43034.239999999998</v>
      </c>
      <c r="E375" s="159">
        <f t="shared" si="7"/>
        <v>6.7454882610695058E-8</v>
      </c>
      <c r="G375" s="119"/>
    </row>
    <row r="376" spans="1:7" ht="12.75">
      <c r="A376" s="96" t="s">
        <v>468</v>
      </c>
      <c r="B376" s="243">
        <f>'proposed tariff 12-13'!D393</f>
        <v>11.21198514408</v>
      </c>
      <c r="C376" s="89"/>
      <c r="D376" s="188">
        <f t="shared" si="3"/>
        <v>11.21</v>
      </c>
      <c r="E376" s="159">
        <f t="shared" si="7"/>
        <v>-1.7705553962913651E-4</v>
      </c>
      <c r="G376" s="119"/>
    </row>
    <row r="377" spans="1:7" ht="12.75">
      <c r="A377" s="96"/>
      <c r="B377" s="243" t="s">
        <v>144</v>
      </c>
      <c r="C377" s="89"/>
      <c r="D377" s="188"/>
      <c r="E377" s="159" t="s">
        <v>144</v>
      </c>
      <c r="G377" s="119"/>
    </row>
    <row r="378" spans="1:7" ht="12.75">
      <c r="A378" s="94" t="s">
        <v>82</v>
      </c>
      <c r="B378" s="243" t="s">
        <v>144</v>
      </c>
      <c r="C378" s="89"/>
      <c r="D378" s="188"/>
      <c r="E378" s="159" t="s">
        <v>144</v>
      </c>
      <c r="G378" s="119"/>
    </row>
    <row r="379" spans="1:7" ht="12.75">
      <c r="A379" s="96" t="s">
        <v>265</v>
      </c>
      <c r="B379" s="243">
        <f>'proposed tariff 12-13'!D396</f>
        <v>3293.178375474371</v>
      </c>
      <c r="C379" s="89"/>
      <c r="D379" s="188">
        <f t="shared" si="3"/>
        <v>3293.18</v>
      </c>
      <c r="E379" s="159">
        <f>(D379-B379)/B379</f>
        <v>4.9330022355044221E-7</v>
      </c>
      <c r="G379" s="119"/>
    </row>
    <row r="380" spans="1:7" ht="12.75">
      <c r="A380" s="96" t="s">
        <v>230</v>
      </c>
      <c r="B380" s="243">
        <f>'proposed tariff 12-13'!D397</f>
        <v>4250.1944804772711</v>
      </c>
      <c r="C380" s="89"/>
      <c r="D380" s="188">
        <f t="shared" si="3"/>
        <v>4250.1899999999996</v>
      </c>
      <c r="E380" s="159">
        <f>(D380-B380)/B380</f>
        <v>-1.0541817067619372E-6</v>
      </c>
      <c r="G380" s="119"/>
    </row>
    <row r="381" spans="1:7" ht="12.75">
      <c r="A381" s="96" t="s">
        <v>231</v>
      </c>
      <c r="B381" s="243">
        <f>'proposed tariff 12-13'!D398</f>
        <v>90.39102423157297</v>
      </c>
      <c r="C381" s="89"/>
      <c r="D381" s="188">
        <f t="shared" si="3"/>
        <v>90.39</v>
      </c>
      <c r="E381" s="159">
        <f>(D381-B381)/B381</f>
        <v>-1.1331120337190157E-5</v>
      </c>
      <c r="G381" s="119"/>
    </row>
    <row r="382" spans="1:7" ht="12.75">
      <c r="A382" s="96" t="s">
        <v>205</v>
      </c>
      <c r="B382" s="243">
        <f>'proposed tariff 12-13'!D399</f>
        <v>13454.382172895999</v>
      </c>
      <c r="C382" s="89"/>
      <c r="D382" s="188">
        <f t="shared" si="3"/>
        <v>13454.38</v>
      </c>
      <c r="E382" s="159">
        <f>(D382-B382)/B382</f>
        <v>-1.6150098697394322E-7</v>
      </c>
      <c r="G382" s="119"/>
    </row>
    <row r="383" spans="1:7" ht="12.75">
      <c r="A383" s="96" t="s">
        <v>206</v>
      </c>
      <c r="B383" s="243">
        <f>'proposed tariff 12-13'!D400</f>
        <v>31.393558403423999</v>
      </c>
      <c r="C383" s="89"/>
      <c r="D383" s="188">
        <f t="shared" si="3"/>
        <v>31.39</v>
      </c>
      <c r="E383" s="159">
        <f>(D383-B383)/B383</f>
        <v>-1.1334820278321981E-4</v>
      </c>
      <c r="G383" s="119"/>
    </row>
    <row r="384" spans="1:7" ht="12.75">
      <c r="A384" s="96" t="s">
        <v>232</v>
      </c>
      <c r="B384" s="243" t="s">
        <v>338</v>
      </c>
      <c r="C384" s="89"/>
      <c r="D384" s="188"/>
      <c r="E384" s="159" t="s">
        <v>144</v>
      </c>
      <c r="G384" s="119"/>
    </row>
    <row r="385" spans="1:22" ht="12.75">
      <c r="A385" s="96" t="s">
        <v>486</v>
      </c>
      <c r="B385" s="243" t="s">
        <v>338</v>
      </c>
      <c r="C385" s="89"/>
      <c r="D385" s="188"/>
      <c r="E385" s="159" t="s">
        <v>144</v>
      </c>
      <c r="G385" s="119"/>
    </row>
    <row r="386" spans="1:22" ht="12.75">
      <c r="A386" s="96" t="s">
        <v>467</v>
      </c>
      <c r="B386" s="243" t="s">
        <v>338</v>
      </c>
      <c r="C386" s="89"/>
      <c r="D386" s="188"/>
      <c r="E386" s="159" t="s">
        <v>144</v>
      </c>
      <c r="G386" s="119"/>
    </row>
    <row r="387" spans="1:22" ht="12.75">
      <c r="A387" s="96" t="s">
        <v>468</v>
      </c>
      <c r="B387" s="243" t="s">
        <v>338</v>
      </c>
      <c r="C387" s="89"/>
      <c r="D387" s="188"/>
      <c r="E387" s="159" t="s">
        <v>144</v>
      </c>
      <c r="G387" s="119"/>
    </row>
    <row r="388" spans="1:22" ht="12.75">
      <c r="A388" s="96"/>
      <c r="B388" s="243" t="s">
        <v>144</v>
      </c>
      <c r="C388" s="89"/>
      <c r="D388" s="188"/>
      <c r="E388" s="159" t="s">
        <v>144</v>
      </c>
      <c r="G388" s="119"/>
    </row>
    <row r="389" spans="1:22" ht="12.75">
      <c r="A389" s="94" t="s">
        <v>84</v>
      </c>
      <c r="B389" s="243" t="s">
        <v>144</v>
      </c>
      <c r="C389" s="95"/>
      <c r="D389" s="188"/>
      <c r="E389" s="159" t="s">
        <v>144</v>
      </c>
      <c r="G389" s="119"/>
    </row>
    <row r="390" spans="1:22" ht="12.75">
      <c r="A390" s="96" t="s">
        <v>265</v>
      </c>
      <c r="B390" s="243">
        <f>'proposed tariff 12-13'!D407</f>
        <v>2821.3210536704141</v>
      </c>
      <c r="C390" s="95"/>
      <c r="D390" s="188">
        <f t="shared" si="3"/>
        <v>2821.32</v>
      </c>
      <c r="E390" s="159">
        <f>(D390-B390)/B390</f>
        <v>-3.7346703686770337E-7</v>
      </c>
      <c r="G390" s="119"/>
    </row>
    <row r="391" spans="1:22" ht="12.75">
      <c r="A391" s="96" t="s">
        <v>230</v>
      </c>
      <c r="B391" s="243">
        <f>'proposed tariff 12-13'!D408</f>
        <v>4117.9939636434228</v>
      </c>
      <c r="C391" s="95"/>
      <c r="D391" s="188">
        <f t="shared" si="3"/>
        <v>4117.99</v>
      </c>
      <c r="E391" s="159">
        <f t="shared" ref="E391:E398" si="8">(D391-B391)/B391</f>
        <v>-9.6251802650577931E-7</v>
      </c>
      <c r="G391" s="119"/>
    </row>
    <row r="392" spans="1:22" ht="12.75">
      <c r="A392" s="96" t="s">
        <v>231</v>
      </c>
      <c r="B392" s="243">
        <f>'proposed tariff 12-13'!D409</f>
        <v>101.46846555392401</v>
      </c>
      <c r="C392" s="95"/>
      <c r="D392" s="188">
        <f t="shared" ref="D392:D455" si="9">ROUND(B392*(1+$I$25),2)</f>
        <v>101.47</v>
      </c>
      <c r="E392" s="159">
        <f t="shared" si="8"/>
        <v>1.5122393618714387E-5</v>
      </c>
      <c r="G392" s="119"/>
    </row>
    <row r="393" spans="1:22" ht="12.75">
      <c r="A393" s="96" t="s">
        <v>205</v>
      </c>
      <c r="B393" s="243">
        <f>'proposed tariff 12-13'!D410</f>
        <v>14463.460835863199</v>
      </c>
      <c r="C393" s="95"/>
      <c r="D393" s="188">
        <f t="shared" si="9"/>
        <v>14463.46</v>
      </c>
      <c r="E393" s="159">
        <f t="shared" si="8"/>
        <v>-5.7791368872371021E-8</v>
      </c>
      <c r="G393" s="119"/>
    </row>
    <row r="394" spans="1:22" ht="12.75">
      <c r="A394" s="96" t="s">
        <v>206</v>
      </c>
      <c r="B394" s="243">
        <f>'proposed tariff 12-13'!D411</f>
        <v>33.635955432240003</v>
      </c>
      <c r="C394" s="95"/>
      <c r="D394" s="188">
        <f t="shared" si="9"/>
        <v>33.64</v>
      </c>
      <c r="E394" s="159">
        <f t="shared" si="8"/>
        <v>1.2024536565180808E-4</v>
      </c>
      <c r="G394" s="119"/>
    </row>
    <row r="395" spans="1:22" ht="12.75">
      <c r="A395" s="96" t="s">
        <v>232</v>
      </c>
      <c r="B395" s="243">
        <f>'proposed tariff 12-13'!D412</f>
        <v>28142.082711640804</v>
      </c>
      <c r="C395" s="95"/>
      <c r="D395" s="188">
        <f t="shared" si="9"/>
        <v>28142.080000000002</v>
      </c>
      <c r="E395" s="159">
        <f t="shared" si="8"/>
        <v>-9.6355370341554704E-8</v>
      </c>
      <c r="G395" s="119"/>
    </row>
    <row r="396" spans="1:22" ht="12.75">
      <c r="A396" s="96" t="s">
        <v>486</v>
      </c>
      <c r="B396" s="243">
        <f>'proposed tariff 12-13'!D413</f>
        <v>24.666367316976</v>
      </c>
      <c r="C396" s="95"/>
      <c r="D396" s="188">
        <f t="shared" si="9"/>
        <v>24.67</v>
      </c>
      <c r="E396" s="159">
        <f t="shared" si="8"/>
        <v>1.4727272067749253E-4</v>
      </c>
      <c r="G396" s="119"/>
    </row>
    <row r="397" spans="1:22" ht="12.75">
      <c r="A397" s="96" t="s">
        <v>467</v>
      </c>
      <c r="B397" s="243">
        <f>'proposed tariff 12-13'!D414</f>
        <v>41484.345033095997</v>
      </c>
      <c r="C397" s="95"/>
      <c r="D397" s="188">
        <f t="shared" si="9"/>
        <v>41484.35</v>
      </c>
      <c r="E397" s="159">
        <f t="shared" si="8"/>
        <v>1.1972959914911417E-7</v>
      </c>
      <c r="G397" s="119"/>
    </row>
    <row r="398" spans="1:22" ht="12.75">
      <c r="A398" s="96" t="s">
        <v>468</v>
      </c>
      <c r="B398" s="243">
        <f>'proposed tariff 12-13'!D415</f>
        <v>20.181573259344002</v>
      </c>
      <c r="C398" s="95"/>
      <c r="D398" s="188">
        <f t="shared" si="9"/>
        <v>20.18</v>
      </c>
      <c r="E398" s="159">
        <f t="shared" si="8"/>
        <v>-7.795523786899766E-5</v>
      </c>
      <c r="G398" s="119"/>
    </row>
    <row r="399" spans="1:22" ht="12.75">
      <c r="A399" s="96"/>
      <c r="B399" s="243" t="s">
        <v>144</v>
      </c>
      <c r="C399" s="95"/>
      <c r="D399" s="188"/>
      <c r="E399" s="159" t="s">
        <v>144</v>
      </c>
      <c r="G399" s="119"/>
      <c r="V399" s="165">
        <v>1</v>
      </c>
    </row>
    <row r="400" spans="1:22" ht="12.75">
      <c r="A400" s="94" t="s">
        <v>601</v>
      </c>
      <c r="B400" s="243" t="s">
        <v>144</v>
      </c>
      <c r="C400" s="95"/>
      <c r="D400" s="188"/>
      <c r="E400" s="159" t="s">
        <v>144</v>
      </c>
      <c r="G400" s="119"/>
      <c r="V400" s="165">
        <v>1</v>
      </c>
    </row>
    <row r="401" spans="1:22" ht="12.75">
      <c r="A401" s="96" t="s">
        <v>265</v>
      </c>
      <c r="B401" s="243">
        <f>'proposed tariff 12-13'!D418</f>
        <v>4712.2641891455523</v>
      </c>
      <c r="C401" s="95"/>
      <c r="D401" s="188">
        <f t="shared" si="9"/>
        <v>4712.26</v>
      </c>
      <c r="E401" s="159">
        <f t="shared" ref="E401:E409" si="10">(D401-B401)/B401</f>
        <v>-8.8898783768694595E-7</v>
      </c>
      <c r="G401" s="119"/>
    </row>
    <row r="402" spans="1:22" ht="12.75">
      <c r="A402" s="96" t="s">
        <v>230</v>
      </c>
      <c r="B402" s="243">
        <f>'proposed tariff 12-13'!D419</f>
        <v>8017.8587563087694</v>
      </c>
      <c r="C402" s="95"/>
      <c r="D402" s="188">
        <f t="shared" si="9"/>
        <v>8017.86</v>
      </c>
      <c r="E402" s="159">
        <f t="shared" si="10"/>
        <v>1.5511513335784006E-7</v>
      </c>
      <c r="G402" s="119"/>
    </row>
    <row r="403" spans="1:22" ht="12.75">
      <c r="A403" s="96" t="s">
        <v>231</v>
      </c>
      <c r="B403" s="243">
        <f>'proposed tariff 12-13'!D420</f>
        <v>170.71368580376208</v>
      </c>
      <c r="C403" s="95"/>
      <c r="D403" s="188">
        <f t="shared" si="9"/>
        <v>170.71</v>
      </c>
      <c r="E403" s="159">
        <f t="shared" si="10"/>
        <v>-2.159055816007859E-5</v>
      </c>
      <c r="G403" s="119"/>
    </row>
    <row r="404" spans="1:22" ht="12.75">
      <c r="A404" s="96" t="s">
        <v>205</v>
      </c>
      <c r="B404" s="243">
        <f>'proposed tariff 12-13'!D421</f>
        <v>24666.367316976</v>
      </c>
      <c r="C404" s="95"/>
      <c r="D404" s="188">
        <f t="shared" si="9"/>
        <v>24666.37</v>
      </c>
      <c r="E404" s="159">
        <f t="shared" si="10"/>
        <v>1.0877256322605715E-7</v>
      </c>
      <c r="G404" s="119"/>
    </row>
    <row r="405" spans="1:22" ht="12.75">
      <c r="A405" s="96" t="s">
        <v>206</v>
      </c>
      <c r="B405" s="243">
        <f>'proposed tariff 12-13'!D422</f>
        <v>53.817528691584002</v>
      </c>
      <c r="C405" s="95"/>
      <c r="D405" s="188">
        <f t="shared" si="9"/>
        <v>53.82</v>
      </c>
      <c r="E405" s="159">
        <f t="shared" si="10"/>
        <v>4.5920139331571936E-5</v>
      </c>
      <c r="G405" s="119"/>
    </row>
    <row r="406" spans="1:22" ht="12.75">
      <c r="A406" s="96" t="s">
        <v>232</v>
      </c>
      <c r="B406" s="243">
        <f>'proposed tariff 12-13'!D423</f>
        <v>47090.337605136003</v>
      </c>
      <c r="C406" s="95"/>
      <c r="D406" s="188">
        <f t="shared" si="9"/>
        <v>47090.34</v>
      </c>
      <c r="E406" s="159">
        <f t="shared" si="10"/>
        <v>5.0856802382001986E-8</v>
      </c>
      <c r="G406" s="119"/>
      <c r="V406" s="165">
        <v>1</v>
      </c>
    </row>
    <row r="407" spans="1:22" ht="12.75">
      <c r="A407" s="96" t="s">
        <v>486</v>
      </c>
      <c r="B407" s="243">
        <f>'proposed tariff 12-13'!D424</f>
        <v>14.575580687304001</v>
      </c>
      <c r="C407" s="95"/>
      <c r="D407" s="188">
        <f t="shared" si="9"/>
        <v>14.58</v>
      </c>
      <c r="E407" s="159">
        <f t="shared" si="10"/>
        <v>3.0319976890174201E-4</v>
      </c>
      <c r="G407" s="119"/>
    </row>
    <row r="408" spans="1:22" ht="12.75">
      <c r="A408" s="96" t="s">
        <v>467</v>
      </c>
      <c r="B408" s="243">
        <f>'proposed tariff 12-13'!D425</f>
        <v>58302.322749216</v>
      </c>
      <c r="C408" s="95"/>
      <c r="D408" s="188">
        <f t="shared" si="9"/>
        <v>58302.32</v>
      </c>
      <c r="E408" s="159">
        <f t="shared" si="10"/>
        <v>-4.7154484950651125E-8</v>
      </c>
      <c r="G408" s="119"/>
      <c r="V408" s="165">
        <v>1</v>
      </c>
    </row>
    <row r="409" spans="1:22" ht="12.75">
      <c r="A409" s="96" t="s">
        <v>468</v>
      </c>
      <c r="B409" s="243">
        <f>'proposed tariff 12-13'!D426</f>
        <v>24.666367316976</v>
      </c>
      <c r="C409" s="95"/>
      <c r="D409" s="188">
        <f t="shared" si="9"/>
        <v>24.67</v>
      </c>
      <c r="E409" s="159">
        <f t="shared" si="10"/>
        <v>1.4727272067749253E-4</v>
      </c>
      <c r="G409" s="119"/>
      <c r="V409" s="165">
        <v>1</v>
      </c>
    </row>
    <row r="410" spans="1:22" ht="12.75">
      <c r="A410" s="96"/>
      <c r="B410" s="243" t="s">
        <v>144</v>
      </c>
      <c r="C410" s="95"/>
      <c r="D410" s="188"/>
      <c r="E410" s="159" t="s">
        <v>144</v>
      </c>
      <c r="G410" s="119"/>
      <c r="V410" s="165">
        <v>1</v>
      </c>
    </row>
    <row r="411" spans="1:22" ht="12.75">
      <c r="A411" s="94" t="s">
        <v>603</v>
      </c>
      <c r="B411" s="243" t="s">
        <v>144</v>
      </c>
      <c r="C411" s="95"/>
      <c r="D411" s="188"/>
      <c r="E411" s="159" t="s">
        <v>144</v>
      </c>
      <c r="G411" s="119"/>
      <c r="V411" s="165">
        <v>1</v>
      </c>
    </row>
    <row r="412" spans="1:22" ht="12.75">
      <c r="A412" s="96"/>
      <c r="B412" s="243" t="s">
        <v>144</v>
      </c>
      <c r="C412" s="95"/>
      <c r="D412" s="188"/>
      <c r="E412" s="159" t="s">
        <v>144</v>
      </c>
      <c r="G412" s="119"/>
      <c r="V412" s="165">
        <v>1</v>
      </c>
    </row>
    <row r="413" spans="1:22" ht="12.75">
      <c r="A413" s="154" t="s">
        <v>1169</v>
      </c>
      <c r="B413" s="243" t="s">
        <v>144</v>
      </c>
      <c r="C413" s="95"/>
      <c r="D413" s="188"/>
      <c r="E413" s="159" t="s">
        <v>144</v>
      </c>
      <c r="G413" s="119"/>
      <c r="V413" s="165">
        <v>1</v>
      </c>
    </row>
    <row r="414" spans="1:22" ht="12.75">
      <c r="A414" s="96" t="s">
        <v>605</v>
      </c>
      <c r="B414" s="243" t="s">
        <v>144</v>
      </c>
      <c r="C414" s="95"/>
      <c r="D414" s="188"/>
      <c r="E414" s="159" t="s">
        <v>144</v>
      </c>
      <c r="G414" s="119"/>
      <c r="V414" s="165">
        <v>1</v>
      </c>
    </row>
    <row r="415" spans="1:22" ht="12.75">
      <c r="A415" s="96" t="s">
        <v>606</v>
      </c>
      <c r="B415" s="243" t="s">
        <v>144</v>
      </c>
      <c r="C415" s="95"/>
      <c r="D415" s="188"/>
      <c r="E415" s="159" t="s">
        <v>144</v>
      </c>
      <c r="G415" s="119"/>
      <c r="V415" s="165">
        <v>1</v>
      </c>
    </row>
    <row r="416" spans="1:22" ht="12.75">
      <c r="A416" s="96"/>
      <c r="B416" s="243" t="s">
        <v>144</v>
      </c>
      <c r="C416" s="95"/>
      <c r="D416" s="188"/>
      <c r="E416" s="159" t="s">
        <v>144</v>
      </c>
      <c r="G416" s="119"/>
      <c r="V416" s="165">
        <v>1</v>
      </c>
    </row>
    <row r="417" spans="1:22" ht="12.75">
      <c r="A417" s="154" t="s">
        <v>1170</v>
      </c>
      <c r="B417" s="243" t="s">
        <v>144</v>
      </c>
      <c r="C417" s="95"/>
      <c r="D417" s="188"/>
      <c r="E417" s="159" t="s">
        <v>144</v>
      </c>
      <c r="G417" s="119"/>
      <c r="V417" s="165">
        <v>1</v>
      </c>
    </row>
    <row r="418" spans="1:22" ht="12.75">
      <c r="A418" s="96" t="s">
        <v>608</v>
      </c>
      <c r="B418" s="243" t="s">
        <v>144</v>
      </c>
      <c r="C418" s="95"/>
      <c r="D418" s="188"/>
      <c r="E418" s="159" t="s">
        <v>144</v>
      </c>
      <c r="G418" s="119"/>
      <c r="V418" s="165">
        <v>1</v>
      </c>
    </row>
    <row r="419" spans="1:22" ht="12.75">
      <c r="A419" s="96" t="s">
        <v>156</v>
      </c>
      <c r="B419" s="243" t="s">
        <v>144</v>
      </c>
      <c r="C419" s="95"/>
      <c r="D419" s="188"/>
      <c r="E419" s="159" t="s">
        <v>144</v>
      </c>
      <c r="G419" s="119"/>
      <c r="V419" s="165">
        <v>1</v>
      </c>
    </row>
    <row r="420" spans="1:22" ht="12.75">
      <c r="A420" s="96"/>
      <c r="B420" s="243" t="s">
        <v>144</v>
      </c>
      <c r="C420" s="95"/>
      <c r="D420" s="188"/>
      <c r="E420" s="159" t="s">
        <v>144</v>
      </c>
      <c r="G420" s="119"/>
    </row>
    <row r="421" spans="1:22" ht="12.75">
      <c r="A421" s="96"/>
      <c r="B421" s="243"/>
      <c r="C421" s="95"/>
      <c r="D421" s="188"/>
      <c r="E421" s="159"/>
      <c r="G421" s="119"/>
      <c r="V421" s="165">
        <v>1</v>
      </c>
    </row>
    <row r="422" spans="1:22" ht="12.75">
      <c r="A422" s="154" t="s">
        <v>1171</v>
      </c>
      <c r="B422" s="243" t="s">
        <v>144</v>
      </c>
      <c r="C422" s="95"/>
      <c r="D422" s="188"/>
      <c r="E422" s="159" t="s">
        <v>144</v>
      </c>
      <c r="G422" s="119"/>
      <c r="V422" s="165">
        <v>1</v>
      </c>
    </row>
    <row r="423" spans="1:22" ht="12.75">
      <c r="A423" s="96" t="s">
        <v>157</v>
      </c>
      <c r="B423" s="243" t="s">
        <v>144</v>
      </c>
      <c r="C423" s="95"/>
      <c r="D423" s="188"/>
      <c r="E423" s="159" t="s">
        <v>144</v>
      </c>
      <c r="G423" s="119"/>
      <c r="V423" s="165">
        <v>1</v>
      </c>
    </row>
    <row r="424" spans="1:22" ht="12.75">
      <c r="A424" s="96" t="s">
        <v>609</v>
      </c>
      <c r="B424" s="243" t="s">
        <v>144</v>
      </c>
      <c r="C424" s="95"/>
      <c r="D424" s="188"/>
      <c r="E424" s="159" t="s">
        <v>144</v>
      </c>
      <c r="G424" s="119"/>
      <c r="V424" s="165">
        <v>1</v>
      </c>
    </row>
    <row r="425" spans="1:22" ht="12.75">
      <c r="A425" s="96" t="s">
        <v>610</v>
      </c>
      <c r="B425" s="243" t="s">
        <v>144</v>
      </c>
      <c r="C425" s="95"/>
      <c r="D425" s="188"/>
      <c r="E425" s="159" t="s">
        <v>144</v>
      </c>
      <c r="G425" s="119"/>
      <c r="V425" s="165">
        <v>1</v>
      </c>
    </row>
    <row r="426" spans="1:22" ht="13.5" thickBot="1">
      <c r="A426" s="271"/>
      <c r="B426" s="278" t="s">
        <v>144</v>
      </c>
      <c r="C426" s="292"/>
      <c r="D426" s="188"/>
      <c r="E426" s="280" t="s">
        <v>144</v>
      </c>
      <c r="G426" s="119"/>
    </row>
    <row r="427" spans="1:22" ht="12.75">
      <c r="A427" s="290"/>
      <c r="B427" s="282"/>
      <c r="C427" s="293"/>
      <c r="D427" s="188"/>
      <c r="E427" s="285"/>
      <c r="G427" s="119"/>
      <c r="V427" s="165">
        <v>1</v>
      </c>
    </row>
    <row r="428" spans="1:22" ht="12.75">
      <c r="A428" s="154" t="s">
        <v>1174</v>
      </c>
      <c r="B428" s="243" t="s">
        <v>144</v>
      </c>
      <c r="C428" s="95"/>
      <c r="D428" s="188"/>
      <c r="E428" s="159" t="s">
        <v>144</v>
      </c>
      <c r="G428" s="119"/>
      <c r="V428" s="165">
        <v>1</v>
      </c>
    </row>
    <row r="429" spans="1:22" ht="12.75">
      <c r="A429" s="96" t="s">
        <v>612</v>
      </c>
      <c r="B429" s="243" t="s">
        <v>144</v>
      </c>
      <c r="C429" s="95"/>
      <c r="D429" s="188"/>
      <c r="E429" s="159" t="s">
        <v>144</v>
      </c>
      <c r="G429" s="119"/>
      <c r="V429" s="165">
        <v>1</v>
      </c>
    </row>
    <row r="430" spans="1:22" ht="12.75">
      <c r="A430" s="96" t="s">
        <v>1327</v>
      </c>
      <c r="B430" s="243" t="s">
        <v>144</v>
      </c>
      <c r="C430" s="95"/>
      <c r="D430" s="188"/>
      <c r="E430" s="159" t="s">
        <v>144</v>
      </c>
      <c r="G430" s="119"/>
      <c r="V430" s="165">
        <v>1</v>
      </c>
    </row>
    <row r="431" spans="1:22" ht="12.75">
      <c r="A431" s="96" t="s">
        <v>1172</v>
      </c>
      <c r="B431" s="243" t="s">
        <v>144</v>
      </c>
      <c r="C431" s="95"/>
      <c r="D431" s="188"/>
      <c r="E431" s="159" t="s">
        <v>144</v>
      </c>
      <c r="G431" s="119"/>
      <c r="V431" s="165">
        <v>1</v>
      </c>
    </row>
    <row r="432" spans="1:22" ht="12.75">
      <c r="A432" s="96"/>
      <c r="B432" s="243" t="s">
        <v>144</v>
      </c>
      <c r="C432" s="95"/>
      <c r="D432" s="188"/>
      <c r="E432" s="159" t="s">
        <v>144</v>
      </c>
      <c r="G432" s="119"/>
      <c r="V432" s="165">
        <v>1</v>
      </c>
    </row>
    <row r="433" spans="1:22" ht="12.75">
      <c r="A433" s="154" t="s">
        <v>1328</v>
      </c>
      <c r="B433" s="243" t="s">
        <v>144</v>
      </c>
      <c r="C433" s="95"/>
      <c r="D433" s="188"/>
      <c r="E433" s="159" t="s">
        <v>144</v>
      </c>
      <c r="G433" s="119"/>
      <c r="V433" s="165">
        <v>1</v>
      </c>
    </row>
    <row r="434" spans="1:22" ht="12.75">
      <c r="A434" s="96" t="s">
        <v>1173</v>
      </c>
      <c r="B434" s="243" t="s">
        <v>144</v>
      </c>
      <c r="C434" s="95"/>
      <c r="D434" s="188"/>
      <c r="E434" s="159" t="s">
        <v>144</v>
      </c>
      <c r="G434" s="119"/>
      <c r="V434" s="165">
        <v>1</v>
      </c>
    </row>
    <row r="435" spans="1:22" ht="12.75">
      <c r="A435" s="96" t="s">
        <v>1312</v>
      </c>
      <c r="B435" s="243">
        <f>'proposed tariff 12-13'!D452</f>
        <v>4197.3325882992003</v>
      </c>
      <c r="C435" s="95"/>
      <c r="D435" s="188">
        <f t="shared" si="9"/>
        <v>4197.33</v>
      </c>
      <c r="E435" s="159">
        <f>(D435-B435)/B435</f>
        <v>-6.1665334970416615E-7</v>
      </c>
      <c r="G435" s="119"/>
      <c r="V435" s="165">
        <v>1</v>
      </c>
    </row>
    <row r="436" spans="1:22" ht="12.75">
      <c r="A436" s="96" t="s">
        <v>633</v>
      </c>
      <c r="B436" s="243">
        <f>'proposed tariff 12-13'!D453</f>
        <v>5292.9331592255994</v>
      </c>
      <c r="C436" s="95"/>
      <c r="D436" s="188">
        <f t="shared" si="9"/>
        <v>5292.93</v>
      </c>
      <c r="E436" s="159">
        <f>(D436-B436)/B436</f>
        <v>-5.9687615620337532E-7</v>
      </c>
      <c r="G436" s="119"/>
      <c r="V436" s="165">
        <v>1</v>
      </c>
    </row>
    <row r="437" spans="1:22" ht="12.75">
      <c r="A437" s="96" t="s">
        <v>1175</v>
      </c>
      <c r="B437" s="243"/>
      <c r="C437" s="95"/>
      <c r="D437" s="188"/>
      <c r="E437" s="159"/>
      <c r="G437" s="119"/>
    </row>
    <row r="438" spans="1:22" ht="12.75">
      <c r="A438" s="96" t="s">
        <v>1176</v>
      </c>
      <c r="B438" s="243"/>
      <c r="C438" s="95"/>
      <c r="D438" s="188"/>
      <c r="E438" s="159"/>
      <c r="G438" s="119"/>
    </row>
    <row r="439" spans="1:22" ht="12.75">
      <c r="A439" s="96"/>
      <c r="B439" s="243"/>
      <c r="C439" s="95"/>
      <c r="D439" s="188"/>
      <c r="E439" s="159"/>
      <c r="G439" s="119"/>
      <c r="V439" s="165">
        <v>1</v>
      </c>
    </row>
    <row r="440" spans="1:22" ht="12.75">
      <c r="A440" s="94" t="s">
        <v>619</v>
      </c>
      <c r="B440" s="243" t="s">
        <v>144</v>
      </c>
      <c r="C440" s="95"/>
      <c r="D440" s="188"/>
      <c r="E440" s="159" t="s">
        <v>144</v>
      </c>
      <c r="G440" s="119"/>
      <c r="V440" s="165">
        <v>1</v>
      </c>
    </row>
    <row r="441" spans="1:22" ht="12.75">
      <c r="A441" s="96"/>
      <c r="B441" s="243" t="s">
        <v>144</v>
      </c>
      <c r="C441" s="95"/>
      <c r="D441" s="188"/>
      <c r="E441" s="159" t="s">
        <v>144</v>
      </c>
      <c r="G441" s="119"/>
      <c r="V441" s="165">
        <v>1</v>
      </c>
    </row>
    <row r="442" spans="1:22" ht="12.75">
      <c r="A442" s="94" t="s">
        <v>620</v>
      </c>
      <c r="B442" s="243" t="s">
        <v>144</v>
      </c>
      <c r="C442" s="95"/>
      <c r="D442" s="188"/>
      <c r="E442" s="159" t="s">
        <v>144</v>
      </c>
      <c r="G442" s="119"/>
      <c r="V442" s="165">
        <v>1</v>
      </c>
    </row>
    <row r="443" spans="1:22" ht="12.75">
      <c r="A443" s="94"/>
      <c r="B443" s="243" t="s">
        <v>144</v>
      </c>
      <c r="C443" s="95"/>
      <c r="D443" s="188"/>
      <c r="E443" s="159" t="s">
        <v>144</v>
      </c>
      <c r="G443" s="119"/>
      <c r="V443" s="165">
        <v>1</v>
      </c>
    </row>
    <row r="444" spans="1:22" ht="12.75">
      <c r="A444" s="96" t="s">
        <v>621</v>
      </c>
      <c r="B444" s="243" t="s">
        <v>144</v>
      </c>
      <c r="C444" s="95"/>
      <c r="D444" s="188"/>
      <c r="E444" s="159" t="s">
        <v>144</v>
      </c>
      <c r="G444" s="119"/>
      <c r="V444" s="165">
        <v>1</v>
      </c>
    </row>
    <row r="445" spans="1:22" ht="12.75">
      <c r="A445" s="96" t="s">
        <v>233</v>
      </c>
      <c r="B445" s="243" t="s">
        <v>144</v>
      </c>
      <c r="C445" s="95"/>
      <c r="D445" s="188"/>
      <c r="E445" s="159" t="s">
        <v>144</v>
      </c>
      <c r="G445" s="119"/>
      <c r="V445" s="165">
        <v>1</v>
      </c>
    </row>
    <row r="446" spans="1:22" ht="12.75">
      <c r="A446" s="96" t="s">
        <v>158</v>
      </c>
      <c r="B446" s="243" t="s">
        <v>144</v>
      </c>
      <c r="C446" s="95"/>
      <c r="D446" s="188"/>
      <c r="E446" s="159" t="s">
        <v>144</v>
      </c>
      <c r="G446" s="119"/>
      <c r="V446" s="165">
        <v>1</v>
      </c>
    </row>
    <row r="447" spans="1:22" ht="12.75">
      <c r="A447" s="96" t="s">
        <v>622</v>
      </c>
      <c r="B447" s="243" t="s">
        <v>144</v>
      </c>
      <c r="C447" s="95"/>
      <c r="D447" s="188"/>
      <c r="E447" s="159" t="s">
        <v>144</v>
      </c>
      <c r="G447" s="119"/>
      <c r="V447" s="165">
        <v>1</v>
      </c>
    </row>
    <row r="448" spans="1:22" ht="12.75">
      <c r="A448" s="94"/>
      <c r="B448" s="243" t="s">
        <v>144</v>
      </c>
      <c r="C448" s="95"/>
      <c r="D448" s="188"/>
      <c r="E448" s="159" t="s">
        <v>144</v>
      </c>
      <c r="G448" s="119"/>
      <c r="V448" s="165">
        <v>1</v>
      </c>
    </row>
    <row r="449" spans="1:22" ht="12.75">
      <c r="A449" s="96" t="s">
        <v>1177</v>
      </c>
      <c r="B449" s="243" t="s">
        <v>144</v>
      </c>
      <c r="C449" s="95"/>
      <c r="D449" s="188"/>
      <c r="E449" s="159" t="s">
        <v>144</v>
      </c>
      <c r="G449" s="119"/>
      <c r="V449" s="165">
        <v>1</v>
      </c>
    </row>
    <row r="450" spans="1:22" ht="12.75">
      <c r="A450" s="96" t="s">
        <v>1178</v>
      </c>
      <c r="B450" s="243" t="s">
        <v>271</v>
      </c>
      <c r="C450" s="153"/>
      <c r="D450" s="188" t="str">
        <f>B450</f>
        <v>on application</v>
      </c>
      <c r="E450" s="159"/>
      <c r="G450" s="119"/>
      <c r="V450" s="165">
        <v>1</v>
      </c>
    </row>
    <row r="451" spans="1:22" ht="12.75">
      <c r="A451" s="94"/>
      <c r="B451" s="243" t="s">
        <v>144</v>
      </c>
      <c r="C451" s="95"/>
      <c r="D451" s="188"/>
      <c r="E451" s="159" t="s">
        <v>144</v>
      </c>
      <c r="G451" s="119"/>
      <c r="V451" s="165">
        <v>1</v>
      </c>
    </row>
    <row r="452" spans="1:22" ht="12.75">
      <c r="A452" s="94" t="s">
        <v>626</v>
      </c>
      <c r="B452" s="243" t="s">
        <v>144</v>
      </c>
      <c r="C452" s="97"/>
      <c r="D452" s="188"/>
      <c r="E452" s="159" t="s">
        <v>144</v>
      </c>
      <c r="G452" s="119"/>
      <c r="V452" s="165">
        <v>1</v>
      </c>
    </row>
    <row r="453" spans="1:22" ht="12.75">
      <c r="A453" s="96"/>
      <c r="B453" s="243" t="s">
        <v>144</v>
      </c>
      <c r="C453" s="95"/>
      <c r="D453" s="188"/>
      <c r="E453" s="159" t="s">
        <v>144</v>
      </c>
      <c r="G453" s="119"/>
      <c r="V453" s="165">
        <v>1</v>
      </c>
    </row>
    <row r="454" spans="1:22" ht="12.75">
      <c r="A454" s="96" t="s">
        <v>1348</v>
      </c>
      <c r="B454" s="243">
        <f>'proposed tariff 12-13'!D471</f>
        <v>8392.9901433840005</v>
      </c>
      <c r="C454" s="95"/>
      <c r="D454" s="188">
        <f t="shared" si="9"/>
        <v>8392.99</v>
      </c>
      <c r="E454" s="159">
        <f>(D454-B454)/B454</f>
        <v>-1.7083780422039435E-8</v>
      </c>
      <c r="G454" s="119"/>
      <c r="V454" s="165">
        <v>1</v>
      </c>
    </row>
    <row r="455" spans="1:22" ht="12.75">
      <c r="A455" s="96" t="s">
        <v>1351</v>
      </c>
      <c r="B455" s="243">
        <f>'proposed tariff 12-13'!D472</f>
        <v>67143.96409664159</v>
      </c>
      <c r="C455" s="95"/>
      <c r="D455" s="188">
        <f t="shared" si="9"/>
        <v>67143.960000000006</v>
      </c>
      <c r="E455" s="159">
        <f>(D455-B455)/B455</f>
        <v>-6.1012804929191221E-8</v>
      </c>
      <c r="G455" s="119"/>
      <c r="V455" s="165">
        <v>1</v>
      </c>
    </row>
    <row r="456" spans="1:22" ht="12.75">
      <c r="A456" s="96"/>
      <c r="B456" s="243" t="s">
        <v>144</v>
      </c>
      <c r="C456" s="95"/>
      <c r="D456" s="188"/>
      <c r="E456" s="159" t="s">
        <v>144</v>
      </c>
      <c r="G456" s="119"/>
      <c r="V456" s="165">
        <v>1</v>
      </c>
    </row>
    <row r="457" spans="1:22" ht="12.75">
      <c r="A457" s="96" t="s">
        <v>629</v>
      </c>
      <c r="B457" s="243" t="s">
        <v>144</v>
      </c>
      <c r="C457" s="95"/>
      <c r="D457" s="188"/>
      <c r="E457" s="159" t="s">
        <v>144</v>
      </c>
      <c r="G457" s="119"/>
      <c r="V457" s="165">
        <v>1</v>
      </c>
    </row>
    <row r="458" spans="1:22" ht="12.75">
      <c r="A458" s="96" t="s">
        <v>1349</v>
      </c>
      <c r="B458" s="243">
        <f>'proposed tariff 12-13'!D475</f>
        <v>5596.9624250316001</v>
      </c>
      <c r="C458" s="95"/>
      <c r="D458" s="188">
        <f t="shared" ref="D458:D510" si="11">ROUND(B458*(1+$I$25),2)</f>
        <v>5596.96</v>
      </c>
      <c r="E458" s="159">
        <f>(D458-B458)/B458</f>
        <v>-4.3327637670449679E-7</v>
      </c>
      <c r="G458" s="119"/>
      <c r="V458" s="165">
        <v>1</v>
      </c>
    </row>
    <row r="459" spans="1:22" ht="12.75">
      <c r="A459" s="96" t="s">
        <v>1353</v>
      </c>
      <c r="B459" s="243">
        <f>'proposed tariff 12-13'!D476</f>
        <v>117536.6404213596</v>
      </c>
      <c r="C459" s="95"/>
      <c r="D459" s="188">
        <f t="shared" si="11"/>
        <v>117536.64</v>
      </c>
      <c r="E459" s="159">
        <f>(D459-B459)/B459</f>
        <v>-3.5849212224122263E-9</v>
      </c>
      <c r="G459" s="119"/>
      <c r="V459" s="165">
        <v>1</v>
      </c>
    </row>
    <row r="460" spans="1:22" ht="12.75">
      <c r="A460" s="96" t="s">
        <v>1354</v>
      </c>
      <c r="B460" s="243">
        <f>'proposed tariff 12-13'!D477</f>
        <v>4197.3325882992003</v>
      </c>
      <c r="C460" s="95"/>
      <c r="D460" s="188">
        <f t="shared" si="11"/>
        <v>4197.33</v>
      </c>
      <c r="E460" s="159">
        <f>(D460-B460)/B460</f>
        <v>-6.1665334970416615E-7</v>
      </c>
      <c r="G460" s="119"/>
      <c r="V460" s="165">
        <v>1</v>
      </c>
    </row>
    <row r="461" spans="1:22" ht="12.75">
      <c r="A461" s="96"/>
      <c r="B461" s="243" t="s">
        <v>144</v>
      </c>
      <c r="C461" s="95"/>
      <c r="D461" s="188"/>
      <c r="E461" s="159" t="s">
        <v>144</v>
      </c>
      <c r="G461" s="119"/>
      <c r="V461" s="165">
        <v>1</v>
      </c>
    </row>
    <row r="462" spans="1:22" ht="12.75">
      <c r="A462" s="94" t="s">
        <v>633</v>
      </c>
      <c r="B462" s="243" t="s">
        <v>144</v>
      </c>
      <c r="C462" s="95"/>
      <c r="D462" s="188"/>
      <c r="E462" s="159" t="s">
        <v>144</v>
      </c>
      <c r="G462" s="119"/>
      <c r="V462" s="165">
        <v>1</v>
      </c>
    </row>
    <row r="463" spans="1:22" ht="12.75">
      <c r="A463" s="96" t="s">
        <v>1348</v>
      </c>
      <c r="B463" s="243">
        <f>'proposed tariff 12-13'!D480</f>
        <v>10585.8448436664</v>
      </c>
      <c r="C463" s="95"/>
      <c r="D463" s="188">
        <f t="shared" si="11"/>
        <v>10585.84</v>
      </c>
      <c r="E463" s="159">
        <f>(D463-B463)/B463</f>
        <v>-4.5756068331363594E-7</v>
      </c>
      <c r="G463" s="119"/>
      <c r="V463" s="165">
        <v>1</v>
      </c>
    </row>
    <row r="464" spans="1:22" ht="12.75">
      <c r="A464" s="96" t="s">
        <v>1351</v>
      </c>
      <c r="B464" s="243">
        <f>'proposed tariff 12-13'!D481</f>
        <v>84691.751636797198</v>
      </c>
      <c r="C464" s="95"/>
      <c r="D464" s="188">
        <f t="shared" si="11"/>
        <v>84691.75</v>
      </c>
      <c r="E464" s="159">
        <f>(D464-B464)/B464</f>
        <v>-1.9326524328639716E-8</v>
      </c>
      <c r="G464" s="119"/>
      <c r="V464" s="165">
        <v>1</v>
      </c>
    </row>
    <row r="465" spans="1:22" ht="12.75">
      <c r="A465" s="96"/>
      <c r="B465" s="243" t="s">
        <v>144</v>
      </c>
      <c r="C465" s="95"/>
      <c r="D465" s="188"/>
      <c r="E465" s="159" t="s">
        <v>144</v>
      </c>
      <c r="G465" s="119"/>
      <c r="V465" s="165">
        <v>1</v>
      </c>
    </row>
    <row r="466" spans="1:22" ht="12.75">
      <c r="A466" s="96" t="s">
        <v>629</v>
      </c>
      <c r="B466" s="243" t="s">
        <v>144</v>
      </c>
      <c r="C466" s="95"/>
      <c r="D466" s="188"/>
      <c r="E466" s="159" t="s">
        <v>144</v>
      </c>
      <c r="G466" s="119"/>
      <c r="V466" s="165">
        <v>1</v>
      </c>
    </row>
    <row r="467" spans="1:22" ht="12.75">
      <c r="A467" s="96" t="s">
        <v>1349</v>
      </c>
      <c r="B467" s="243">
        <f>'proposed tariff 12-13'!D484</f>
        <v>7057.7953984440001</v>
      </c>
      <c r="C467" s="95"/>
      <c r="D467" s="188">
        <f t="shared" si="11"/>
        <v>7057.8</v>
      </c>
      <c r="E467" s="159">
        <f>(D467-B467)/B467</f>
        <v>6.5198206243547563E-7</v>
      </c>
      <c r="G467" s="119"/>
      <c r="V467" s="165">
        <v>1</v>
      </c>
    </row>
    <row r="468" spans="1:22" ht="12.75">
      <c r="A468" s="96" t="s">
        <v>1353</v>
      </c>
      <c r="B468" s="243">
        <f>'proposed tariff 12-13'!D485</f>
        <v>148226.6848747356</v>
      </c>
      <c r="C468" s="95"/>
      <c r="D468" s="188">
        <f t="shared" si="11"/>
        <v>148226.68</v>
      </c>
      <c r="E468" s="159">
        <f>(D468-B468)/B468</f>
        <v>-3.2887031165078147E-8</v>
      </c>
      <c r="G468" s="119"/>
      <c r="V468" s="165">
        <v>1</v>
      </c>
    </row>
    <row r="469" spans="1:22" ht="12.75">
      <c r="A469" s="96"/>
      <c r="B469" s="243" t="s">
        <v>144</v>
      </c>
      <c r="C469" s="95"/>
      <c r="D469" s="188"/>
      <c r="E469" s="159"/>
      <c r="G469" s="119"/>
      <c r="V469" s="165">
        <v>1</v>
      </c>
    </row>
    <row r="470" spans="1:22" ht="12.75">
      <c r="A470" s="96" t="s">
        <v>1352</v>
      </c>
      <c r="B470" s="243">
        <f>'proposed tariff 12-13'!D487</f>
        <v>5292.9331592255994</v>
      </c>
      <c r="C470" s="95"/>
      <c r="D470" s="188">
        <f t="shared" si="11"/>
        <v>5292.93</v>
      </c>
      <c r="E470" s="159">
        <f>(D470-B470)/B470</f>
        <v>-5.9687615620337532E-7</v>
      </c>
      <c r="G470" s="119"/>
      <c r="V470" s="165">
        <v>1</v>
      </c>
    </row>
    <row r="471" spans="1:22" ht="12.75">
      <c r="A471" s="96"/>
      <c r="B471" s="243" t="s">
        <v>144</v>
      </c>
      <c r="C471" s="95"/>
      <c r="D471" s="188"/>
      <c r="E471" s="159" t="s">
        <v>144</v>
      </c>
      <c r="G471" s="119"/>
      <c r="V471" s="165">
        <v>1</v>
      </c>
    </row>
    <row r="472" spans="1:22" ht="12.75">
      <c r="A472" s="94" t="s">
        <v>635</v>
      </c>
      <c r="B472" s="243" t="s">
        <v>144</v>
      </c>
      <c r="C472" s="95"/>
      <c r="D472" s="188"/>
      <c r="E472" s="159" t="s">
        <v>144</v>
      </c>
      <c r="G472" s="119"/>
      <c r="V472" s="165">
        <v>1</v>
      </c>
    </row>
    <row r="473" spans="1:22" ht="12.75">
      <c r="A473" s="94" t="s">
        <v>636</v>
      </c>
      <c r="B473" s="243" t="s">
        <v>144</v>
      </c>
      <c r="C473" s="95"/>
      <c r="D473" s="188"/>
      <c r="E473" s="159" t="s">
        <v>144</v>
      </c>
      <c r="G473" s="119"/>
      <c r="V473" s="165">
        <v>1</v>
      </c>
    </row>
    <row r="474" spans="1:22" ht="12.75">
      <c r="A474" s="96"/>
      <c r="B474" s="243" t="s">
        <v>144</v>
      </c>
      <c r="C474" s="95"/>
      <c r="D474" s="188"/>
      <c r="E474" s="159" t="s">
        <v>144</v>
      </c>
      <c r="G474" s="119"/>
      <c r="V474" s="165">
        <v>1</v>
      </c>
    </row>
    <row r="475" spans="1:22" ht="12.75">
      <c r="A475" s="96" t="s">
        <v>637</v>
      </c>
      <c r="B475" s="243">
        <f>'proposed tariff 12-13'!D492</f>
        <v>23134.850089394404</v>
      </c>
      <c r="C475" s="95"/>
      <c r="D475" s="188">
        <f t="shared" si="11"/>
        <v>23134.85</v>
      </c>
      <c r="E475" s="159">
        <f>(D475-B475)/B475</f>
        <v>-3.8640581147852647E-9</v>
      </c>
      <c r="G475" s="119"/>
      <c r="V475" s="165">
        <v>1</v>
      </c>
    </row>
    <row r="476" spans="1:22" ht="12.75">
      <c r="A476" s="96" t="s">
        <v>94</v>
      </c>
      <c r="B476" s="243">
        <f>'proposed tariff 12-13'!D493</f>
        <v>9914.9403543371991</v>
      </c>
      <c r="C476" s="95"/>
      <c r="D476" s="188">
        <f t="shared" si="11"/>
        <v>9914.94</v>
      </c>
      <c r="E476" s="159">
        <f>(D476-B476)/B476</f>
        <v>-3.5737703498338904E-8</v>
      </c>
      <c r="G476" s="119"/>
      <c r="V476" s="165">
        <v>1</v>
      </c>
    </row>
    <row r="477" spans="1:22" ht="12.75">
      <c r="A477" s="96"/>
      <c r="B477" s="243" t="s">
        <v>144</v>
      </c>
      <c r="C477" s="95"/>
      <c r="D477" s="188"/>
      <c r="E477" s="159" t="s">
        <v>144</v>
      </c>
      <c r="G477" s="119"/>
      <c r="V477" s="165">
        <v>1</v>
      </c>
    </row>
    <row r="478" spans="1:22" ht="12.75">
      <c r="A478" s="96" t="s">
        <v>638</v>
      </c>
      <c r="B478" s="243" t="s">
        <v>144</v>
      </c>
      <c r="C478" s="95"/>
      <c r="D478" s="188"/>
      <c r="E478" s="159" t="s">
        <v>144</v>
      </c>
      <c r="G478" s="119"/>
    </row>
    <row r="479" spans="1:22" ht="12.75">
      <c r="A479" s="96" t="s">
        <v>639</v>
      </c>
      <c r="B479" s="243" t="s">
        <v>144</v>
      </c>
      <c r="C479" s="95"/>
      <c r="D479" s="188"/>
      <c r="E479" s="159" t="s">
        <v>144</v>
      </c>
      <c r="G479" s="119"/>
    </row>
    <row r="480" spans="1:22" ht="12.75">
      <c r="A480" s="96" t="s">
        <v>640</v>
      </c>
      <c r="B480" s="243" t="s">
        <v>144</v>
      </c>
      <c r="C480" s="95"/>
      <c r="D480" s="188"/>
      <c r="E480" s="159" t="s">
        <v>144</v>
      </c>
      <c r="G480" s="119"/>
    </row>
    <row r="481" spans="1:7" ht="12.75">
      <c r="A481" s="96"/>
      <c r="B481" s="243" t="s">
        <v>144</v>
      </c>
      <c r="C481" s="95"/>
      <c r="D481" s="188"/>
      <c r="E481" s="159" t="s">
        <v>144</v>
      </c>
      <c r="G481" s="119"/>
    </row>
    <row r="482" spans="1:7" ht="12.75">
      <c r="A482" s="94" t="s">
        <v>93</v>
      </c>
      <c r="B482" s="243" t="s">
        <v>144</v>
      </c>
      <c r="C482" s="95"/>
      <c r="D482" s="188"/>
      <c r="E482" s="159" t="s">
        <v>144</v>
      </c>
      <c r="G482" s="119"/>
    </row>
    <row r="483" spans="1:7" ht="12.75">
      <c r="A483" s="96"/>
      <c r="B483" s="243" t="s">
        <v>144</v>
      </c>
      <c r="C483" s="95"/>
      <c r="D483" s="188"/>
      <c r="E483" s="159" t="s">
        <v>144</v>
      </c>
      <c r="G483" s="119"/>
    </row>
    <row r="484" spans="1:7" ht="12.75">
      <c r="A484" s="96" t="s">
        <v>641</v>
      </c>
      <c r="B484" s="243" t="s">
        <v>144</v>
      </c>
      <c r="C484" s="95"/>
      <c r="D484" s="188"/>
      <c r="E484" s="159" t="s">
        <v>144</v>
      </c>
      <c r="G484" s="119"/>
    </row>
    <row r="485" spans="1:7" ht="12.75">
      <c r="A485" s="96" t="s">
        <v>1350</v>
      </c>
      <c r="B485" s="243">
        <f>'proposed tariff 12-13'!D502</f>
        <v>9914.9403543371991</v>
      </c>
      <c r="C485" s="95"/>
      <c r="D485" s="188">
        <f t="shared" si="11"/>
        <v>9914.94</v>
      </c>
      <c r="E485" s="159">
        <f>(D485-B485)/B485</f>
        <v>-3.5737703498338904E-8</v>
      </c>
      <c r="G485" s="119"/>
    </row>
    <row r="486" spans="1:7" ht="12.75">
      <c r="A486" s="96" t="s">
        <v>1343</v>
      </c>
      <c r="B486" s="243">
        <f>'proposed tariff 12-13'!D503</f>
        <v>19829.880708674398</v>
      </c>
      <c r="C486" s="95"/>
      <c r="D486" s="188">
        <f t="shared" si="11"/>
        <v>19829.88</v>
      </c>
      <c r="E486" s="159">
        <f>(D486-B486)/B486</f>
        <v>-3.5737703498338904E-8</v>
      </c>
      <c r="G486" s="119"/>
    </row>
    <row r="487" spans="1:7" ht="12.75">
      <c r="A487" s="96"/>
      <c r="B487" s="243" t="s">
        <v>144</v>
      </c>
      <c r="C487" s="95"/>
      <c r="D487" s="188"/>
      <c r="E487" s="159" t="s">
        <v>144</v>
      </c>
      <c r="G487" s="119"/>
    </row>
    <row r="488" spans="1:7" ht="12.75">
      <c r="A488" s="98" t="s">
        <v>644</v>
      </c>
      <c r="B488" s="243" t="s">
        <v>144</v>
      </c>
      <c r="C488" s="95"/>
      <c r="D488" s="188"/>
      <c r="E488" s="159" t="s">
        <v>144</v>
      </c>
      <c r="G488" s="119"/>
    </row>
    <row r="489" spans="1:7" ht="12.75">
      <c r="A489" s="98" t="s">
        <v>645</v>
      </c>
      <c r="B489" s="243" t="s">
        <v>144</v>
      </c>
      <c r="C489" s="95"/>
      <c r="D489" s="188"/>
      <c r="E489" s="159" t="s">
        <v>144</v>
      </c>
      <c r="G489" s="119"/>
    </row>
    <row r="490" spans="1:7" ht="12.75">
      <c r="A490" s="98" t="s">
        <v>646</v>
      </c>
      <c r="B490" s="243" t="s">
        <v>144</v>
      </c>
      <c r="C490" s="95"/>
      <c r="D490" s="188"/>
      <c r="E490" s="159" t="s">
        <v>144</v>
      </c>
      <c r="G490" s="119"/>
    </row>
    <row r="491" spans="1:7" ht="12.75">
      <c r="A491" s="98" t="s">
        <v>647</v>
      </c>
      <c r="B491" s="243" t="s">
        <v>144</v>
      </c>
      <c r="C491" s="95"/>
      <c r="D491" s="188"/>
      <c r="E491" s="159" t="s">
        <v>144</v>
      </c>
      <c r="G491" s="119"/>
    </row>
    <row r="492" spans="1:7" ht="12.75">
      <c r="A492" s="98" t="s">
        <v>648</v>
      </c>
      <c r="B492" s="243" t="s">
        <v>144</v>
      </c>
      <c r="C492" s="95"/>
      <c r="D492" s="188"/>
      <c r="E492" s="159" t="s">
        <v>144</v>
      </c>
      <c r="G492" s="119"/>
    </row>
    <row r="493" spans="1:7" ht="12.75">
      <c r="A493" s="96"/>
      <c r="B493" s="243" t="s">
        <v>144</v>
      </c>
      <c r="C493" s="95"/>
      <c r="D493" s="188"/>
      <c r="E493" s="159" t="s">
        <v>144</v>
      </c>
      <c r="G493" s="119"/>
    </row>
    <row r="494" spans="1:7" ht="12.75">
      <c r="A494" s="94" t="s">
        <v>649</v>
      </c>
      <c r="B494" s="243" t="s">
        <v>144</v>
      </c>
      <c r="C494" s="95"/>
      <c r="D494" s="188"/>
      <c r="E494" s="159" t="s">
        <v>144</v>
      </c>
      <c r="G494" s="119"/>
    </row>
    <row r="495" spans="1:7" ht="12.75">
      <c r="A495" s="96"/>
      <c r="B495" s="243" t="s">
        <v>144</v>
      </c>
      <c r="C495" s="95"/>
      <c r="D495" s="188"/>
      <c r="E495" s="159" t="s">
        <v>144</v>
      </c>
      <c r="G495" s="119"/>
    </row>
    <row r="496" spans="1:7" ht="12.75">
      <c r="A496" s="96" t="s">
        <v>1182</v>
      </c>
      <c r="B496" s="243"/>
      <c r="C496" s="153"/>
      <c r="D496" s="188"/>
      <c r="E496" s="159"/>
      <c r="G496" s="119"/>
    </row>
    <row r="497" spans="1:7" ht="12.75">
      <c r="A497" s="96" t="s">
        <v>1180</v>
      </c>
      <c r="B497" s="243">
        <f>'proposed tariff 12-13'!D514</f>
        <v>8391.3258475620005</v>
      </c>
      <c r="C497" s="153"/>
      <c r="D497" s="188">
        <f t="shared" si="11"/>
        <v>8391.33</v>
      </c>
      <c r="E497" s="159">
        <f>(D497-B497)/B497</f>
        <v>4.9484885641087799E-7</v>
      </c>
      <c r="G497" s="119"/>
    </row>
    <row r="498" spans="1:7" ht="12.75">
      <c r="A498" s="96" t="s">
        <v>1179</v>
      </c>
      <c r="B498" s="243">
        <f>'proposed tariff 12-13'!D515</f>
        <v>11496.118021768802</v>
      </c>
      <c r="C498" s="153"/>
      <c r="D498" s="188">
        <f t="shared" si="11"/>
        <v>11496.12</v>
      </c>
      <c r="E498" s="159">
        <f>(D498-B498)/B498</f>
        <v>1.7207819156865366E-7</v>
      </c>
      <c r="G498" s="119"/>
    </row>
    <row r="499" spans="1:7" ht="12.75">
      <c r="A499" s="96" t="s">
        <v>1192</v>
      </c>
      <c r="B499" s="243">
        <f>'proposed tariff 12-13'!D516</f>
        <v>10584.202022629199</v>
      </c>
      <c r="C499" s="153"/>
      <c r="D499" s="188">
        <f t="shared" si="11"/>
        <v>10584.2</v>
      </c>
      <c r="E499" s="159">
        <f>(D499-B499)/B499</f>
        <v>-1.9109888433577719E-7</v>
      </c>
      <c r="G499" s="119"/>
    </row>
    <row r="500" spans="1:7" ht="12.75">
      <c r="A500" s="96"/>
      <c r="B500" s="243"/>
      <c r="C500" s="89"/>
      <c r="D500" s="188"/>
      <c r="E500" s="159"/>
      <c r="G500" s="119"/>
    </row>
    <row r="501" spans="1:7" ht="12.75">
      <c r="A501" s="96" t="s">
        <v>1181</v>
      </c>
      <c r="B501" s="243"/>
      <c r="C501" s="89"/>
      <c r="D501" s="188"/>
      <c r="E501" s="159"/>
      <c r="G501" s="119"/>
    </row>
    <row r="502" spans="1:7" ht="12.75">
      <c r="A502" s="96" t="s">
        <v>1183</v>
      </c>
      <c r="B502" s="243">
        <f>'proposed tariff 12-13'!D519</f>
        <v>3104.9653320000002</v>
      </c>
      <c r="C502" s="144"/>
      <c r="D502" s="188">
        <f t="shared" si="11"/>
        <v>3104.97</v>
      </c>
      <c r="E502" s="159">
        <f>(D502-B502)/B502</f>
        <v>1.5033984281480913E-6</v>
      </c>
      <c r="G502" s="119"/>
    </row>
    <row r="503" spans="1:7" ht="12.75">
      <c r="A503" s="96" t="s">
        <v>1184</v>
      </c>
      <c r="B503" s="243">
        <f>'proposed tariff 12-13'!D520</f>
        <v>5135.9448000000002</v>
      </c>
      <c r="C503" s="144"/>
      <c r="D503" s="188">
        <f t="shared" si="11"/>
        <v>5135.9399999999996</v>
      </c>
      <c r="E503" s="159">
        <f>(D503-B503)/B503</f>
        <v>-9.3458948402523532E-7</v>
      </c>
      <c r="G503" s="119"/>
    </row>
    <row r="504" spans="1:7" ht="12.75">
      <c r="A504" s="96" t="s">
        <v>1179</v>
      </c>
      <c r="B504" s="243">
        <f>'proposed tariff 12-13'!D521</f>
        <v>4253.8015800000003</v>
      </c>
      <c r="C504" s="144"/>
      <c r="D504" s="188">
        <f t="shared" si="11"/>
        <v>4253.8</v>
      </c>
      <c r="E504" s="159">
        <f>(D504-B504)/B504</f>
        <v>-3.7143246350094436E-7</v>
      </c>
      <c r="G504" s="119"/>
    </row>
    <row r="505" spans="1:7" ht="12.75">
      <c r="A505" s="96"/>
      <c r="B505" s="243"/>
      <c r="C505" s="144"/>
      <c r="D505" s="188"/>
      <c r="E505" s="159"/>
      <c r="G505" s="119"/>
    </row>
    <row r="506" spans="1:7" ht="12.75">
      <c r="A506" s="96" t="s">
        <v>1185</v>
      </c>
      <c r="B506" s="243"/>
      <c r="C506" s="144"/>
      <c r="D506" s="188"/>
      <c r="E506" s="159"/>
      <c r="G506" s="119"/>
    </row>
    <row r="507" spans="1:7" ht="12.75">
      <c r="A507" s="96" t="s">
        <v>1186</v>
      </c>
      <c r="B507" s="243">
        <f>'proposed tariff 12-13'!D524</f>
        <v>1236.0589359999999</v>
      </c>
      <c r="C507" s="144"/>
      <c r="D507" s="188">
        <f t="shared" si="11"/>
        <v>1236.06</v>
      </c>
      <c r="E507" s="159">
        <f>(D507-B507)/B507</f>
        <v>8.6080037856879541E-7</v>
      </c>
      <c r="F507" s="155"/>
      <c r="G507" s="119"/>
    </row>
    <row r="508" spans="1:7" ht="12.75">
      <c r="A508" s="96" t="s">
        <v>1187</v>
      </c>
      <c r="B508" s="243">
        <f>'proposed tariff 12-13'!D525</f>
        <v>865.22892400000012</v>
      </c>
      <c r="C508" s="144"/>
      <c r="D508" s="188">
        <f t="shared" si="11"/>
        <v>865.23</v>
      </c>
      <c r="E508" s="159">
        <f>(D508-B508)/B508</f>
        <v>1.2436015140637604E-6</v>
      </c>
      <c r="G508" s="119"/>
    </row>
    <row r="509" spans="1:7" ht="12.75">
      <c r="A509" s="96" t="s">
        <v>1188</v>
      </c>
      <c r="B509" s="243">
        <f>'proposed tariff 12-13'!D526</f>
        <v>1693.3820400000002</v>
      </c>
      <c r="C509" s="144"/>
      <c r="D509" s="188">
        <f t="shared" si="11"/>
        <v>1693.38</v>
      </c>
      <c r="E509" s="159">
        <f>(D509-B509)/B509</f>
        <v>-1.2046897580649251E-6</v>
      </c>
      <c r="G509" s="119"/>
    </row>
    <row r="510" spans="1:7" ht="13.5" thickBot="1">
      <c r="A510" s="271" t="s">
        <v>1189</v>
      </c>
      <c r="B510" s="278">
        <f>'proposed tariff 12-13'!D527</f>
        <v>1185.367428</v>
      </c>
      <c r="C510" s="294"/>
      <c r="D510" s="188">
        <f t="shared" si="11"/>
        <v>1185.3699999999999</v>
      </c>
      <c r="E510" s="280">
        <f>(D510-B510)/B510</f>
        <v>2.1697913567714356E-6</v>
      </c>
      <c r="G510" s="119"/>
    </row>
    <row r="511" spans="1:7" ht="12.75">
      <c r="A511" s="290"/>
      <c r="B511" s="282"/>
      <c r="C511" s="295"/>
      <c r="D511" s="188"/>
      <c r="E511" s="285"/>
      <c r="G511" s="119"/>
    </row>
    <row r="512" spans="1:7" ht="12.75">
      <c r="A512" s="94" t="s">
        <v>339</v>
      </c>
      <c r="B512" s="243"/>
      <c r="C512" s="144"/>
      <c r="D512" s="188"/>
      <c r="E512" s="159"/>
      <c r="G512" s="119"/>
    </row>
    <row r="513" spans="1:7" ht="12.75">
      <c r="A513" s="96" t="s">
        <v>341</v>
      </c>
      <c r="B513" s="243"/>
      <c r="C513" s="144"/>
      <c r="D513" s="188"/>
      <c r="E513" s="159"/>
      <c r="G513" s="119"/>
    </row>
    <row r="514" spans="1:7" ht="12.75">
      <c r="A514" s="96" t="s">
        <v>1190</v>
      </c>
      <c r="B514" s="243"/>
      <c r="C514" s="144"/>
      <c r="D514" s="188"/>
      <c r="E514" s="159"/>
      <c r="G514" s="119"/>
    </row>
    <row r="515" spans="1:7" ht="12.75">
      <c r="A515" s="96" t="s">
        <v>1191</v>
      </c>
      <c r="B515" s="243"/>
      <c r="C515" s="144"/>
      <c r="D515" s="188"/>
      <c r="E515" s="159"/>
      <c r="G515" s="119"/>
    </row>
    <row r="516" spans="1:7" ht="12.75">
      <c r="A516" s="96"/>
      <c r="B516" s="243"/>
      <c r="C516" s="95"/>
      <c r="D516" s="188"/>
      <c r="E516" s="159"/>
      <c r="G516" s="119"/>
    </row>
    <row r="517" spans="1:7" ht="12.75">
      <c r="A517" s="94" t="s">
        <v>654</v>
      </c>
      <c r="B517" s="243" t="s">
        <v>144</v>
      </c>
      <c r="C517" s="95"/>
      <c r="D517" s="188"/>
      <c r="E517" s="159" t="s">
        <v>144</v>
      </c>
      <c r="G517" s="119"/>
    </row>
    <row r="518" spans="1:7" ht="12.75">
      <c r="A518" s="96"/>
      <c r="B518" s="243" t="s">
        <v>144</v>
      </c>
      <c r="C518" s="95"/>
      <c r="D518" s="188"/>
      <c r="E518" s="159" t="s">
        <v>144</v>
      </c>
      <c r="G518" s="119"/>
    </row>
    <row r="519" spans="1:7" ht="12.75">
      <c r="A519" s="96" t="s">
        <v>340</v>
      </c>
      <c r="B519" s="243" t="s">
        <v>144</v>
      </c>
      <c r="C519" s="95"/>
      <c r="D519" s="188"/>
      <c r="E519" s="159" t="s">
        <v>144</v>
      </c>
      <c r="G519" s="119"/>
    </row>
    <row r="520" spans="1:7" ht="12.75">
      <c r="A520" s="96" t="s">
        <v>656</v>
      </c>
      <c r="B520" s="243" t="s">
        <v>144</v>
      </c>
      <c r="C520" s="95"/>
      <c r="D520" s="188"/>
      <c r="E520" s="159" t="s">
        <v>144</v>
      </c>
      <c r="G520" s="119"/>
    </row>
    <row r="521" spans="1:7" ht="12.75">
      <c r="A521" s="96" t="s">
        <v>791</v>
      </c>
      <c r="B521" s="243" t="s">
        <v>144</v>
      </c>
      <c r="C521" s="95"/>
      <c r="D521" s="188"/>
      <c r="E521" s="159" t="s">
        <v>144</v>
      </c>
      <c r="G521" s="119"/>
    </row>
    <row r="522" spans="1:7" ht="12.75">
      <c r="A522" s="96" t="s">
        <v>159</v>
      </c>
      <c r="B522" s="243" t="s">
        <v>144</v>
      </c>
      <c r="C522" s="95"/>
      <c r="D522" s="188"/>
      <c r="E522" s="159" t="s">
        <v>144</v>
      </c>
      <c r="G522" s="119"/>
    </row>
    <row r="523" spans="1:7" ht="12.75">
      <c r="A523" s="96" t="s">
        <v>792</v>
      </c>
      <c r="B523" s="243" t="s">
        <v>144</v>
      </c>
      <c r="C523" s="95"/>
      <c r="D523" s="188"/>
      <c r="E523" s="159" t="s">
        <v>144</v>
      </c>
      <c r="G523" s="119"/>
    </row>
    <row r="524" spans="1:7" ht="12.75">
      <c r="A524" s="96" t="s">
        <v>793</v>
      </c>
      <c r="B524" s="243" t="s">
        <v>144</v>
      </c>
      <c r="C524" s="95"/>
      <c r="D524" s="188"/>
      <c r="E524" s="159" t="s">
        <v>144</v>
      </c>
      <c r="G524" s="119"/>
    </row>
    <row r="525" spans="1:7" ht="12.75">
      <c r="A525" s="96" t="s">
        <v>794</v>
      </c>
      <c r="B525" s="243" t="s">
        <v>144</v>
      </c>
      <c r="C525" s="95"/>
      <c r="D525" s="188"/>
      <c r="E525" s="159" t="s">
        <v>144</v>
      </c>
      <c r="G525" s="119"/>
    </row>
    <row r="526" spans="1:7" ht="12.75">
      <c r="A526" s="96" t="s">
        <v>795</v>
      </c>
      <c r="B526" s="243" t="s">
        <v>144</v>
      </c>
      <c r="C526" s="95"/>
      <c r="D526" s="188"/>
      <c r="E526" s="159" t="s">
        <v>144</v>
      </c>
      <c r="G526" s="119"/>
    </row>
    <row r="527" spans="1:7" ht="12.75">
      <c r="A527" s="96" t="s">
        <v>796</v>
      </c>
      <c r="B527" s="243" t="s">
        <v>144</v>
      </c>
      <c r="C527" s="95"/>
      <c r="D527" s="188"/>
      <c r="E527" s="159" t="s">
        <v>144</v>
      </c>
      <c r="G527" s="119"/>
    </row>
    <row r="528" spans="1:7" ht="12.75">
      <c r="A528" s="96" t="s">
        <v>1329</v>
      </c>
      <c r="B528" s="243" t="s">
        <v>144</v>
      </c>
      <c r="C528" s="95"/>
      <c r="D528" s="188"/>
      <c r="E528" s="159" t="s">
        <v>144</v>
      </c>
      <c r="G528" s="119"/>
    </row>
    <row r="529" spans="1:22" ht="12.75">
      <c r="A529" s="96" t="s">
        <v>1193</v>
      </c>
      <c r="B529" s="243"/>
      <c r="C529" s="95"/>
      <c r="D529" s="188"/>
      <c r="E529" s="159"/>
      <c r="G529" s="119"/>
    </row>
    <row r="530" spans="1:22" ht="12.75">
      <c r="A530" s="96"/>
      <c r="B530" s="243" t="s">
        <v>144</v>
      </c>
      <c r="C530" s="95"/>
      <c r="D530" s="188"/>
      <c r="E530" s="159" t="s">
        <v>144</v>
      </c>
      <c r="G530" s="119"/>
    </row>
    <row r="531" spans="1:22" ht="12.75">
      <c r="A531" s="94" t="s">
        <v>798</v>
      </c>
      <c r="B531" s="243" t="s">
        <v>144</v>
      </c>
      <c r="C531" s="95"/>
      <c r="D531" s="188"/>
      <c r="E531" s="159" t="s">
        <v>144</v>
      </c>
      <c r="G531" s="119"/>
      <c r="V531" s="165">
        <v>1</v>
      </c>
    </row>
    <row r="532" spans="1:22" ht="12.75">
      <c r="A532" s="96" t="s">
        <v>531</v>
      </c>
      <c r="B532" s="243">
        <f>'proposed tariff 12-13'!D549</f>
        <v>1655.7810698267999</v>
      </c>
      <c r="C532" s="95"/>
      <c r="D532" s="188">
        <f t="shared" ref="D532:D581" si="12">ROUND(B532*(1+$I$25),2)</f>
        <v>1655.78</v>
      </c>
      <c r="E532" s="159">
        <f>(D532-B532)/B532</f>
        <v>-6.4611609556607729E-7</v>
      </c>
      <c r="G532" s="119"/>
    </row>
    <row r="533" spans="1:22" ht="12.75">
      <c r="A533" s="96" t="s">
        <v>479</v>
      </c>
      <c r="B533" s="243" t="s">
        <v>144</v>
      </c>
      <c r="C533" s="95"/>
      <c r="D533" s="188"/>
      <c r="E533" s="159" t="s">
        <v>144</v>
      </c>
      <c r="G533" s="119"/>
    </row>
    <row r="534" spans="1:22" ht="12.75">
      <c r="A534" s="96" t="s">
        <v>535</v>
      </c>
      <c r="B534" s="243">
        <f>'proposed tariff 12-13'!D551</f>
        <v>7.0222546296000008</v>
      </c>
      <c r="C534" s="95"/>
      <c r="D534" s="188">
        <f t="shared" si="12"/>
        <v>7.02</v>
      </c>
      <c r="E534" s="159">
        <f>(D534-B534)/B534</f>
        <v>-3.2106918916007047E-4</v>
      </c>
      <c r="G534" s="119"/>
    </row>
    <row r="535" spans="1:22" ht="12.75">
      <c r="A535" s="96"/>
      <c r="B535" s="243" t="s">
        <v>144</v>
      </c>
      <c r="C535" s="95"/>
      <c r="D535" s="188"/>
      <c r="E535" s="159" t="s">
        <v>144</v>
      </c>
      <c r="G535" s="119"/>
    </row>
    <row r="536" spans="1:22" ht="12.75">
      <c r="A536" s="94" t="s">
        <v>801</v>
      </c>
      <c r="B536" s="243" t="s">
        <v>144</v>
      </c>
      <c r="C536" s="95"/>
      <c r="D536" s="188"/>
      <c r="E536" s="159" t="s">
        <v>144</v>
      </c>
      <c r="G536" s="119"/>
    </row>
    <row r="537" spans="1:22" ht="12.75">
      <c r="A537" s="96" t="s">
        <v>531</v>
      </c>
      <c r="B537" s="243">
        <f>'proposed tariff 12-13'!D554</f>
        <v>2001.2996198663998</v>
      </c>
      <c r="C537" s="95"/>
      <c r="D537" s="188">
        <f t="shared" si="12"/>
        <v>2001.3</v>
      </c>
      <c r="E537" s="159">
        <f>(D537-B537)/B537</f>
        <v>1.8994337299663323E-7</v>
      </c>
      <c r="G537" s="119"/>
    </row>
    <row r="538" spans="1:22" ht="12.75">
      <c r="A538" s="96" t="s">
        <v>479</v>
      </c>
      <c r="B538" s="243" t="s">
        <v>144</v>
      </c>
      <c r="C538" s="95"/>
      <c r="D538" s="188"/>
      <c r="E538" s="159" t="s">
        <v>144</v>
      </c>
      <c r="G538" s="119"/>
    </row>
    <row r="539" spans="1:22" ht="12.75">
      <c r="A539" s="96" t="s">
        <v>535</v>
      </c>
      <c r="B539" s="243">
        <f>'proposed tariff 12-13'!D556</f>
        <v>9.7602896915999988</v>
      </c>
      <c r="C539" s="95"/>
      <c r="D539" s="188">
        <f t="shared" si="12"/>
        <v>9.76</v>
      </c>
      <c r="E539" s="159">
        <f>(D539-B539)/B539</f>
        <v>-2.9680635427076374E-5</v>
      </c>
      <c r="G539" s="119"/>
    </row>
    <row r="540" spans="1:22" ht="12.75">
      <c r="A540" s="96"/>
      <c r="B540" s="243" t="s">
        <v>144</v>
      </c>
      <c r="C540" s="95"/>
      <c r="D540" s="188"/>
      <c r="E540" s="159" t="s">
        <v>144</v>
      </c>
      <c r="G540" s="119"/>
    </row>
    <row r="541" spans="1:22" ht="12.75">
      <c r="A541" s="94" t="s">
        <v>803</v>
      </c>
      <c r="B541" s="243" t="s">
        <v>144</v>
      </c>
      <c r="C541" s="97"/>
      <c r="D541" s="188"/>
      <c r="E541" s="159" t="s">
        <v>144</v>
      </c>
      <c r="G541" s="119"/>
    </row>
    <row r="542" spans="1:22" ht="12.75">
      <c r="A542" s="96" t="s">
        <v>531</v>
      </c>
      <c r="B542" s="243">
        <f>'proposed tariff 12-13'!D559</f>
        <v>1591.3567154267998</v>
      </c>
      <c r="C542" s="95"/>
      <c r="D542" s="188">
        <f t="shared" si="12"/>
        <v>1591.36</v>
      </c>
      <c r="E542" s="159">
        <f>(D542-B542)/B542</f>
        <v>2.0640081310628397E-6</v>
      </c>
      <c r="G542" s="119"/>
    </row>
    <row r="543" spans="1:22" ht="12.75">
      <c r="A543" s="96" t="s">
        <v>479</v>
      </c>
      <c r="B543" s="243" t="s">
        <v>144</v>
      </c>
      <c r="C543" s="95"/>
      <c r="D543" s="188"/>
      <c r="E543" s="159" t="s">
        <v>144</v>
      </c>
      <c r="G543" s="119"/>
    </row>
    <row r="544" spans="1:22" ht="12.75">
      <c r="A544" s="96" t="s">
        <v>535</v>
      </c>
      <c r="B544" s="243">
        <f>'proposed tariff 12-13'!D561</f>
        <v>7.7846094900000002</v>
      </c>
      <c r="C544" s="95"/>
      <c r="D544" s="188">
        <f t="shared" si="12"/>
        <v>7.78</v>
      </c>
      <c r="E544" s="159">
        <f>(D544-B544)/B544</f>
        <v>-5.9212861042307649E-4</v>
      </c>
      <c r="G544" s="119"/>
    </row>
    <row r="545" spans="1:7" ht="12.75">
      <c r="A545" s="96"/>
      <c r="B545" s="243" t="s">
        <v>144</v>
      </c>
      <c r="C545" s="95"/>
      <c r="D545" s="188"/>
      <c r="E545" s="159" t="s">
        <v>144</v>
      </c>
      <c r="G545" s="119"/>
    </row>
    <row r="546" spans="1:7" ht="12.75">
      <c r="A546" s="94" t="s">
        <v>633</v>
      </c>
      <c r="B546" s="243" t="s">
        <v>144</v>
      </c>
      <c r="C546" s="95"/>
      <c r="D546" s="188"/>
      <c r="E546" s="159" t="s">
        <v>144</v>
      </c>
      <c r="G546" s="119"/>
    </row>
    <row r="547" spans="1:7" ht="12.75">
      <c r="A547" s="96" t="s">
        <v>531</v>
      </c>
      <c r="B547" s="243">
        <f>'proposed tariff 12-13'!D564</f>
        <v>2088.744943572</v>
      </c>
      <c r="C547" s="95"/>
      <c r="D547" s="188">
        <f t="shared" si="12"/>
        <v>2088.7399999999998</v>
      </c>
      <c r="E547" s="159">
        <f>(D547-B547)/B547</f>
        <v>-2.3667667110064828E-6</v>
      </c>
      <c r="G547" s="119"/>
    </row>
    <row r="548" spans="1:7" ht="12.75">
      <c r="A548" s="96" t="s">
        <v>479</v>
      </c>
      <c r="B548" s="243" t="s">
        <v>144</v>
      </c>
      <c r="C548" s="95"/>
      <c r="D548" s="188"/>
      <c r="E548" s="159" t="s">
        <v>144</v>
      </c>
      <c r="G548" s="119"/>
    </row>
    <row r="549" spans="1:7" ht="12.75">
      <c r="A549" s="96" t="s">
        <v>535</v>
      </c>
      <c r="B549" s="243">
        <f>'proposed tariff 12-13'!D566</f>
        <v>8.8476113376000001</v>
      </c>
      <c r="C549" s="95"/>
      <c r="D549" s="188">
        <f t="shared" si="12"/>
        <v>8.85</v>
      </c>
      <c r="E549" s="159">
        <f>(D549-B549)/B549</f>
        <v>2.6997822450093323E-4</v>
      </c>
      <c r="G549" s="119"/>
    </row>
    <row r="550" spans="1:7" ht="12.75">
      <c r="A550" s="96"/>
      <c r="B550" s="243" t="s">
        <v>144</v>
      </c>
      <c r="C550" s="95"/>
      <c r="D550" s="188"/>
      <c r="E550" s="159" t="s">
        <v>144</v>
      </c>
      <c r="G550" s="119"/>
    </row>
    <row r="551" spans="1:7" ht="12.75">
      <c r="A551" s="94" t="s">
        <v>804</v>
      </c>
      <c r="B551" s="243" t="s">
        <v>144</v>
      </c>
      <c r="C551" s="95"/>
      <c r="D551" s="188"/>
      <c r="E551" s="159" t="s">
        <v>144</v>
      </c>
      <c r="G551" s="119"/>
    </row>
    <row r="552" spans="1:7" ht="12.75">
      <c r="A552" s="96" t="s">
        <v>531</v>
      </c>
      <c r="B552" s="243">
        <f>'proposed tariff 12-13'!D569</f>
        <v>1460.8007612352001</v>
      </c>
      <c r="C552" s="95"/>
      <c r="D552" s="188">
        <f t="shared" si="12"/>
        <v>1460.8</v>
      </c>
      <c r="E552" s="159">
        <f>(D552-B552)/B552</f>
        <v>-5.2110816226053224E-7</v>
      </c>
      <c r="G552" s="119"/>
    </row>
    <row r="553" spans="1:7" ht="12.75">
      <c r="A553" s="96" t="s">
        <v>479</v>
      </c>
      <c r="B553" s="243" t="s">
        <v>144</v>
      </c>
      <c r="C553" s="95"/>
      <c r="D553" s="188"/>
      <c r="E553" s="159" t="s">
        <v>144</v>
      </c>
      <c r="G553" s="119"/>
    </row>
    <row r="554" spans="1:7" ht="12.75">
      <c r="A554" s="96" t="s">
        <v>535</v>
      </c>
      <c r="B554" s="243">
        <f>'proposed tariff 12-13'!D571</f>
        <v>7.1296285535999999</v>
      </c>
      <c r="C554" s="95"/>
      <c r="D554" s="188">
        <f t="shared" si="12"/>
        <v>7.13</v>
      </c>
      <c r="E554" s="159">
        <f>(D554-B554)/B554</f>
        <v>5.2098983447380127E-5</v>
      </c>
      <c r="G554" s="119"/>
    </row>
    <row r="555" spans="1:7" ht="12.75">
      <c r="A555" s="96"/>
      <c r="B555" s="243" t="s">
        <v>144</v>
      </c>
      <c r="C555" s="95"/>
      <c r="D555" s="188"/>
      <c r="E555" s="159" t="s">
        <v>144</v>
      </c>
      <c r="G555" s="119"/>
    </row>
    <row r="556" spans="1:7" ht="12.75">
      <c r="A556" s="98" t="s">
        <v>160</v>
      </c>
      <c r="B556" s="243" t="s">
        <v>144</v>
      </c>
      <c r="C556" s="151"/>
      <c r="D556" s="188"/>
      <c r="E556" s="159" t="s">
        <v>144</v>
      </c>
      <c r="G556" s="119"/>
    </row>
    <row r="557" spans="1:7" ht="12.75">
      <c r="A557" s="98"/>
      <c r="B557" s="243"/>
      <c r="C557" s="151"/>
      <c r="D557" s="188"/>
      <c r="E557" s="159"/>
      <c r="G557" s="119"/>
    </row>
    <row r="558" spans="1:7" ht="12.75">
      <c r="A558" s="171" t="s">
        <v>1194</v>
      </c>
      <c r="B558" s="243" t="s">
        <v>144</v>
      </c>
      <c r="C558" s="151"/>
      <c r="D558" s="188"/>
      <c r="E558" s="159" t="s">
        <v>144</v>
      </c>
      <c r="G558" s="119"/>
    </row>
    <row r="559" spans="1:7" ht="12.75">
      <c r="A559" s="98" t="s">
        <v>809</v>
      </c>
      <c r="B559" s="243" t="s">
        <v>144</v>
      </c>
      <c r="C559" s="151"/>
      <c r="D559" s="188"/>
      <c r="E559" s="159" t="s">
        <v>144</v>
      </c>
      <c r="G559" s="119"/>
    </row>
    <row r="560" spans="1:7" ht="12.75">
      <c r="A560" s="96"/>
      <c r="B560" s="243" t="s">
        <v>144</v>
      </c>
      <c r="C560" s="151"/>
      <c r="D560" s="188"/>
      <c r="E560" s="159" t="s">
        <v>144</v>
      </c>
      <c r="G560" s="119"/>
    </row>
    <row r="561" spans="1:7" ht="12.75">
      <c r="A561" s="171" t="s">
        <v>1195</v>
      </c>
      <c r="B561" s="243" t="s">
        <v>144</v>
      </c>
      <c r="C561" s="151"/>
      <c r="D561" s="188"/>
      <c r="E561" s="159" t="s">
        <v>144</v>
      </c>
      <c r="G561" s="119"/>
    </row>
    <row r="562" spans="1:7" ht="12.75">
      <c r="A562" s="98" t="s">
        <v>612</v>
      </c>
      <c r="B562" s="243" t="s">
        <v>144</v>
      </c>
      <c r="C562" s="151"/>
      <c r="D562" s="188"/>
      <c r="E562" s="159" t="s">
        <v>144</v>
      </c>
      <c r="G562" s="119"/>
    </row>
    <row r="563" spans="1:7" ht="12.75">
      <c r="A563" s="98" t="s">
        <v>811</v>
      </c>
      <c r="B563" s="243" t="s">
        <v>144</v>
      </c>
      <c r="C563" s="151"/>
      <c r="D563" s="188"/>
      <c r="E563" s="159" t="s">
        <v>144</v>
      </c>
      <c r="G563" s="119"/>
    </row>
    <row r="564" spans="1:7" ht="12.75">
      <c r="A564" s="96"/>
      <c r="B564" s="243" t="s">
        <v>144</v>
      </c>
      <c r="C564" s="151"/>
      <c r="D564" s="188"/>
      <c r="E564" s="159" t="s">
        <v>144</v>
      </c>
      <c r="G564" s="119"/>
    </row>
    <row r="565" spans="1:7" ht="12.75">
      <c r="A565" s="171" t="s">
        <v>1196</v>
      </c>
      <c r="B565" s="243" t="s">
        <v>144</v>
      </c>
      <c r="C565" s="151"/>
      <c r="D565" s="188"/>
      <c r="E565" s="159" t="s">
        <v>144</v>
      </c>
      <c r="G565" s="119"/>
    </row>
    <row r="566" spans="1:7" ht="12.75">
      <c r="A566" s="98" t="s">
        <v>813</v>
      </c>
      <c r="B566" s="243" t="s">
        <v>144</v>
      </c>
      <c r="C566" s="151"/>
      <c r="D566" s="188"/>
      <c r="E566" s="159" t="s">
        <v>144</v>
      </c>
      <c r="G566" s="119"/>
    </row>
    <row r="567" spans="1:7" ht="12.75">
      <c r="A567" s="96"/>
      <c r="B567" s="243" t="s">
        <v>144</v>
      </c>
      <c r="C567" s="151"/>
      <c r="D567" s="188"/>
      <c r="E567" s="159" t="s">
        <v>144</v>
      </c>
      <c r="G567" s="119"/>
    </row>
    <row r="568" spans="1:7" ht="12.75">
      <c r="A568" s="98" t="s">
        <v>814</v>
      </c>
      <c r="B568" s="243" t="s">
        <v>144</v>
      </c>
      <c r="C568" s="151"/>
      <c r="D568" s="188"/>
      <c r="E568" s="159" t="s">
        <v>144</v>
      </c>
      <c r="G568" s="119"/>
    </row>
    <row r="569" spans="1:7" ht="12.75">
      <c r="A569" s="98" t="s">
        <v>815</v>
      </c>
      <c r="B569" s="243" t="s">
        <v>144</v>
      </c>
      <c r="C569" s="151"/>
      <c r="D569" s="188"/>
      <c r="E569" s="159" t="s">
        <v>144</v>
      </c>
      <c r="G569" s="119"/>
    </row>
    <row r="570" spans="1:7" ht="12.75">
      <c r="A570" s="96" t="s">
        <v>1197</v>
      </c>
      <c r="B570" s="243">
        <f>'proposed tariff 12-13'!D587</f>
        <v>660.99387614400007</v>
      </c>
      <c r="C570" s="151"/>
      <c r="D570" s="188">
        <f t="shared" si="12"/>
        <v>660.99</v>
      </c>
      <c r="E570" s="268">
        <f>(D570-B570)/B570</f>
        <v>-5.8641148427454328E-6</v>
      </c>
      <c r="F570" s="116"/>
      <c r="G570" s="119"/>
    </row>
    <row r="571" spans="1:7" ht="12.75">
      <c r="A571" s="96"/>
      <c r="B571" s="243" t="s">
        <v>144</v>
      </c>
      <c r="C571" s="95"/>
      <c r="D571" s="188"/>
      <c r="E571" s="159" t="s">
        <v>144</v>
      </c>
      <c r="G571" s="119"/>
    </row>
    <row r="572" spans="1:7" ht="12.75">
      <c r="A572" s="94" t="s">
        <v>207</v>
      </c>
      <c r="B572" s="243" t="s">
        <v>144</v>
      </c>
      <c r="C572" s="95"/>
      <c r="D572" s="188"/>
      <c r="E572" s="159" t="s">
        <v>144</v>
      </c>
      <c r="G572" s="119"/>
    </row>
    <row r="573" spans="1:7" ht="12.75">
      <c r="A573" s="96"/>
      <c r="B573" s="243" t="s">
        <v>144</v>
      </c>
      <c r="C573" s="95"/>
      <c r="D573" s="188"/>
      <c r="E573" s="159" t="s">
        <v>144</v>
      </c>
      <c r="G573" s="119"/>
    </row>
    <row r="574" spans="1:7" ht="12.75">
      <c r="A574" s="96" t="s">
        <v>818</v>
      </c>
      <c r="B574" s="243" t="s">
        <v>144</v>
      </c>
      <c r="C574" s="95"/>
      <c r="D574" s="188"/>
      <c r="E574" s="159" t="s">
        <v>144</v>
      </c>
      <c r="G574" s="119"/>
    </row>
    <row r="575" spans="1:7" ht="12.75">
      <c r="A575" s="96" t="s">
        <v>819</v>
      </c>
      <c r="B575" s="243" t="s">
        <v>144</v>
      </c>
      <c r="C575" s="95"/>
      <c r="D575" s="188"/>
      <c r="E575" s="159" t="s">
        <v>144</v>
      </c>
      <c r="G575" s="119"/>
    </row>
    <row r="576" spans="1:7" ht="12.75">
      <c r="A576" s="96" t="s">
        <v>820</v>
      </c>
      <c r="B576" s="243" t="s">
        <v>144</v>
      </c>
      <c r="C576" s="95"/>
      <c r="D576" s="188"/>
      <c r="E576" s="159" t="s">
        <v>144</v>
      </c>
      <c r="G576" s="119"/>
    </row>
    <row r="577" spans="1:7" ht="12.75">
      <c r="A577" s="96"/>
      <c r="B577" s="243" t="s">
        <v>144</v>
      </c>
      <c r="C577" s="95"/>
      <c r="D577" s="188"/>
      <c r="E577" s="159" t="s">
        <v>144</v>
      </c>
      <c r="G577" s="119"/>
    </row>
    <row r="578" spans="1:7" ht="12.75">
      <c r="A578" s="96" t="s">
        <v>1330</v>
      </c>
      <c r="B578" s="243">
        <f>'proposed tariff 12-13'!D595</f>
        <v>1181.7788823287999</v>
      </c>
      <c r="C578" s="95"/>
      <c r="D578" s="188">
        <f t="shared" si="12"/>
        <v>1181.78</v>
      </c>
      <c r="E578" s="159">
        <f>(D578-B578)/B578</f>
        <v>9.4575323419290708E-7</v>
      </c>
      <c r="G578" s="119"/>
    </row>
    <row r="579" spans="1:7" ht="12.75">
      <c r="A579" s="96" t="s">
        <v>536</v>
      </c>
      <c r="B579" s="243">
        <f>'proposed tariff 12-13'!D596</f>
        <v>1236.0564009108002</v>
      </c>
      <c r="C579" s="95"/>
      <c r="D579" s="188">
        <f t="shared" si="12"/>
        <v>1236.06</v>
      </c>
      <c r="E579" s="159">
        <f>(D579-B579)/B579</f>
        <v>2.9117515973157691E-6</v>
      </c>
      <c r="G579" s="119"/>
    </row>
    <row r="580" spans="1:7" ht="12.75">
      <c r="A580" s="96" t="s">
        <v>1203</v>
      </c>
      <c r="B580" s="243">
        <f>'proposed tariff 12-13'!D597</f>
        <v>1087.3435161707998</v>
      </c>
      <c r="C580" s="95"/>
      <c r="D580" s="188">
        <f t="shared" si="12"/>
        <v>1087.3399999999999</v>
      </c>
      <c r="E580" s="159">
        <f>(D580-B580)/B580</f>
        <v>-3.2337258167454492E-6</v>
      </c>
      <c r="G580" s="119"/>
    </row>
    <row r="581" spans="1:7" ht="12.75">
      <c r="A581" s="96" t="s">
        <v>538</v>
      </c>
      <c r="B581" s="243">
        <f>'proposed tariff 12-13'!D598</f>
        <v>862.62063063120002</v>
      </c>
      <c r="C581" s="95"/>
      <c r="D581" s="188">
        <f t="shared" si="12"/>
        <v>862.62</v>
      </c>
      <c r="E581" s="159">
        <f>(D581-B581)/B581</f>
        <v>-7.3106436087572351E-7</v>
      </c>
      <c r="G581" s="119"/>
    </row>
    <row r="582" spans="1:7" ht="12.75">
      <c r="A582" s="96"/>
      <c r="B582" s="243" t="s">
        <v>144</v>
      </c>
      <c r="C582" s="95"/>
      <c r="D582" s="188"/>
      <c r="E582" s="159" t="s">
        <v>144</v>
      </c>
      <c r="G582" s="119"/>
    </row>
    <row r="583" spans="1:7" ht="12.75">
      <c r="A583" s="96" t="s">
        <v>821</v>
      </c>
      <c r="B583" s="243" t="s">
        <v>144</v>
      </c>
      <c r="C583" s="95"/>
      <c r="D583" s="188"/>
      <c r="E583" s="159" t="s">
        <v>144</v>
      </c>
      <c r="G583" s="119"/>
    </row>
    <row r="584" spans="1:7" ht="12.75">
      <c r="A584" s="96" t="s">
        <v>360</v>
      </c>
      <c r="B584" s="243" t="s">
        <v>144</v>
      </c>
      <c r="C584" s="95"/>
      <c r="D584" s="188"/>
      <c r="E584" s="159" t="s">
        <v>144</v>
      </c>
      <c r="G584" s="119"/>
    </row>
    <row r="585" spans="1:7" ht="12.75">
      <c r="A585" s="96" t="s">
        <v>1198</v>
      </c>
      <c r="B585" s="243">
        <f>'proposed tariff 12-13'!D602</f>
        <v>2363.5362898727999</v>
      </c>
      <c r="C585" s="95"/>
      <c r="D585" s="188">
        <f t="shared" ref="D585:D628" si="13">ROUND(B585*(1+$I$25),2)</f>
        <v>2363.54</v>
      </c>
      <c r="E585" s="159">
        <f>(D585-B585)/B585</f>
        <v>1.569735660908825E-6</v>
      </c>
      <c r="G585" s="119"/>
    </row>
    <row r="586" spans="1:7" ht="12.75">
      <c r="A586" s="96" t="s">
        <v>81</v>
      </c>
      <c r="B586" s="243">
        <f>'proposed tariff 12-13'!D603</f>
        <v>1725.1983116928</v>
      </c>
      <c r="C586" s="95"/>
      <c r="D586" s="188">
        <f t="shared" si="13"/>
        <v>1725.2</v>
      </c>
      <c r="E586" s="159">
        <f>(D586-B586)/B586</f>
        <v>9.786163066825202E-7</v>
      </c>
      <c r="G586" s="119"/>
    </row>
    <row r="587" spans="1:7" ht="12.75">
      <c r="A587" s="96" t="s">
        <v>86</v>
      </c>
      <c r="B587" s="243">
        <f>'proposed tariff 12-13'!D604</f>
        <v>2174.6762949491999</v>
      </c>
      <c r="C587" s="95"/>
      <c r="D587" s="188">
        <f t="shared" si="13"/>
        <v>2174.6799999999998</v>
      </c>
      <c r="E587" s="159">
        <f>(D587-B587)/B587</f>
        <v>1.7037251974068622E-6</v>
      </c>
      <c r="G587" s="119"/>
    </row>
    <row r="588" spans="1:7" ht="12.75">
      <c r="A588" s="96" t="s">
        <v>83</v>
      </c>
      <c r="B588" s="243">
        <f>'proposed tariff 12-13'!D605</f>
        <v>1725.1983116928</v>
      </c>
      <c r="C588" s="95"/>
      <c r="D588" s="188">
        <f t="shared" si="13"/>
        <v>1725.2</v>
      </c>
      <c r="E588" s="159">
        <f>(D588-B588)/B588</f>
        <v>9.786163066825202E-7</v>
      </c>
      <c r="G588" s="119"/>
    </row>
    <row r="589" spans="1:7" ht="12.75">
      <c r="A589" s="96"/>
      <c r="B589" s="243" t="s">
        <v>144</v>
      </c>
      <c r="C589" s="95"/>
      <c r="D589" s="188"/>
      <c r="E589" s="159" t="s">
        <v>144</v>
      </c>
      <c r="G589" s="119"/>
    </row>
    <row r="590" spans="1:7" ht="12.75">
      <c r="A590" s="96" t="s">
        <v>812</v>
      </c>
      <c r="B590" s="243" t="s">
        <v>144</v>
      </c>
      <c r="C590" s="95"/>
      <c r="D590" s="188"/>
      <c r="E590" s="159" t="s">
        <v>144</v>
      </c>
      <c r="G590" s="119"/>
    </row>
    <row r="591" spans="1:7" ht="12.75">
      <c r="A591" s="96" t="s">
        <v>827</v>
      </c>
      <c r="B591" s="243" t="s">
        <v>144</v>
      </c>
      <c r="C591" s="95"/>
      <c r="D591" s="188"/>
      <c r="E591" s="159" t="s">
        <v>144</v>
      </c>
      <c r="G591" s="119"/>
    </row>
    <row r="592" spans="1:7" ht="12.75">
      <c r="A592" s="96" t="s">
        <v>1117</v>
      </c>
      <c r="B592" s="243" t="s">
        <v>144</v>
      </c>
      <c r="C592" s="95"/>
      <c r="D592" s="188"/>
      <c r="E592" s="159" t="s">
        <v>144</v>
      </c>
      <c r="G592" s="119"/>
    </row>
    <row r="593" spans="1:7" ht="13.5" thickBot="1">
      <c r="A593" s="271"/>
      <c r="B593" s="278" t="s">
        <v>144</v>
      </c>
      <c r="C593" s="292"/>
      <c r="D593" s="188"/>
      <c r="E593" s="280" t="s">
        <v>144</v>
      </c>
      <c r="G593" s="119"/>
    </row>
    <row r="594" spans="1:7" ht="12.75">
      <c r="A594" s="290" t="s">
        <v>1199</v>
      </c>
      <c r="B594" s="282">
        <f>'proposed tariff 12-13'!D611</f>
        <v>1181.7788823287999</v>
      </c>
      <c r="C594" s="293"/>
      <c r="D594" s="188">
        <f t="shared" si="13"/>
        <v>1181.78</v>
      </c>
      <c r="E594" s="285">
        <f>(D594-B594)/B594</f>
        <v>9.4575323419290708E-7</v>
      </c>
      <c r="G594" s="119"/>
    </row>
    <row r="595" spans="1:7" ht="12.75">
      <c r="A595" s="96" t="s">
        <v>567</v>
      </c>
      <c r="B595" s="243">
        <f>'proposed tariff 12-13'!D612</f>
        <v>2363.5362898727999</v>
      </c>
      <c r="C595" s="95"/>
      <c r="D595" s="188">
        <f t="shared" si="13"/>
        <v>2363.54</v>
      </c>
      <c r="E595" s="159">
        <f>(D595-B595)/B595</f>
        <v>1.569735660908825E-6</v>
      </c>
      <c r="G595" s="119"/>
    </row>
    <row r="596" spans="1:7" ht="12.75">
      <c r="A596" s="96"/>
      <c r="B596" s="243" t="s">
        <v>144</v>
      </c>
      <c r="C596" s="95"/>
      <c r="D596" s="188"/>
      <c r="E596" s="159" t="s">
        <v>144</v>
      </c>
      <c r="G596" s="119"/>
    </row>
    <row r="597" spans="1:7" ht="12.75">
      <c r="A597" s="96" t="s">
        <v>1202</v>
      </c>
      <c r="B597" s="243">
        <f>'proposed tariff 12-13'!D614</f>
        <v>1236.0564009108002</v>
      </c>
      <c r="C597" s="95"/>
      <c r="D597" s="188">
        <f t="shared" si="13"/>
        <v>1236.06</v>
      </c>
      <c r="E597" s="159">
        <f>(D597-B597)/B597</f>
        <v>2.9117515973157691E-6</v>
      </c>
      <c r="G597" s="119"/>
    </row>
    <row r="598" spans="1:7" ht="12.75">
      <c r="A598" s="96" t="s">
        <v>567</v>
      </c>
      <c r="B598" s="243">
        <f>'proposed tariff 12-13'!D615</f>
        <v>2472.1235392139997</v>
      </c>
      <c r="C598" s="95"/>
      <c r="D598" s="188">
        <f t="shared" si="13"/>
        <v>2472.12</v>
      </c>
      <c r="E598" s="159">
        <f>(D598-B598)/B598</f>
        <v>-1.4316493264550396E-6</v>
      </c>
      <c r="G598" s="119"/>
    </row>
    <row r="599" spans="1:7" ht="12.75">
      <c r="A599" s="96"/>
      <c r="B599" s="243" t="s">
        <v>144</v>
      </c>
      <c r="C599" s="95"/>
      <c r="D599" s="188"/>
      <c r="E599" s="159" t="s">
        <v>144</v>
      </c>
      <c r="G599" s="119"/>
    </row>
    <row r="600" spans="1:7" ht="12.75">
      <c r="A600" s="96" t="s">
        <v>1201</v>
      </c>
      <c r="B600" s="243">
        <f>'proposed tariff 12-13'!D617</f>
        <v>1087.3435161707998</v>
      </c>
      <c r="C600" s="95"/>
      <c r="D600" s="188">
        <f t="shared" si="13"/>
        <v>1087.3399999999999</v>
      </c>
      <c r="E600" s="159">
        <f>(D600-B600)/B600</f>
        <v>-3.2337258167454492E-6</v>
      </c>
      <c r="G600" s="119"/>
    </row>
    <row r="601" spans="1:7" ht="12.75">
      <c r="A601" s="96" t="s">
        <v>567</v>
      </c>
      <c r="B601" s="243">
        <f>'proposed tariff 12-13'!D618</f>
        <v>2174.6762949491999</v>
      </c>
      <c r="C601" s="95"/>
      <c r="D601" s="188">
        <f t="shared" si="13"/>
        <v>2174.6799999999998</v>
      </c>
      <c r="E601" s="159">
        <f>(D601-B601)/B601</f>
        <v>1.7037251974068622E-6</v>
      </c>
      <c r="G601" s="119"/>
    </row>
    <row r="602" spans="1:7" ht="12.75">
      <c r="A602" s="96"/>
      <c r="B602" s="243" t="s">
        <v>144</v>
      </c>
      <c r="C602" s="95"/>
      <c r="D602" s="188"/>
      <c r="E602" s="159" t="s">
        <v>144</v>
      </c>
      <c r="G602" s="119"/>
    </row>
    <row r="603" spans="1:7" ht="12.75">
      <c r="A603" s="96" t="s">
        <v>1200</v>
      </c>
      <c r="B603" s="243">
        <f>'proposed tariff 12-13'!D620</f>
        <v>862.62063063120002</v>
      </c>
      <c r="C603" s="95"/>
      <c r="D603" s="188">
        <f t="shared" si="13"/>
        <v>862.62</v>
      </c>
      <c r="E603" s="159">
        <f>(D603-B603)/B603</f>
        <v>-7.3106436087572351E-7</v>
      </c>
      <c r="G603" s="119"/>
    </row>
    <row r="604" spans="1:7" ht="12.75">
      <c r="A604" s="96" t="s">
        <v>567</v>
      </c>
      <c r="B604" s="243">
        <f>'proposed tariff 12-13'!D621</f>
        <v>1725.1983116928</v>
      </c>
      <c r="C604" s="95"/>
      <c r="D604" s="188">
        <f t="shared" si="13"/>
        <v>1725.2</v>
      </c>
      <c r="E604" s="159">
        <f>(D604-B604)/B604</f>
        <v>9.786163066825202E-7</v>
      </c>
      <c r="G604" s="119"/>
    </row>
    <row r="605" spans="1:7" ht="12.75">
      <c r="A605" s="96"/>
      <c r="B605" s="243" t="s">
        <v>144</v>
      </c>
      <c r="C605" s="95"/>
      <c r="D605" s="188"/>
      <c r="E605" s="159" t="s">
        <v>144</v>
      </c>
      <c r="G605" s="119"/>
    </row>
    <row r="606" spans="1:7" ht="12.75">
      <c r="A606" s="96" t="s">
        <v>1118</v>
      </c>
      <c r="B606" s="243" t="s">
        <v>144</v>
      </c>
      <c r="C606" s="95"/>
      <c r="D606" s="188"/>
      <c r="E606" s="159" t="s">
        <v>144</v>
      </c>
      <c r="G606" s="119"/>
    </row>
    <row r="607" spans="1:7" ht="12.75">
      <c r="A607" s="96" t="s">
        <v>161</v>
      </c>
      <c r="B607" s="243" t="s">
        <v>144</v>
      </c>
      <c r="C607" s="95"/>
      <c r="D607" s="188"/>
      <c r="E607" s="159" t="s">
        <v>144</v>
      </c>
      <c r="G607" s="119"/>
    </row>
    <row r="608" spans="1:7" ht="12.75">
      <c r="A608" s="96" t="s">
        <v>1119</v>
      </c>
      <c r="B608" s="243" t="s">
        <v>144</v>
      </c>
      <c r="C608" s="95"/>
      <c r="D608" s="188"/>
      <c r="E608" s="159" t="s">
        <v>144</v>
      </c>
      <c r="G608" s="119"/>
    </row>
    <row r="609" spans="1:22" ht="12.75">
      <c r="A609" s="96" t="s">
        <v>1120</v>
      </c>
      <c r="B609" s="243" t="s">
        <v>144</v>
      </c>
      <c r="C609" s="95"/>
      <c r="D609" s="188"/>
      <c r="E609" s="159" t="s">
        <v>144</v>
      </c>
      <c r="G609" s="119"/>
    </row>
    <row r="610" spans="1:22" ht="12.75">
      <c r="A610" s="96" t="s">
        <v>1121</v>
      </c>
      <c r="B610" s="243">
        <f>'proposed tariff 12-13'!D627</f>
        <v>862.62063063120002</v>
      </c>
      <c r="C610" s="95"/>
      <c r="D610" s="188">
        <f t="shared" si="13"/>
        <v>862.62</v>
      </c>
      <c r="E610" s="159">
        <f>(D610-B610)/B610</f>
        <v>-7.3106436087572351E-7</v>
      </c>
      <c r="G610" s="119"/>
    </row>
    <row r="611" spans="1:22" ht="12.75">
      <c r="A611" s="96"/>
      <c r="B611" s="243" t="s">
        <v>144</v>
      </c>
      <c r="C611" s="95"/>
      <c r="D611" s="188"/>
      <c r="E611" s="159" t="s">
        <v>144</v>
      </c>
      <c r="G611" s="119"/>
      <c r="V611" s="165">
        <v>1</v>
      </c>
    </row>
    <row r="612" spans="1:22" ht="12.75">
      <c r="A612" s="96" t="s">
        <v>342</v>
      </c>
      <c r="B612" s="243" t="s">
        <v>144</v>
      </c>
      <c r="C612" s="151"/>
      <c r="D612" s="188"/>
      <c r="E612" s="159" t="s">
        <v>144</v>
      </c>
      <c r="G612" s="119"/>
      <c r="V612" s="165">
        <v>1</v>
      </c>
    </row>
    <row r="613" spans="1:22" ht="12.75">
      <c r="A613" s="96" t="s">
        <v>1122</v>
      </c>
      <c r="B613" s="243">
        <f>'proposed tariff 12-13'!D630</f>
        <v>2470.7921025564001</v>
      </c>
      <c r="C613" s="151"/>
      <c r="D613" s="188">
        <f t="shared" si="13"/>
        <v>2470.79</v>
      </c>
      <c r="E613" s="268">
        <f>(D613-B613)/B613</f>
        <v>-8.5096451375112076E-7</v>
      </c>
      <c r="F613" s="116"/>
      <c r="G613" s="119"/>
      <c r="V613" s="165">
        <v>1</v>
      </c>
    </row>
    <row r="614" spans="1:22" ht="12.75">
      <c r="A614" s="96"/>
      <c r="B614" s="243" t="s">
        <v>144</v>
      </c>
      <c r="C614" s="95"/>
      <c r="D614" s="188"/>
      <c r="E614" s="159" t="s">
        <v>144</v>
      </c>
      <c r="G614" s="119"/>
      <c r="V614" s="165">
        <v>1</v>
      </c>
    </row>
    <row r="615" spans="1:22" ht="12.75">
      <c r="A615" s="94" t="s">
        <v>1123</v>
      </c>
      <c r="B615" s="243" t="s">
        <v>144</v>
      </c>
      <c r="C615" s="95"/>
      <c r="D615" s="188"/>
      <c r="E615" s="159" t="s">
        <v>144</v>
      </c>
      <c r="G615" s="119"/>
      <c r="V615" s="165">
        <v>1</v>
      </c>
    </row>
    <row r="616" spans="1:22" ht="12.75">
      <c r="A616" s="96"/>
      <c r="B616" s="243" t="s">
        <v>144</v>
      </c>
      <c r="C616" s="95"/>
      <c r="D616" s="188"/>
      <c r="E616" s="159" t="s">
        <v>144</v>
      </c>
      <c r="G616" s="119"/>
      <c r="V616" s="165">
        <v>1</v>
      </c>
    </row>
    <row r="617" spans="1:22" ht="12.75">
      <c r="A617" s="94" t="s">
        <v>235</v>
      </c>
      <c r="B617" s="243" t="s">
        <v>144</v>
      </c>
      <c r="C617" s="97"/>
      <c r="D617" s="188"/>
      <c r="E617" s="159" t="s">
        <v>144</v>
      </c>
      <c r="G617" s="119"/>
      <c r="V617" s="165">
        <v>1</v>
      </c>
    </row>
    <row r="618" spans="1:22" ht="12.75">
      <c r="A618" s="96"/>
      <c r="B618" s="243" t="s">
        <v>144</v>
      </c>
      <c r="C618" s="97"/>
      <c r="D618" s="188"/>
      <c r="E618" s="159" t="s">
        <v>144</v>
      </c>
      <c r="G618" s="119"/>
      <c r="V618" s="165">
        <v>1</v>
      </c>
    </row>
    <row r="619" spans="1:22" ht="12.75">
      <c r="A619" s="96" t="s">
        <v>1124</v>
      </c>
      <c r="B619" s="243" t="s">
        <v>144</v>
      </c>
      <c r="C619" s="97"/>
      <c r="D619" s="188"/>
      <c r="E619" s="159" t="s">
        <v>144</v>
      </c>
      <c r="G619" s="119"/>
      <c r="V619" s="165">
        <v>1</v>
      </c>
    </row>
    <row r="620" spans="1:22" ht="12.75">
      <c r="A620" s="154" t="s">
        <v>1204</v>
      </c>
      <c r="B620" s="243">
        <f>'proposed tariff 12-13'!D637</f>
        <v>166.8912900732</v>
      </c>
      <c r="C620" s="95"/>
      <c r="D620" s="188">
        <f t="shared" si="13"/>
        <v>166.89</v>
      </c>
      <c r="E620" s="159">
        <f>(D620-B620)/B620</f>
        <v>-7.730021137979539E-6</v>
      </c>
      <c r="F620" s="116"/>
      <c r="G620" s="119"/>
      <c r="V620" s="165">
        <v>1</v>
      </c>
    </row>
    <row r="621" spans="1:22" ht="12.75">
      <c r="A621" s="96" t="s">
        <v>1205</v>
      </c>
      <c r="B621" s="243">
        <f>'proposed tariff 12-13'!D638</f>
        <v>788.22123869160009</v>
      </c>
      <c r="C621" s="95"/>
      <c r="D621" s="188">
        <f t="shared" si="13"/>
        <v>788.22</v>
      </c>
      <c r="E621" s="159">
        <f>(D621-B621)/B621</f>
        <v>-1.5715024402555059E-6</v>
      </c>
      <c r="F621" s="159"/>
      <c r="G621" s="119"/>
      <c r="V621" s="165">
        <v>1</v>
      </c>
    </row>
    <row r="622" spans="1:22" ht="12.75">
      <c r="A622" s="96"/>
      <c r="B622" s="243" t="s">
        <v>144</v>
      </c>
      <c r="C622" s="95"/>
      <c r="D622" s="188"/>
      <c r="E622" s="159" t="s">
        <v>144</v>
      </c>
      <c r="F622" s="159"/>
      <c r="G622" s="119"/>
      <c r="V622" s="165">
        <v>1</v>
      </c>
    </row>
    <row r="623" spans="1:22" ht="12.75">
      <c r="A623" s="96" t="s">
        <v>1206</v>
      </c>
      <c r="B623" s="243" t="s">
        <v>144</v>
      </c>
      <c r="C623" s="95"/>
      <c r="D623" s="188"/>
      <c r="E623" s="159" t="s">
        <v>144</v>
      </c>
      <c r="F623" s="159"/>
      <c r="G623" s="119"/>
      <c r="V623" s="165">
        <v>1</v>
      </c>
    </row>
    <row r="624" spans="1:22" ht="12.75">
      <c r="A624" s="154" t="s">
        <v>1207</v>
      </c>
      <c r="B624" s="243">
        <f>'proposed tariff 12-13'!D641</f>
        <v>76.256960824799989</v>
      </c>
      <c r="C624" s="152"/>
      <c r="D624" s="188">
        <f t="shared" si="13"/>
        <v>76.260000000000005</v>
      </c>
      <c r="E624" s="159">
        <f>(D624-B624)/B624</f>
        <v>3.9854397121832734E-5</v>
      </c>
      <c r="F624" s="159"/>
      <c r="G624" s="119"/>
      <c r="V624" s="165">
        <v>1</v>
      </c>
    </row>
    <row r="625" spans="1:22" ht="12.75">
      <c r="A625" s="96"/>
      <c r="B625" s="243" t="s">
        <v>144</v>
      </c>
      <c r="C625" s="95"/>
      <c r="D625" s="188"/>
      <c r="E625" s="159" t="s">
        <v>144</v>
      </c>
      <c r="F625" s="159"/>
      <c r="G625" s="119"/>
      <c r="V625" s="165">
        <v>1</v>
      </c>
    </row>
    <row r="626" spans="1:22" ht="12.75">
      <c r="A626" s="154" t="s">
        <v>1208</v>
      </c>
      <c r="B626" s="243" t="s">
        <v>144</v>
      </c>
      <c r="C626" s="151"/>
      <c r="D626" s="188"/>
      <c r="E626" s="159" t="s">
        <v>144</v>
      </c>
      <c r="F626" s="159"/>
      <c r="G626" s="119"/>
      <c r="V626" s="165">
        <v>1</v>
      </c>
    </row>
    <row r="627" spans="1:22" ht="12.75">
      <c r="A627" s="96" t="s">
        <v>1209</v>
      </c>
      <c r="B627" s="243">
        <f>'proposed tariff 12-13'!D644</f>
        <v>278.61385799520002</v>
      </c>
      <c r="C627" s="151"/>
      <c r="D627" s="188">
        <f t="shared" si="13"/>
        <v>278.61</v>
      </c>
      <c r="E627" s="159">
        <f>(D627-B627)/B627</f>
        <v>-1.3847104475593605E-5</v>
      </c>
      <c r="F627" s="159"/>
      <c r="G627" s="119"/>
      <c r="V627" s="165">
        <v>1</v>
      </c>
    </row>
    <row r="628" spans="1:22" ht="12.75">
      <c r="A628" s="96" t="s">
        <v>1210</v>
      </c>
      <c r="B628" s="243">
        <f>'proposed tariff 12-13'!D645</f>
        <v>310.34285253719997</v>
      </c>
      <c r="C628" s="151"/>
      <c r="D628" s="188">
        <f t="shared" si="13"/>
        <v>310.33999999999997</v>
      </c>
      <c r="E628" s="159">
        <f>(D628-B628)/B628</f>
        <v>-9.1915672511165036E-6</v>
      </c>
      <c r="F628" s="159"/>
      <c r="G628" s="119"/>
      <c r="V628" s="165">
        <v>1</v>
      </c>
    </row>
    <row r="629" spans="1:22" s="160" customFormat="1" ht="12.75">
      <c r="A629" s="96"/>
      <c r="B629" s="243" t="s">
        <v>144</v>
      </c>
      <c r="C629" s="158"/>
      <c r="D629" s="188"/>
      <c r="E629" s="159" t="s">
        <v>144</v>
      </c>
      <c r="F629" s="159"/>
      <c r="G629" s="161"/>
      <c r="V629" s="160">
        <v>1</v>
      </c>
    </row>
    <row r="630" spans="1:22" ht="12.75">
      <c r="A630" s="96" t="s">
        <v>1132</v>
      </c>
      <c r="B630" s="243" t="s">
        <v>144</v>
      </c>
      <c r="C630" s="95"/>
      <c r="D630" s="188"/>
      <c r="E630" s="159" t="s">
        <v>144</v>
      </c>
      <c r="F630" s="159"/>
      <c r="G630" s="119"/>
      <c r="V630" s="165">
        <v>1</v>
      </c>
    </row>
    <row r="631" spans="1:22" ht="12.75">
      <c r="A631" s="96" t="s">
        <v>1133</v>
      </c>
      <c r="B631" s="243" t="s">
        <v>144</v>
      </c>
      <c r="C631" s="95"/>
      <c r="D631" s="188"/>
      <c r="E631" s="159" t="s">
        <v>144</v>
      </c>
      <c r="G631" s="119"/>
    </row>
    <row r="632" spans="1:22" ht="12.75">
      <c r="A632" s="96" t="s">
        <v>1211</v>
      </c>
      <c r="B632" s="243" t="s">
        <v>144</v>
      </c>
      <c r="C632" s="95"/>
      <c r="D632" s="188"/>
      <c r="E632" s="159" t="s">
        <v>144</v>
      </c>
      <c r="G632" s="119"/>
    </row>
    <row r="633" spans="1:22" ht="12.75">
      <c r="A633" s="96" t="s">
        <v>1136</v>
      </c>
      <c r="B633" s="243" t="s">
        <v>125</v>
      </c>
      <c r="C633" s="153"/>
      <c r="D633" s="188"/>
      <c r="E633" s="159"/>
      <c r="G633" s="119"/>
    </row>
    <row r="634" spans="1:22" ht="12.75">
      <c r="A634" s="96"/>
      <c r="B634" s="243"/>
      <c r="C634" s="95"/>
      <c r="D634" s="188"/>
      <c r="E634" s="159"/>
      <c r="G634" s="119"/>
    </row>
    <row r="635" spans="1:22" s="116" customFormat="1" ht="12.75">
      <c r="A635" s="96" t="s">
        <v>1212</v>
      </c>
      <c r="B635" s="243" t="s">
        <v>125</v>
      </c>
      <c r="C635" s="95"/>
      <c r="D635" s="188"/>
      <c r="E635" s="159" t="s">
        <v>144</v>
      </c>
      <c r="G635" s="119"/>
    </row>
    <row r="636" spans="1:22" ht="12.75">
      <c r="A636" s="96" t="s">
        <v>1213</v>
      </c>
      <c r="B636" s="243" t="s">
        <v>125</v>
      </c>
      <c r="C636" s="95"/>
      <c r="D636" s="188"/>
      <c r="E636" s="159"/>
      <c r="G636" s="119"/>
    </row>
    <row r="637" spans="1:22" ht="12.75">
      <c r="A637" s="96" t="s">
        <v>1130</v>
      </c>
      <c r="B637" s="243" t="s">
        <v>125</v>
      </c>
      <c r="C637" s="95"/>
      <c r="D637" s="188"/>
      <c r="E637" s="159"/>
      <c r="G637" s="119"/>
    </row>
    <row r="638" spans="1:22" ht="12.75">
      <c r="A638" s="96" t="s">
        <v>1214</v>
      </c>
      <c r="B638" s="243" t="s">
        <v>125</v>
      </c>
      <c r="C638" s="95"/>
      <c r="D638" s="188"/>
      <c r="E638" s="159" t="s">
        <v>144</v>
      </c>
      <c r="G638" s="119"/>
    </row>
    <row r="639" spans="1:22" ht="12.75">
      <c r="A639" s="96"/>
      <c r="B639" s="243" t="s">
        <v>144</v>
      </c>
      <c r="C639" s="95"/>
      <c r="D639" s="188"/>
      <c r="E639" s="159" t="s">
        <v>144</v>
      </c>
      <c r="G639" s="119"/>
    </row>
    <row r="640" spans="1:22" ht="12.75">
      <c r="A640" s="219" t="s">
        <v>46</v>
      </c>
      <c r="B640" s="243" t="s">
        <v>144</v>
      </c>
      <c r="C640" s="95"/>
      <c r="D640" s="188"/>
      <c r="E640" s="159" t="s">
        <v>144</v>
      </c>
      <c r="G640" s="119"/>
    </row>
    <row r="641" spans="1:22" ht="12.75">
      <c r="A641" s="94" t="s">
        <v>88</v>
      </c>
      <c r="B641" s="243" t="s">
        <v>144</v>
      </c>
      <c r="C641" s="95"/>
      <c r="D641" s="188"/>
      <c r="E641" s="159" t="s">
        <v>144</v>
      </c>
      <c r="G641" s="119"/>
    </row>
    <row r="642" spans="1:22" ht="12.75">
      <c r="A642" s="94" t="s">
        <v>89</v>
      </c>
      <c r="B642" s="243" t="s">
        <v>144</v>
      </c>
      <c r="C642" s="97"/>
      <c r="D642" s="188"/>
      <c r="E642" s="159" t="s">
        <v>144</v>
      </c>
      <c r="G642" s="119"/>
      <c r="V642" s="165">
        <v>1</v>
      </c>
    </row>
    <row r="643" spans="1:22" ht="12.75">
      <c r="A643" s="96"/>
      <c r="B643" s="243" t="s">
        <v>144</v>
      </c>
      <c r="C643" s="97"/>
      <c r="D643" s="188"/>
      <c r="E643" s="159" t="s">
        <v>144</v>
      </c>
      <c r="G643" s="119"/>
    </row>
    <row r="644" spans="1:22" ht="12.75">
      <c r="A644" s="94" t="s">
        <v>13</v>
      </c>
      <c r="B644" s="243" t="s">
        <v>144</v>
      </c>
      <c r="C644" s="97"/>
      <c r="D644" s="188"/>
      <c r="E644" s="159" t="s">
        <v>144</v>
      </c>
      <c r="G644" s="119"/>
    </row>
    <row r="645" spans="1:22" ht="12.75">
      <c r="A645" s="96" t="s">
        <v>21</v>
      </c>
      <c r="B645" s="243" t="s">
        <v>144</v>
      </c>
      <c r="C645" s="97"/>
      <c r="D645" s="188"/>
      <c r="E645" s="159" t="s">
        <v>144</v>
      </c>
      <c r="G645" s="119"/>
    </row>
    <row r="646" spans="1:22" ht="12.75">
      <c r="A646" s="96" t="s">
        <v>22</v>
      </c>
      <c r="B646" s="243" t="s">
        <v>144</v>
      </c>
      <c r="C646" s="97"/>
      <c r="D646" s="188"/>
      <c r="E646" s="159" t="s">
        <v>144</v>
      </c>
      <c r="G646" s="119"/>
    </row>
    <row r="647" spans="1:22" ht="12.75">
      <c r="A647" s="96" t="s">
        <v>519</v>
      </c>
      <c r="B647" s="243" t="s">
        <v>144</v>
      </c>
      <c r="C647" s="97"/>
      <c r="D647" s="188"/>
      <c r="E647" s="159" t="s">
        <v>144</v>
      </c>
      <c r="G647" s="119"/>
    </row>
    <row r="648" spans="1:22" ht="12.75">
      <c r="A648" s="96" t="s">
        <v>490</v>
      </c>
      <c r="B648" s="243" t="s">
        <v>144</v>
      </c>
      <c r="C648" s="97"/>
      <c r="D648" s="188"/>
      <c r="E648" s="159" t="s">
        <v>144</v>
      </c>
      <c r="G648" s="119"/>
      <c r="V648" s="165">
        <v>1</v>
      </c>
    </row>
    <row r="649" spans="1:22" ht="12.75">
      <c r="A649" s="96"/>
      <c r="B649" s="243" t="s">
        <v>144</v>
      </c>
      <c r="C649" s="97"/>
      <c r="D649" s="188"/>
      <c r="E649" s="159" t="s">
        <v>144</v>
      </c>
      <c r="G649" s="119"/>
      <c r="V649" s="165">
        <v>1</v>
      </c>
    </row>
    <row r="650" spans="1:22" ht="12.75">
      <c r="A650" s="96" t="s">
        <v>165</v>
      </c>
      <c r="B650" s="243" t="s">
        <v>144</v>
      </c>
      <c r="C650" s="97"/>
      <c r="D650" s="188"/>
      <c r="E650" s="159" t="s">
        <v>144</v>
      </c>
      <c r="G650" s="119"/>
      <c r="V650" s="165">
        <v>1</v>
      </c>
    </row>
    <row r="651" spans="1:22" ht="12.75">
      <c r="A651" s="96" t="s">
        <v>19</v>
      </c>
      <c r="B651" s="243" t="s">
        <v>144</v>
      </c>
      <c r="C651" s="97"/>
      <c r="D651" s="188"/>
      <c r="E651" s="159" t="s">
        <v>144</v>
      </c>
      <c r="G651" s="119"/>
      <c r="V651" s="165">
        <v>1</v>
      </c>
    </row>
    <row r="652" spans="1:22" ht="12.75">
      <c r="A652" s="96" t="s">
        <v>67</v>
      </c>
      <c r="B652" s="243" t="s">
        <v>144</v>
      </c>
      <c r="C652" s="97"/>
      <c r="D652" s="188"/>
      <c r="E652" s="159" t="s">
        <v>144</v>
      </c>
      <c r="G652" s="119"/>
      <c r="V652" s="165">
        <v>1</v>
      </c>
    </row>
    <row r="653" spans="1:22" ht="12.75">
      <c r="A653" s="96"/>
      <c r="B653" s="243" t="s">
        <v>144</v>
      </c>
      <c r="C653" s="97"/>
      <c r="D653" s="188"/>
      <c r="E653" s="159" t="s">
        <v>144</v>
      </c>
      <c r="G653" s="119"/>
      <c r="V653" s="165">
        <v>1</v>
      </c>
    </row>
    <row r="654" spans="1:22" ht="12.75">
      <c r="A654" s="94" t="s">
        <v>237</v>
      </c>
      <c r="B654" s="243" t="s">
        <v>144</v>
      </c>
      <c r="C654" s="97"/>
      <c r="D654" s="188"/>
      <c r="E654" s="159" t="s">
        <v>144</v>
      </c>
      <c r="G654" s="119"/>
      <c r="V654" s="165">
        <v>1</v>
      </c>
    </row>
    <row r="655" spans="1:22" ht="12.75">
      <c r="A655" s="96"/>
      <c r="B655" s="243" t="s">
        <v>144</v>
      </c>
      <c r="C655" s="97"/>
      <c r="D655" s="188"/>
      <c r="E655" s="159" t="s">
        <v>144</v>
      </c>
      <c r="G655" s="119"/>
      <c r="V655" s="165">
        <v>1</v>
      </c>
    </row>
    <row r="656" spans="1:22" ht="12.75">
      <c r="A656" s="96" t="s">
        <v>492</v>
      </c>
      <c r="B656" s="243" t="s">
        <v>144</v>
      </c>
      <c r="C656" s="97"/>
      <c r="D656" s="188"/>
      <c r="E656" s="159" t="s">
        <v>144</v>
      </c>
      <c r="G656" s="119"/>
      <c r="V656" s="165">
        <v>1</v>
      </c>
    </row>
    <row r="657" spans="1:22" ht="12.75">
      <c r="A657" s="154" t="s">
        <v>1215</v>
      </c>
      <c r="B657" s="243" t="s">
        <v>144</v>
      </c>
      <c r="C657" s="97"/>
      <c r="D657" s="188"/>
      <c r="E657" s="159" t="s">
        <v>144</v>
      </c>
      <c r="G657" s="119"/>
      <c r="V657" s="165">
        <v>1</v>
      </c>
    </row>
    <row r="658" spans="1:22" ht="12.75">
      <c r="A658" s="96" t="s">
        <v>24</v>
      </c>
      <c r="B658" s="243" t="s">
        <v>144</v>
      </c>
      <c r="C658" s="97"/>
      <c r="D658" s="188"/>
      <c r="E658" s="159" t="s">
        <v>144</v>
      </c>
      <c r="G658" s="119"/>
      <c r="V658" s="165">
        <v>1</v>
      </c>
    </row>
    <row r="659" spans="1:22" ht="12.75">
      <c r="A659" s="96"/>
      <c r="B659" s="243" t="s">
        <v>144</v>
      </c>
      <c r="C659" s="97"/>
      <c r="D659" s="188"/>
      <c r="E659" s="159" t="s">
        <v>144</v>
      </c>
      <c r="G659" s="119"/>
    </row>
    <row r="660" spans="1:22" ht="12.75">
      <c r="A660" s="154" t="s">
        <v>1216</v>
      </c>
      <c r="B660" s="243" t="s">
        <v>144</v>
      </c>
      <c r="C660" s="97"/>
      <c r="D660" s="188"/>
      <c r="E660" s="159" t="s">
        <v>144</v>
      </c>
      <c r="G660" s="119"/>
    </row>
    <row r="661" spans="1:22" ht="12.75">
      <c r="A661" s="96"/>
      <c r="B661" s="243" t="s">
        <v>144</v>
      </c>
      <c r="C661" s="97"/>
      <c r="D661" s="188"/>
      <c r="E661" s="159" t="s">
        <v>144</v>
      </c>
      <c r="G661" s="119"/>
    </row>
    <row r="662" spans="1:22" ht="12.75">
      <c r="A662" s="154" t="s">
        <v>1217</v>
      </c>
      <c r="B662" s="243" t="s">
        <v>144</v>
      </c>
      <c r="C662" s="97"/>
      <c r="D662" s="188"/>
      <c r="E662" s="159" t="s">
        <v>144</v>
      </c>
      <c r="G662" s="119"/>
    </row>
    <row r="663" spans="1:22" ht="12.75">
      <c r="A663" s="96"/>
      <c r="B663" s="243" t="s">
        <v>144</v>
      </c>
      <c r="C663" s="97"/>
      <c r="D663" s="188"/>
      <c r="E663" s="159" t="s">
        <v>144</v>
      </c>
      <c r="G663" s="119"/>
    </row>
    <row r="664" spans="1:22" ht="12.75">
      <c r="A664" s="96" t="s">
        <v>16</v>
      </c>
      <c r="B664" s="243">
        <f>'proposed tariff 12-13'!D681</f>
        <v>100.4805180792</v>
      </c>
      <c r="C664" s="95"/>
      <c r="D664" s="188">
        <f t="shared" ref="D664:D671" si="14">ROUND(B664*(1+$I$25),2)</f>
        <v>100.48</v>
      </c>
      <c r="E664" s="159">
        <f>(D664-B664)/B664</f>
        <v>-5.1560164089078445E-6</v>
      </c>
      <c r="G664" s="119"/>
    </row>
    <row r="665" spans="1:22" ht="12.75">
      <c r="A665" s="96" t="s">
        <v>479</v>
      </c>
      <c r="B665" s="243" t="s">
        <v>144</v>
      </c>
      <c r="C665" s="97"/>
      <c r="D665" s="188"/>
      <c r="E665" s="159" t="s">
        <v>144</v>
      </c>
      <c r="G665" s="119"/>
    </row>
    <row r="666" spans="1:22" ht="12.75">
      <c r="A666" s="96" t="s">
        <v>17</v>
      </c>
      <c r="B666" s="243" t="s">
        <v>144</v>
      </c>
      <c r="C666" s="97"/>
      <c r="D666" s="188"/>
      <c r="E666" s="159" t="s">
        <v>144</v>
      </c>
      <c r="G666" s="119"/>
    </row>
    <row r="667" spans="1:22" ht="12.75">
      <c r="A667" s="96" t="s">
        <v>18</v>
      </c>
      <c r="B667" s="243">
        <f>'proposed tariff 12-13'!D684</f>
        <v>30.129123074399999</v>
      </c>
      <c r="C667" s="95"/>
      <c r="D667" s="188">
        <f t="shared" si="14"/>
        <v>30.13</v>
      </c>
      <c r="E667" s="159">
        <f>(D667-B667)/B667</f>
        <v>2.9105579934557767E-5</v>
      </c>
      <c r="G667" s="119"/>
    </row>
    <row r="668" spans="1:22" ht="12.75">
      <c r="A668" s="96"/>
      <c r="B668" s="243" t="s">
        <v>144</v>
      </c>
      <c r="C668" s="95"/>
      <c r="D668" s="188"/>
      <c r="E668" s="159" t="s">
        <v>144</v>
      </c>
      <c r="G668" s="119"/>
    </row>
    <row r="669" spans="1:22" ht="12.75">
      <c r="A669" s="96" t="s">
        <v>328</v>
      </c>
      <c r="B669" s="243" t="s">
        <v>144</v>
      </c>
      <c r="C669" s="95"/>
      <c r="D669" s="188"/>
      <c r="E669" s="159" t="s">
        <v>144</v>
      </c>
      <c r="G669" s="119"/>
    </row>
    <row r="670" spans="1:22" ht="12.75">
      <c r="A670" s="96" t="s">
        <v>1304</v>
      </c>
      <c r="B670" s="243" t="s">
        <v>144</v>
      </c>
      <c r="C670" s="95"/>
      <c r="D670" s="188"/>
      <c r="E670" s="159" t="s">
        <v>144</v>
      </c>
      <c r="G670" s="119"/>
      <c r="V670" s="165">
        <v>1</v>
      </c>
    </row>
    <row r="671" spans="1:22" ht="12.75">
      <c r="A671" s="96" t="s">
        <v>27</v>
      </c>
      <c r="B671" s="243">
        <f>'proposed tariff 12-13'!D688</f>
        <v>245.55342679560002</v>
      </c>
      <c r="C671" s="95"/>
      <c r="D671" s="188">
        <f t="shared" si="14"/>
        <v>245.55</v>
      </c>
      <c r="E671" s="159">
        <f>(D671-B671)/B671</f>
        <v>-1.3955397180667141E-5</v>
      </c>
      <c r="G671" s="119"/>
    </row>
    <row r="672" spans="1:22" ht="13.5" thickBot="1">
      <c r="A672" s="271"/>
      <c r="B672" s="278" t="s">
        <v>144</v>
      </c>
      <c r="C672" s="292"/>
      <c r="D672" s="188"/>
      <c r="E672" s="280" t="s">
        <v>144</v>
      </c>
      <c r="G672" s="119"/>
    </row>
    <row r="673" spans="1:7" ht="12.75">
      <c r="A673" s="290"/>
      <c r="B673" s="282" t="s">
        <v>144</v>
      </c>
      <c r="C673" s="293"/>
      <c r="D673" s="188"/>
      <c r="E673" s="285" t="s">
        <v>144</v>
      </c>
      <c r="G673" s="119"/>
    </row>
    <row r="674" spans="1:7" ht="12.75">
      <c r="A674" s="94" t="s">
        <v>329</v>
      </c>
      <c r="B674" s="243"/>
      <c r="C674" s="144"/>
      <c r="D674" s="188"/>
      <c r="E674" s="159"/>
      <c r="G674" s="119"/>
    </row>
    <row r="675" spans="1:7" ht="12.75">
      <c r="A675" s="154" t="s">
        <v>1220</v>
      </c>
      <c r="B675" s="243"/>
      <c r="C675" s="144"/>
      <c r="D675" s="188"/>
      <c r="E675" s="159"/>
      <c r="G675" s="119"/>
    </row>
    <row r="676" spans="1:7" ht="12.75">
      <c r="A676" s="154" t="s">
        <v>1221</v>
      </c>
      <c r="B676" s="243"/>
      <c r="C676" s="144"/>
      <c r="D676" s="188"/>
      <c r="E676" s="159"/>
      <c r="G676" s="119"/>
    </row>
    <row r="677" spans="1:7" ht="12.75">
      <c r="A677" s="154" t="s">
        <v>1218</v>
      </c>
      <c r="B677" s="243"/>
      <c r="C677" s="144"/>
      <c r="D677" s="188"/>
      <c r="E677" s="159"/>
      <c r="G677" s="119"/>
    </row>
    <row r="678" spans="1:7" ht="12.75">
      <c r="A678" s="154" t="s">
        <v>1219</v>
      </c>
      <c r="B678" s="243"/>
      <c r="C678" s="144"/>
      <c r="D678" s="188"/>
      <c r="E678" s="159"/>
      <c r="G678" s="119"/>
    </row>
    <row r="679" spans="1:7" ht="12.75">
      <c r="A679" s="154" t="s">
        <v>1222</v>
      </c>
      <c r="B679" s="243"/>
      <c r="C679" s="144"/>
      <c r="D679" s="188"/>
      <c r="E679" s="159"/>
      <c r="G679" s="119"/>
    </row>
    <row r="680" spans="1:7" ht="12.75">
      <c r="A680" s="96" t="s">
        <v>1304</v>
      </c>
      <c r="B680" s="243"/>
      <c r="C680" s="144"/>
      <c r="D680" s="188"/>
      <c r="E680" s="159"/>
      <c r="G680" s="119"/>
    </row>
    <row r="681" spans="1:7" s="160" customFormat="1" ht="12.75">
      <c r="A681" s="96"/>
      <c r="B681" s="243"/>
      <c r="C681" s="158"/>
      <c r="D681" s="188"/>
      <c r="E681" s="159"/>
      <c r="G681" s="161"/>
    </row>
    <row r="682" spans="1:7" ht="12.75">
      <c r="A682" s="252" t="s">
        <v>347</v>
      </c>
      <c r="B682" s="243"/>
      <c r="C682" s="144"/>
      <c r="D682" s="188"/>
      <c r="E682" s="159"/>
      <c r="G682" s="119"/>
    </row>
    <row r="683" spans="1:7" ht="12.75">
      <c r="A683" s="154" t="s">
        <v>1223</v>
      </c>
      <c r="B683" s="243"/>
      <c r="C683" s="144"/>
      <c r="D683" s="188"/>
      <c r="E683" s="159"/>
      <c r="G683" s="119"/>
    </row>
    <row r="684" spans="1:7" ht="12.75">
      <c r="A684" s="96" t="s">
        <v>348</v>
      </c>
      <c r="B684" s="243"/>
      <c r="C684" s="144"/>
      <c r="D684" s="188"/>
      <c r="E684" s="159"/>
      <c r="G684" s="119"/>
    </row>
    <row r="685" spans="1:7" ht="12.75">
      <c r="A685" s="96" t="s">
        <v>349</v>
      </c>
      <c r="B685" s="243"/>
      <c r="C685" s="144"/>
      <c r="D685" s="188"/>
      <c r="E685" s="159"/>
      <c r="G685" s="119"/>
    </row>
    <row r="686" spans="1:7" ht="12.75">
      <c r="A686" s="96" t="s">
        <v>330</v>
      </c>
      <c r="B686" s="243"/>
      <c r="C686" s="144"/>
      <c r="D686" s="188"/>
      <c r="E686" s="159"/>
      <c r="G686" s="119"/>
    </row>
    <row r="687" spans="1:7" ht="12.75">
      <c r="A687" s="96" t="s">
        <v>1305</v>
      </c>
      <c r="B687" s="243"/>
      <c r="C687" s="144"/>
      <c r="D687" s="188"/>
      <c r="E687" s="159"/>
      <c r="G687" s="119"/>
    </row>
    <row r="688" spans="1:7" ht="12.75">
      <c r="A688" s="96" t="s">
        <v>1310</v>
      </c>
      <c r="B688" s="243"/>
      <c r="C688" s="144"/>
      <c r="D688" s="188"/>
      <c r="E688" s="159"/>
      <c r="G688" s="119"/>
    </row>
    <row r="689" spans="1:7" ht="12.75">
      <c r="A689" s="96" t="s">
        <v>1229</v>
      </c>
      <c r="B689" s="243"/>
      <c r="C689" s="144"/>
      <c r="D689" s="188"/>
      <c r="E689" s="159"/>
      <c r="G689" s="119"/>
    </row>
    <row r="690" spans="1:7" ht="12.75">
      <c r="A690" s="96"/>
      <c r="B690" s="243"/>
      <c r="C690" s="144"/>
      <c r="D690" s="188"/>
      <c r="E690" s="159"/>
      <c r="G690" s="119"/>
    </row>
    <row r="691" spans="1:7" ht="12.75">
      <c r="A691" s="252" t="s">
        <v>343</v>
      </c>
      <c r="B691" s="243"/>
      <c r="C691" s="144"/>
      <c r="D691" s="188"/>
      <c r="E691" s="159"/>
      <c r="G691" s="119"/>
    </row>
    <row r="692" spans="1:7" ht="45">
      <c r="A692" s="247" t="s">
        <v>1226</v>
      </c>
      <c r="B692" s="243"/>
      <c r="C692" s="144"/>
      <c r="D692" s="188"/>
      <c r="E692" s="159"/>
      <c r="G692" s="119"/>
    </row>
    <row r="693" spans="1:7" ht="12.75">
      <c r="A693" s="247"/>
      <c r="B693" s="243"/>
      <c r="C693" s="144"/>
      <c r="D693" s="188"/>
      <c r="E693" s="159"/>
      <c r="G693" s="119"/>
    </row>
    <row r="694" spans="1:7" ht="22.5">
      <c r="A694" s="252" t="s">
        <v>1227</v>
      </c>
      <c r="B694" s="243"/>
      <c r="C694" s="144"/>
      <c r="D694" s="188"/>
      <c r="E694" s="159"/>
      <c r="G694" s="119"/>
    </row>
    <row r="695" spans="1:7" ht="12.75">
      <c r="A695" s="252"/>
      <c r="B695" s="243"/>
      <c r="C695" s="144"/>
      <c r="D695" s="188"/>
      <c r="E695" s="159"/>
      <c r="G695" s="119"/>
    </row>
    <row r="696" spans="1:7" ht="12.75">
      <c r="A696" s="247" t="s">
        <v>1228</v>
      </c>
      <c r="B696" s="243"/>
      <c r="C696" s="144"/>
      <c r="D696" s="188"/>
      <c r="E696" s="159"/>
      <c r="G696" s="119"/>
    </row>
    <row r="697" spans="1:7" ht="12.75">
      <c r="A697" s="247"/>
      <c r="B697" s="243"/>
      <c r="C697" s="144"/>
      <c r="D697" s="188"/>
      <c r="E697" s="159"/>
      <c r="G697" s="119"/>
    </row>
    <row r="698" spans="1:7" ht="12.75">
      <c r="A698" s="252" t="s">
        <v>344</v>
      </c>
      <c r="B698" s="243"/>
      <c r="C698" s="144"/>
      <c r="D698" s="188"/>
      <c r="E698" s="159"/>
      <c r="G698" s="119"/>
    </row>
    <row r="699" spans="1:7" ht="22.5">
      <c r="A699" s="247" t="s">
        <v>1148</v>
      </c>
      <c r="B699" s="243"/>
      <c r="C699" s="144"/>
      <c r="D699" s="188"/>
      <c r="E699" s="159"/>
      <c r="G699" s="119"/>
    </row>
    <row r="700" spans="1:7" ht="12.75">
      <c r="A700" s="247"/>
      <c r="B700" s="243"/>
      <c r="C700" s="144"/>
      <c r="D700" s="188"/>
      <c r="E700" s="159"/>
      <c r="G700" s="119"/>
    </row>
    <row r="701" spans="1:7" ht="12.75">
      <c r="A701" s="247" t="s">
        <v>1225</v>
      </c>
      <c r="B701" s="243"/>
      <c r="C701" s="144"/>
      <c r="D701" s="188"/>
      <c r="E701" s="159"/>
      <c r="G701" s="119"/>
    </row>
    <row r="702" spans="1:7" ht="12.75">
      <c r="A702" s="247"/>
      <c r="B702" s="243"/>
      <c r="C702" s="144"/>
      <c r="D702" s="188"/>
      <c r="E702" s="159"/>
      <c r="G702" s="119"/>
    </row>
    <row r="703" spans="1:7" ht="12.75">
      <c r="A703" s="247" t="s">
        <v>1306</v>
      </c>
      <c r="B703" s="243"/>
      <c r="C703" s="144"/>
      <c r="D703" s="188"/>
      <c r="E703" s="159"/>
      <c r="G703" s="119"/>
    </row>
    <row r="704" spans="1:7" ht="12.75">
      <c r="A704" s="247"/>
      <c r="B704" s="243"/>
      <c r="C704" s="144"/>
      <c r="D704" s="188"/>
      <c r="E704" s="159"/>
      <c r="G704" s="119"/>
    </row>
    <row r="705" spans="1:22" ht="22.5">
      <c r="A705" s="247" t="s">
        <v>1224</v>
      </c>
      <c r="B705" s="243"/>
      <c r="C705" s="144"/>
      <c r="D705" s="188"/>
      <c r="E705" s="159"/>
      <c r="G705" s="119"/>
    </row>
    <row r="706" spans="1:22" ht="12.75">
      <c r="A706" s="247"/>
      <c r="B706" s="243"/>
      <c r="C706" s="144"/>
      <c r="D706" s="188"/>
      <c r="E706" s="159"/>
      <c r="G706" s="119"/>
    </row>
    <row r="707" spans="1:22" ht="22.5">
      <c r="A707" s="249" t="s">
        <v>345</v>
      </c>
      <c r="B707" s="243"/>
      <c r="C707" s="144"/>
      <c r="D707" s="188"/>
      <c r="E707" s="159"/>
      <c r="G707" s="119"/>
    </row>
    <row r="708" spans="1:22" ht="12.75">
      <c r="A708" s="249"/>
      <c r="B708" s="243"/>
      <c r="C708" s="144"/>
      <c r="D708" s="188"/>
      <c r="E708" s="159"/>
      <c r="G708" s="119"/>
    </row>
    <row r="709" spans="1:22" ht="22.5">
      <c r="A709" s="249" t="s">
        <v>346</v>
      </c>
      <c r="B709" s="243"/>
      <c r="C709" s="144"/>
      <c r="D709" s="188"/>
      <c r="E709" s="159"/>
      <c r="G709" s="119"/>
    </row>
    <row r="710" spans="1:22" ht="12.75">
      <c r="A710" s="96"/>
      <c r="B710" s="243"/>
      <c r="C710" s="95"/>
      <c r="D710" s="188"/>
      <c r="E710" s="159"/>
      <c r="G710" s="119"/>
    </row>
    <row r="711" spans="1:22" ht="12.75">
      <c r="A711" s="94" t="s">
        <v>240</v>
      </c>
      <c r="B711" s="243" t="s">
        <v>144</v>
      </c>
      <c r="C711" s="97"/>
      <c r="D711" s="188"/>
      <c r="E711" s="159" t="s">
        <v>144</v>
      </c>
      <c r="G711" s="119"/>
    </row>
    <row r="712" spans="1:22" ht="12.75">
      <c r="A712" s="96" t="s">
        <v>31</v>
      </c>
      <c r="B712" s="243" t="s">
        <v>144</v>
      </c>
      <c r="C712" s="95"/>
      <c r="D712" s="188"/>
      <c r="E712" s="159" t="s">
        <v>144</v>
      </c>
      <c r="G712" s="119"/>
      <c r="V712" s="165">
        <v>1</v>
      </c>
    </row>
    <row r="713" spans="1:22" ht="12.75">
      <c r="A713" s="96" t="s">
        <v>32</v>
      </c>
      <c r="B713" s="243" t="s">
        <v>144</v>
      </c>
      <c r="C713" s="95"/>
      <c r="D713" s="188"/>
      <c r="E713" s="159" t="s">
        <v>144</v>
      </c>
      <c r="G713" s="119"/>
      <c r="V713" s="165">
        <v>1</v>
      </c>
    </row>
    <row r="714" spans="1:22" ht="12.75">
      <c r="A714" s="96" t="s">
        <v>33</v>
      </c>
      <c r="B714" s="243" t="s">
        <v>144</v>
      </c>
      <c r="C714" s="95"/>
      <c r="D714" s="188"/>
      <c r="E714" s="159" t="s">
        <v>144</v>
      </c>
      <c r="G714" s="119"/>
      <c r="V714" s="165">
        <v>1</v>
      </c>
    </row>
    <row r="715" spans="1:22" ht="12.75">
      <c r="A715" s="96"/>
      <c r="B715" s="243" t="s">
        <v>144</v>
      </c>
      <c r="C715" s="95"/>
      <c r="D715" s="188"/>
      <c r="E715" s="159" t="s">
        <v>144</v>
      </c>
      <c r="G715" s="119"/>
      <c r="V715" s="165">
        <v>1</v>
      </c>
    </row>
    <row r="716" spans="1:22" ht="12.75">
      <c r="A716" s="96" t="s">
        <v>34</v>
      </c>
      <c r="B716" s="243" t="s">
        <v>144</v>
      </c>
      <c r="C716" s="95"/>
      <c r="D716" s="188"/>
      <c r="E716" s="159" t="s">
        <v>144</v>
      </c>
      <c r="G716" s="119"/>
      <c r="V716" s="165">
        <v>1</v>
      </c>
    </row>
    <row r="717" spans="1:22" ht="12.75">
      <c r="A717" s="96"/>
      <c r="B717" s="243" t="s">
        <v>144</v>
      </c>
      <c r="C717" s="95"/>
      <c r="D717" s="188"/>
      <c r="E717" s="159" t="s">
        <v>144</v>
      </c>
      <c r="G717" s="119"/>
      <c r="V717" s="165">
        <v>1</v>
      </c>
    </row>
    <row r="718" spans="1:22" ht="12.75">
      <c r="A718" s="96" t="s">
        <v>90</v>
      </c>
      <c r="B718" s="243">
        <f>'proposed tariff 12-13'!D735</f>
        <v>26.360298342</v>
      </c>
      <c r="C718" s="95"/>
      <c r="D718" s="188">
        <f t="shared" ref="D718:D775" si="15">ROUND(B718*(1+$I$25),2)</f>
        <v>26.36</v>
      </c>
      <c r="E718" s="159">
        <f>(D718-B718)/B718</f>
        <v>-1.1317853695355308E-5</v>
      </c>
      <c r="G718" s="119"/>
      <c r="V718" s="165">
        <v>1</v>
      </c>
    </row>
    <row r="719" spans="1:22" ht="12.75">
      <c r="A719" s="96" t="s">
        <v>35</v>
      </c>
      <c r="B719" s="243">
        <f>'proposed tariff 12-13'!D736</f>
        <v>17.437525257599997</v>
      </c>
      <c r="C719" s="95"/>
      <c r="D719" s="188">
        <f t="shared" si="15"/>
        <v>17.440000000000001</v>
      </c>
      <c r="E719" s="159">
        <f>(D719-B719)/B719</f>
        <v>1.4192050554452437E-4</v>
      </c>
      <c r="G719" s="119"/>
      <c r="V719" s="165">
        <v>1</v>
      </c>
    </row>
    <row r="720" spans="1:22" ht="12.75">
      <c r="A720" s="96" t="s">
        <v>36</v>
      </c>
      <c r="B720" s="243">
        <f>'proposed tariff 12-13'!D737</f>
        <v>8.7724495908000009</v>
      </c>
      <c r="C720" s="95"/>
      <c r="D720" s="188">
        <f t="shared" si="15"/>
        <v>8.77</v>
      </c>
      <c r="E720" s="159">
        <f>(D720-B720)/B720</f>
        <v>-2.7923680548364363E-4</v>
      </c>
      <c r="G720" s="119"/>
      <c r="V720" s="165">
        <v>1</v>
      </c>
    </row>
    <row r="721" spans="1:22" ht="12.75">
      <c r="A721" s="96" t="s">
        <v>37</v>
      </c>
      <c r="B721" s="243" t="s">
        <v>144</v>
      </c>
      <c r="C721" s="95"/>
      <c r="D721" s="188"/>
      <c r="E721" s="159" t="s">
        <v>144</v>
      </c>
      <c r="G721" s="119"/>
      <c r="V721" s="165">
        <v>1</v>
      </c>
    </row>
    <row r="722" spans="1:22" ht="12.75">
      <c r="A722" s="96"/>
      <c r="B722" s="243" t="s">
        <v>144</v>
      </c>
      <c r="C722" s="95"/>
      <c r="D722" s="188"/>
      <c r="E722" s="159" t="s">
        <v>144</v>
      </c>
      <c r="G722" s="119"/>
      <c r="V722" s="165">
        <v>1</v>
      </c>
    </row>
    <row r="723" spans="1:22" ht="12.75">
      <c r="A723" s="96" t="s">
        <v>38</v>
      </c>
      <c r="B723" s="243" t="s">
        <v>144</v>
      </c>
      <c r="C723" s="95"/>
      <c r="D723" s="188"/>
      <c r="E723" s="159" t="s">
        <v>144</v>
      </c>
      <c r="G723" s="119"/>
      <c r="V723" s="165">
        <v>1</v>
      </c>
    </row>
    <row r="724" spans="1:22" ht="12.75">
      <c r="A724" s="96" t="s">
        <v>39</v>
      </c>
      <c r="B724" s="243" t="s">
        <v>144</v>
      </c>
      <c r="C724" s="95"/>
      <c r="D724" s="188"/>
      <c r="E724" s="159" t="s">
        <v>144</v>
      </c>
      <c r="G724" s="119"/>
      <c r="V724" s="165">
        <v>1</v>
      </c>
    </row>
    <row r="725" spans="1:22" ht="12.75">
      <c r="A725" s="96" t="s">
        <v>40</v>
      </c>
      <c r="B725" s="243" t="s">
        <v>144</v>
      </c>
      <c r="C725" s="95"/>
      <c r="D725" s="188"/>
      <c r="E725" s="159" t="s">
        <v>144</v>
      </c>
      <c r="G725" s="119"/>
    </row>
    <row r="726" spans="1:22" ht="12.75">
      <c r="A726" s="96" t="s">
        <v>307</v>
      </c>
      <c r="B726" s="243" t="s">
        <v>144</v>
      </c>
      <c r="C726" s="95"/>
      <c r="D726" s="188"/>
      <c r="E726" s="159" t="s">
        <v>144</v>
      </c>
      <c r="G726" s="119"/>
    </row>
    <row r="727" spans="1:22" ht="12.75">
      <c r="A727" s="96"/>
      <c r="B727" s="243" t="s">
        <v>144</v>
      </c>
      <c r="C727" s="95"/>
      <c r="D727" s="188"/>
      <c r="E727" s="159" t="s">
        <v>144</v>
      </c>
      <c r="G727" s="119"/>
    </row>
    <row r="728" spans="1:22" ht="12.75">
      <c r="A728" s="96" t="s">
        <v>828</v>
      </c>
      <c r="B728" s="243" t="s">
        <v>144</v>
      </c>
      <c r="C728" s="95"/>
      <c r="D728" s="188"/>
      <c r="E728" s="159" t="s">
        <v>144</v>
      </c>
      <c r="G728" s="119"/>
    </row>
    <row r="729" spans="1:22" ht="12.75">
      <c r="A729" s="96" t="s">
        <v>829</v>
      </c>
      <c r="B729" s="243" t="s">
        <v>144</v>
      </c>
      <c r="C729" s="95"/>
      <c r="D729" s="188"/>
      <c r="E729" s="159" t="s">
        <v>144</v>
      </c>
      <c r="G729" s="119"/>
    </row>
    <row r="730" spans="1:22" ht="12.75">
      <c r="A730" s="96" t="s">
        <v>830</v>
      </c>
      <c r="B730" s="243" t="s">
        <v>144</v>
      </c>
      <c r="C730" s="95"/>
      <c r="D730" s="188"/>
      <c r="E730" s="159" t="s">
        <v>144</v>
      </c>
      <c r="G730" s="119"/>
    </row>
    <row r="731" spans="1:22" ht="12.75">
      <c r="A731" s="96" t="s">
        <v>831</v>
      </c>
      <c r="B731" s="243" t="s">
        <v>144</v>
      </c>
      <c r="C731" s="95"/>
      <c r="D731" s="188"/>
      <c r="E731" s="159" t="s">
        <v>144</v>
      </c>
      <c r="G731" s="119"/>
    </row>
    <row r="732" spans="1:22" ht="12.75">
      <c r="A732" s="96" t="s">
        <v>832</v>
      </c>
      <c r="B732" s="243" t="s">
        <v>144</v>
      </c>
      <c r="C732" s="95"/>
      <c r="D732" s="188"/>
      <c r="E732" s="159" t="s">
        <v>144</v>
      </c>
      <c r="G732" s="119"/>
    </row>
    <row r="733" spans="1:22" ht="12.75">
      <c r="A733" s="96" t="s">
        <v>833</v>
      </c>
      <c r="B733" s="243" t="s">
        <v>144</v>
      </c>
      <c r="C733" s="95"/>
      <c r="D733" s="188"/>
      <c r="E733" s="159" t="s">
        <v>144</v>
      </c>
      <c r="G733" s="119"/>
    </row>
    <row r="734" spans="1:22" ht="13.5" thickBot="1">
      <c r="A734" s="271"/>
      <c r="B734" s="278" t="s">
        <v>144</v>
      </c>
      <c r="C734" s="292"/>
      <c r="D734" s="188"/>
      <c r="E734" s="280" t="s">
        <v>144</v>
      </c>
      <c r="G734" s="119"/>
    </row>
    <row r="735" spans="1:22" ht="12.75">
      <c r="A735" s="291" t="s">
        <v>501</v>
      </c>
      <c r="B735" s="282" t="s">
        <v>144</v>
      </c>
      <c r="C735" s="293"/>
      <c r="D735" s="188"/>
      <c r="E735" s="285" t="s">
        <v>144</v>
      </c>
      <c r="G735" s="119"/>
      <c r="V735" s="165">
        <v>1</v>
      </c>
    </row>
    <row r="736" spans="1:22" ht="12.75">
      <c r="A736" s="96"/>
      <c r="B736" s="243" t="s">
        <v>144</v>
      </c>
      <c r="C736" s="95"/>
      <c r="D736" s="188"/>
      <c r="E736" s="159" t="s">
        <v>144</v>
      </c>
      <c r="G736" s="119"/>
      <c r="V736" s="165">
        <v>1</v>
      </c>
    </row>
    <row r="737" spans="1:22" ht="12.75">
      <c r="A737" s="154" t="s">
        <v>1230</v>
      </c>
      <c r="B737" s="243" t="s">
        <v>144</v>
      </c>
      <c r="C737" s="95"/>
      <c r="D737" s="188"/>
      <c r="E737" s="159" t="s">
        <v>144</v>
      </c>
      <c r="G737" s="119"/>
    </row>
    <row r="738" spans="1:22" ht="12.75">
      <c r="A738" s="96"/>
      <c r="B738" s="243" t="s">
        <v>144</v>
      </c>
      <c r="C738" s="95"/>
      <c r="D738" s="188"/>
      <c r="E738" s="159" t="s">
        <v>144</v>
      </c>
      <c r="G738" s="119"/>
    </row>
    <row r="739" spans="1:22" ht="12.75">
      <c r="A739" s="154" t="s">
        <v>1231</v>
      </c>
      <c r="B739" s="243" t="s">
        <v>144</v>
      </c>
      <c r="C739" s="95"/>
      <c r="D739" s="188"/>
      <c r="E739" s="159" t="s">
        <v>144</v>
      </c>
      <c r="G739" s="119"/>
    </row>
    <row r="740" spans="1:22" ht="12.75">
      <c r="A740" s="96" t="s">
        <v>836</v>
      </c>
      <c r="B740" s="243" t="s">
        <v>144</v>
      </c>
      <c r="C740" s="95"/>
      <c r="D740" s="188"/>
      <c r="E740" s="159" t="s">
        <v>144</v>
      </c>
      <c r="G740" s="119"/>
    </row>
    <row r="741" spans="1:22" ht="12.75">
      <c r="A741" s="96" t="s">
        <v>166</v>
      </c>
      <c r="B741" s="243" t="s">
        <v>144</v>
      </c>
      <c r="C741" s="97"/>
      <c r="D741" s="188"/>
      <c r="E741" s="159" t="s">
        <v>144</v>
      </c>
      <c r="G741" s="119"/>
    </row>
    <row r="742" spans="1:22" ht="12.75">
      <c r="A742" s="96" t="s">
        <v>1307</v>
      </c>
      <c r="B742" s="243" t="s">
        <v>144</v>
      </c>
      <c r="C742" s="97"/>
      <c r="D742" s="188"/>
      <c r="E742" s="159" t="s">
        <v>144</v>
      </c>
      <c r="G742" s="119"/>
    </row>
    <row r="743" spans="1:22" ht="12.75">
      <c r="A743" s="96"/>
      <c r="B743" s="243" t="s">
        <v>144</v>
      </c>
      <c r="C743" s="97"/>
      <c r="D743" s="188"/>
      <c r="E743" s="159" t="s">
        <v>144</v>
      </c>
      <c r="G743" s="119"/>
    </row>
    <row r="744" spans="1:22" ht="12.75">
      <c r="A744" s="154" t="s">
        <v>1311</v>
      </c>
      <c r="B744" s="243" t="s">
        <v>144</v>
      </c>
      <c r="C744" s="97"/>
      <c r="D744" s="188"/>
      <c r="E744" s="159" t="s">
        <v>144</v>
      </c>
      <c r="G744" s="119"/>
    </row>
    <row r="745" spans="1:22" ht="12.75">
      <c r="A745" s="96" t="s">
        <v>1308</v>
      </c>
      <c r="B745" s="243" t="s">
        <v>144</v>
      </c>
      <c r="C745" s="97"/>
      <c r="D745" s="188"/>
      <c r="E745" s="159" t="s">
        <v>144</v>
      </c>
      <c r="G745" s="119"/>
    </row>
    <row r="746" spans="1:22" ht="12.75">
      <c r="A746" s="96"/>
      <c r="B746" s="243"/>
      <c r="C746" s="97"/>
      <c r="D746" s="188"/>
      <c r="E746" s="159"/>
      <c r="G746" s="119"/>
    </row>
    <row r="747" spans="1:22" ht="12.75">
      <c r="A747" s="154" t="s">
        <v>1235</v>
      </c>
      <c r="B747" s="243"/>
      <c r="C747" s="97"/>
      <c r="D747" s="188"/>
      <c r="E747" s="159"/>
      <c r="G747" s="119"/>
    </row>
    <row r="748" spans="1:22" ht="12.75">
      <c r="A748" s="96"/>
      <c r="B748" s="243" t="s">
        <v>144</v>
      </c>
      <c r="C748" s="97"/>
      <c r="D748" s="188"/>
      <c r="E748" s="159" t="s">
        <v>144</v>
      </c>
      <c r="G748" s="119"/>
    </row>
    <row r="749" spans="1:22" ht="13.5" customHeight="1">
      <c r="A749" s="154" t="s">
        <v>1236</v>
      </c>
      <c r="B749" s="243" t="s">
        <v>144</v>
      </c>
      <c r="C749" s="97"/>
      <c r="D749" s="188"/>
      <c r="E749" s="159" t="s">
        <v>144</v>
      </c>
      <c r="G749" s="119"/>
    </row>
    <row r="750" spans="1:22" ht="12.75">
      <c r="A750" s="96"/>
      <c r="B750" s="243" t="s">
        <v>144</v>
      </c>
      <c r="C750" s="97"/>
      <c r="D750" s="188"/>
      <c r="E750" s="159" t="s">
        <v>144</v>
      </c>
      <c r="G750" s="119"/>
    </row>
    <row r="751" spans="1:22" ht="12.75">
      <c r="A751" s="154" t="s">
        <v>1232</v>
      </c>
      <c r="B751" s="243" t="s">
        <v>144</v>
      </c>
      <c r="C751" s="97"/>
      <c r="D751" s="188"/>
      <c r="E751" s="159" t="s">
        <v>144</v>
      </c>
      <c r="G751" s="119"/>
      <c r="V751" s="165">
        <v>1</v>
      </c>
    </row>
    <row r="752" spans="1:22" ht="12.75">
      <c r="A752" s="96"/>
      <c r="B752" s="243" t="s">
        <v>144</v>
      </c>
      <c r="C752" s="97"/>
      <c r="D752" s="188"/>
      <c r="E752" s="159" t="s">
        <v>144</v>
      </c>
      <c r="G752" s="119"/>
      <c r="V752" s="165">
        <v>1</v>
      </c>
    </row>
    <row r="753" spans="1:22" ht="12.75">
      <c r="A753" s="154" t="s">
        <v>1233</v>
      </c>
      <c r="B753" s="243" t="s">
        <v>144</v>
      </c>
      <c r="C753" s="97"/>
      <c r="D753" s="188"/>
      <c r="E753" s="159" t="s">
        <v>144</v>
      </c>
      <c r="G753" s="119"/>
    </row>
    <row r="754" spans="1:22" ht="12.75">
      <c r="A754" s="96"/>
      <c r="B754" s="243"/>
      <c r="C754" s="97"/>
      <c r="D754" s="188"/>
      <c r="E754" s="159"/>
      <c r="G754" s="119"/>
    </row>
    <row r="755" spans="1:22" ht="12.75">
      <c r="A755" s="177" t="s">
        <v>1234</v>
      </c>
      <c r="B755" s="243"/>
      <c r="C755" s="97"/>
      <c r="D755" s="188"/>
      <c r="E755" s="159"/>
      <c r="G755" s="119"/>
      <c r="V755" s="165">
        <v>1</v>
      </c>
    </row>
    <row r="756" spans="1:22" ht="96.75" customHeight="1">
      <c r="A756" s="193" t="s">
        <v>1301</v>
      </c>
      <c r="B756" s="317">
        <f>'proposed tariff 12-13'!D773</f>
        <v>0.59600799999999998</v>
      </c>
      <c r="C756" s="194"/>
      <c r="D756" s="188">
        <f t="shared" si="15"/>
        <v>0.6</v>
      </c>
      <c r="E756" s="159">
        <f>(D756-B756)/B756</f>
        <v>6.6978966725278781E-3</v>
      </c>
      <c r="G756" s="119"/>
    </row>
    <row r="757" spans="1:22" ht="12.75">
      <c r="A757" s="96"/>
      <c r="B757" s="243" t="s">
        <v>144</v>
      </c>
      <c r="C757" s="89"/>
      <c r="D757" s="188"/>
      <c r="E757" s="159" t="s">
        <v>144</v>
      </c>
      <c r="G757" s="119"/>
    </row>
    <row r="758" spans="1:22" ht="12.75">
      <c r="A758" s="94" t="s">
        <v>1313</v>
      </c>
      <c r="B758" s="243" t="s">
        <v>144</v>
      </c>
      <c r="C758" s="89"/>
      <c r="D758" s="188"/>
      <c r="E758" s="159" t="s">
        <v>144</v>
      </c>
      <c r="G758" s="119"/>
    </row>
    <row r="759" spans="1:22" ht="12.75">
      <c r="A759" s="94"/>
      <c r="B759" s="243"/>
      <c r="C759" s="89"/>
      <c r="D759" s="188"/>
      <c r="E759" s="159"/>
      <c r="G759" s="119"/>
    </row>
    <row r="760" spans="1:22" ht="12.75">
      <c r="A760" s="96" t="s">
        <v>844</v>
      </c>
      <c r="B760" s="243"/>
      <c r="C760" s="89"/>
      <c r="D760" s="188"/>
      <c r="E760" s="159"/>
      <c r="G760" s="119"/>
    </row>
    <row r="761" spans="1:22" ht="12.75">
      <c r="A761" s="96" t="s">
        <v>845</v>
      </c>
      <c r="B761" s="243" t="s">
        <v>144</v>
      </c>
      <c r="C761" s="89"/>
      <c r="D761" s="188"/>
      <c r="E761" s="159" t="s">
        <v>144</v>
      </c>
      <c r="G761" s="119"/>
    </row>
    <row r="762" spans="1:22" ht="12.75">
      <c r="A762" s="176"/>
      <c r="B762" s="243" t="s">
        <v>144</v>
      </c>
      <c r="C762" s="89"/>
      <c r="D762" s="188"/>
      <c r="E762" s="159" t="s">
        <v>144</v>
      </c>
      <c r="G762" s="119"/>
    </row>
    <row r="763" spans="1:22" ht="12.75">
      <c r="A763" s="94" t="s">
        <v>92</v>
      </c>
      <c r="B763" s="243" t="s">
        <v>144</v>
      </c>
      <c r="C763" s="89"/>
      <c r="D763" s="188"/>
      <c r="E763" s="159" t="s">
        <v>144</v>
      </c>
      <c r="G763" s="119"/>
    </row>
    <row r="764" spans="1:22" ht="12.75">
      <c r="A764" s="96"/>
      <c r="B764" s="243" t="s">
        <v>144</v>
      </c>
      <c r="C764" s="89"/>
      <c r="D764" s="188"/>
      <c r="E764" s="159" t="s">
        <v>144</v>
      </c>
      <c r="G764" s="119"/>
    </row>
    <row r="765" spans="1:22" ht="12.75">
      <c r="A765" s="96" t="s">
        <v>846</v>
      </c>
      <c r="B765" s="243" t="s">
        <v>144</v>
      </c>
      <c r="C765" s="89"/>
      <c r="D765" s="188"/>
      <c r="E765" s="159" t="s">
        <v>144</v>
      </c>
      <c r="G765" s="119"/>
    </row>
    <row r="766" spans="1:22" ht="12.75">
      <c r="A766" s="96" t="s">
        <v>847</v>
      </c>
      <c r="B766" s="243" t="s">
        <v>144</v>
      </c>
      <c r="C766" s="89"/>
      <c r="D766" s="188"/>
      <c r="E766" s="159" t="s">
        <v>144</v>
      </c>
      <c r="G766" s="119"/>
    </row>
    <row r="767" spans="1:22" ht="12.75">
      <c r="A767" s="96"/>
      <c r="B767" s="243"/>
      <c r="C767" s="89"/>
      <c r="D767" s="188"/>
      <c r="E767" s="159"/>
      <c r="G767" s="119"/>
    </row>
    <row r="768" spans="1:22" ht="12.75">
      <c r="A768" s="96" t="s">
        <v>848</v>
      </c>
      <c r="B768" s="243">
        <f>'proposed tariff 12-13'!D785</f>
        <v>24.502729456800001</v>
      </c>
      <c r="C768" s="89"/>
      <c r="D768" s="188">
        <f t="shared" si="15"/>
        <v>24.5</v>
      </c>
      <c r="E768" s="159">
        <f>(D768-B768)/B768</f>
        <v>-1.113939899966303E-4</v>
      </c>
      <c r="G768" s="119"/>
    </row>
    <row r="769" spans="1:7" ht="12.75">
      <c r="A769" s="96" t="s">
        <v>849</v>
      </c>
      <c r="B769" s="243">
        <f>'proposed tariff 12-13'!D786</f>
        <v>40.877252866799999</v>
      </c>
      <c r="C769" s="89"/>
      <c r="D769" s="188">
        <f t="shared" si="15"/>
        <v>40.880000000000003</v>
      </c>
      <c r="E769" s="159">
        <f>(D769-B769)/B769</f>
        <v>6.7204447641208595E-5</v>
      </c>
      <c r="G769" s="119"/>
    </row>
    <row r="770" spans="1:7" ht="12.75">
      <c r="A770" s="96" t="s">
        <v>850</v>
      </c>
      <c r="B770" s="243" t="s">
        <v>144</v>
      </c>
      <c r="C770" s="163"/>
      <c r="D770" s="188"/>
      <c r="E770" s="159" t="s">
        <v>144</v>
      </c>
      <c r="G770" s="119"/>
    </row>
    <row r="771" spans="1:7" ht="12.75">
      <c r="A771" s="96" t="s">
        <v>851</v>
      </c>
      <c r="B771" s="243">
        <f>'proposed tariff 12-13'!D788</f>
        <v>71.7687308016</v>
      </c>
      <c r="C771" s="89"/>
      <c r="D771" s="188">
        <f t="shared" si="15"/>
        <v>71.77</v>
      </c>
      <c r="E771" s="159">
        <f>(D771-B771)/B771</f>
        <v>1.7684559637878322E-5</v>
      </c>
      <c r="G771" s="119"/>
    </row>
    <row r="772" spans="1:7" ht="12.75">
      <c r="A772" s="96"/>
      <c r="B772" s="243" t="s">
        <v>144</v>
      </c>
      <c r="C772" s="89"/>
      <c r="D772" s="188"/>
      <c r="E772" s="159" t="s">
        <v>144</v>
      </c>
      <c r="G772" s="119"/>
    </row>
    <row r="773" spans="1:7" ht="12.75">
      <c r="A773" s="96" t="s">
        <v>852</v>
      </c>
      <c r="B773" s="243" t="s">
        <v>144</v>
      </c>
      <c r="C773" s="89"/>
      <c r="D773" s="188"/>
      <c r="E773" s="159" t="s">
        <v>144</v>
      </c>
      <c r="G773" s="119"/>
    </row>
    <row r="774" spans="1:7" ht="12.75">
      <c r="A774" s="96" t="s">
        <v>853</v>
      </c>
      <c r="B774" s="243" t="s">
        <v>144</v>
      </c>
      <c r="C774" s="89"/>
      <c r="D774" s="188"/>
      <c r="E774" s="159" t="s">
        <v>144</v>
      </c>
      <c r="G774" s="119"/>
    </row>
    <row r="775" spans="1:7" ht="12.75">
      <c r="A775" s="96" t="s">
        <v>854</v>
      </c>
      <c r="B775" s="243">
        <f>'proposed tariff 12-13'!D792</f>
        <v>98.730323118000001</v>
      </c>
      <c r="C775" s="89"/>
      <c r="D775" s="188">
        <f t="shared" si="15"/>
        <v>98.73</v>
      </c>
      <c r="E775" s="159">
        <f>(D775-B775)/B775</f>
        <v>-3.2727331360092635E-6</v>
      </c>
      <c r="G775" s="119"/>
    </row>
    <row r="776" spans="1:7" ht="12.75">
      <c r="A776" s="96" t="s">
        <v>855</v>
      </c>
      <c r="B776" s="243">
        <f>'proposed tariff 12-13'!D793</f>
        <v>197.42843405880001</v>
      </c>
      <c r="C776" s="89"/>
      <c r="D776" s="188">
        <f t="shared" ref="D776:D819" si="16">ROUND(B776*(1+$I$25),2)</f>
        <v>197.43</v>
      </c>
      <c r="E776" s="159">
        <f>(D776-B776)/B776</f>
        <v>7.9316903234551535E-6</v>
      </c>
      <c r="G776" s="119"/>
    </row>
    <row r="777" spans="1:7" ht="12.75">
      <c r="A777" s="96"/>
      <c r="B777" s="243" t="s">
        <v>144</v>
      </c>
      <c r="C777" s="89"/>
      <c r="D777" s="188"/>
      <c r="E777" s="159" t="s">
        <v>144</v>
      </c>
      <c r="G777" s="119"/>
    </row>
    <row r="778" spans="1:7" ht="12.75">
      <c r="A778" s="96" t="s">
        <v>856</v>
      </c>
      <c r="B778" s="243" t="s">
        <v>144</v>
      </c>
      <c r="C778" s="89"/>
      <c r="D778" s="188"/>
      <c r="E778" s="159" t="s">
        <v>144</v>
      </c>
      <c r="G778" s="119"/>
    </row>
    <row r="779" spans="1:7" ht="12.75">
      <c r="A779" s="96" t="s">
        <v>854</v>
      </c>
      <c r="B779" s="243">
        <f>'proposed tariff 12-13'!D796</f>
        <v>199.31821512119998</v>
      </c>
      <c r="C779" s="89"/>
      <c r="D779" s="188">
        <f t="shared" si="16"/>
        <v>199.32</v>
      </c>
      <c r="E779" s="159">
        <f>(D779-B779)/B779</f>
        <v>8.9549206474887453E-6</v>
      </c>
      <c r="G779" s="119"/>
    </row>
    <row r="780" spans="1:7" ht="12.75">
      <c r="A780" s="96" t="s">
        <v>855</v>
      </c>
      <c r="B780" s="243">
        <f>'proposed tariff 12-13'!D797</f>
        <v>398.59348067280007</v>
      </c>
      <c r="C780" s="89"/>
      <c r="D780" s="188">
        <f t="shared" si="16"/>
        <v>398.59</v>
      </c>
      <c r="E780" s="159">
        <f>(D780-B780)/B780</f>
        <v>-8.7323876803486648E-6</v>
      </c>
      <c r="G780" s="119"/>
    </row>
    <row r="781" spans="1:7" ht="12.75">
      <c r="A781" s="96"/>
      <c r="B781" s="243"/>
      <c r="C781" s="89"/>
      <c r="D781" s="188"/>
      <c r="E781" s="159"/>
      <c r="G781" s="119"/>
    </row>
    <row r="782" spans="1:7" ht="12.75">
      <c r="A782" s="94" t="s">
        <v>1237</v>
      </c>
      <c r="B782" s="243"/>
      <c r="C782" s="144"/>
      <c r="D782" s="188"/>
      <c r="E782" s="159"/>
      <c r="G782" s="119"/>
    </row>
    <row r="783" spans="1:7" ht="12.75">
      <c r="A783" s="94"/>
      <c r="B783" s="243"/>
      <c r="C783" s="144"/>
      <c r="D783" s="188"/>
      <c r="E783" s="159"/>
      <c r="G783" s="119"/>
    </row>
    <row r="784" spans="1:7" ht="12.75">
      <c r="A784" s="96" t="s">
        <v>331</v>
      </c>
      <c r="B784" s="243">
        <f>'proposed tariff 12-13'!D801</f>
        <v>4.7886160000000002</v>
      </c>
      <c r="C784" s="144"/>
      <c r="D784" s="188">
        <f t="shared" si="16"/>
        <v>4.79</v>
      </c>
      <c r="E784" s="159">
        <f>(D784-B784)/B784</f>
        <v>2.890187895625437E-4</v>
      </c>
      <c r="G784" s="119"/>
    </row>
    <row r="785" spans="1:7" ht="12.75">
      <c r="A785" s="96"/>
      <c r="B785" s="243"/>
      <c r="C785" s="144"/>
      <c r="D785" s="188"/>
      <c r="E785" s="159"/>
      <c r="G785" s="119"/>
    </row>
    <row r="786" spans="1:7" ht="12.75">
      <c r="A786" s="96" t="s">
        <v>332</v>
      </c>
      <c r="B786" s="243" t="s">
        <v>144</v>
      </c>
      <c r="C786" s="144"/>
      <c r="D786" s="188"/>
      <c r="E786" s="159" t="s">
        <v>144</v>
      </c>
      <c r="G786" s="119"/>
    </row>
    <row r="787" spans="1:7" ht="12.75">
      <c r="A787" s="96" t="s">
        <v>333</v>
      </c>
      <c r="B787" s="243"/>
      <c r="C787" s="144"/>
      <c r="D787" s="188"/>
      <c r="E787" s="159"/>
      <c r="G787" s="119"/>
    </row>
    <row r="788" spans="1:7" ht="12.75">
      <c r="A788" s="96"/>
      <c r="B788" s="243"/>
      <c r="C788" s="144"/>
      <c r="D788" s="188"/>
      <c r="E788" s="159"/>
      <c r="G788" s="119"/>
    </row>
    <row r="789" spans="1:7" ht="12.75">
      <c r="A789" s="96" t="s">
        <v>335</v>
      </c>
      <c r="B789" s="243"/>
      <c r="C789" s="144"/>
      <c r="D789" s="188"/>
      <c r="E789" s="159"/>
      <c r="G789" s="119"/>
    </row>
    <row r="790" spans="1:7" ht="12.75">
      <c r="A790" s="96" t="s">
        <v>334</v>
      </c>
      <c r="B790" s="243"/>
      <c r="C790" s="144"/>
      <c r="D790" s="188"/>
      <c r="E790" s="159"/>
      <c r="G790" s="119"/>
    </row>
    <row r="791" spans="1:7" ht="12.75">
      <c r="A791" s="96"/>
      <c r="B791" s="243"/>
      <c r="C791" s="89"/>
      <c r="D791" s="188"/>
      <c r="E791" s="159"/>
      <c r="G791" s="119"/>
    </row>
    <row r="792" spans="1:7" ht="12.75">
      <c r="A792" s="94" t="s">
        <v>95</v>
      </c>
      <c r="B792" s="243" t="s">
        <v>144</v>
      </c>
      <c r="C792" s="89"/>
      <c r="D792" s="188"/>
      <c r="E792" s="159" t="s">
        <v>144</v>
      </c>
      <c r="G792" s="119"/>
    </row>
    <row r="793" spans="1:7" ht="12.75">
      <c r="A793" s="94"/>
      <c r="B793" s="243" t="s">
        <v>144</v>
      </c>
      <c r="C793" s="89"/>
      <c r="D793" s="188"/>
      <c r="E793" s="159" t="s">
        <v>144</v>
      </c>
      <c r="G793" s="119"/>
    </row>
    <row r="794" spans="1:7" ht="12.75">
      <c r="A794" s="96" t="s">
        <v>857</v>
      </c>
      <c r="B794" s="243" t="s">
        <v>144</v>
      </c>
      <c r="C794" s="89"/>
      <c r="D794" s="188"/>
      <c r="E794" s="159" t="s">
        <v>144</v>
      </c>
      <c r="G794" s="119"/>
    </row>
    <row r="795" spans="1:7" ht="12.75">
      <c r="A795" s="94"/>
      <c r="B795" s="243" t="s">
        <v>144</v>
      </c>
      <c r="C795" s="89"/>
      <c r="D795" s="188"/>
      <c r="E795" s="159" t="s">
        <v>144</v>
      </c>
      <c r="G795" s="119"/>
    </row>
    <row r="796" spans="1:7" ht="12.75">
      <c r="A796" s="96" t="s">
        <v>858</v>
      </c>
      <c r="B796" s="243">
        <f>'proposed tariff 12-13'!D813</f>
        <v>58.357727694000005</v>
      </c>
      <c r="C796" s="89"/>
      <c r="D796" s="188">
        <f t="shared" si="16"/>
        <v>58.36</v>
      </c>
      <c r="E796" s="159">
        <f>(D796-B796)/B796</f>
        <v>3.8937533892848148E-5</v>
      </c>
      <c r="G796" s="119"/>
    </row>
    <row r="797" spans="1:7" ht="12.75">
      <c r="A797" s="96"/>
      <c r="B797" s="243" t="s">
        <v>144</v>
      </c>
      <c r="C797" s="89"/>
      <c r="D797" s="188"/>
      <c r="E797" s="159" t="s">
        <v>144</v>
      </c>
      <c r="G797" s="119"/>
    </row>
    <row r="798" spans="1:7" ht="12.75">
      <c r="A798" s="96" t="s">
        <v>1331</v>
      </c>
      <c r="B798" s="243">
        <f>'proposed tariff 12-13'!D815</f>
        <v>116.71545538800001</v>
      </c>
      <c r="C798" s="89"/>
      <c r="D798" s="188">
        <f t="shared" si="16"/>
        <v>116.72</v>
      </c>
      <c r="E798" s="159">
        <f>(D798-B798)/B798</f>
        <v>3.8937533892848148E-5</v>
      </c>
      <c r="G798" s="119"/>
    </row>
    <row r="799" spans="1:7" ht="12.75">
      <c r="A799" s="96"/>
      <c r="B799" s="243" t="s">
        <v>144</v>
      </c>
      <c r="C799" s="163"/>
      <c r="D799" s="188"/>
      <c r="E799" s="159"/>
      <c r="G799" s="119"/>
    </row>
    <row r="800" spans="1:7" ht="12.75">
      <c r="A800" s="96" t="s">
        <v>1332</v>
      </c>
      <c r="B800" s="243">
        <f>'proposed tariff 12-13'!D817</f>
        <v>233.4201733836</v>
      </c>
      <c r="C800" s="89"/>
      <c r="D800" s="188">
        <f t="shared" si="16"/>
        <v>233.42</v>
      </c>
      <c r="E800" s="159">
        <f>(D800-B800)/B800</f>
        <v>-7.4279612383476307E-7</v>
      </c>
      <c r="G800" s="119"/>
    </row>
    <row r="801" spans="1:22" ht="13.5" thickBot="1">
      <c r="A801" s="271"/>
      <c r="B801" s="278" t="s">
        <v>144</v>
      </c>
      <c r="C801" s="279"/>
      <c r="D801" s="188"/>
      <c r="E801" s="280" t="s">
        <v>144</v>
      </c>
      <c r="G801" s="119"/>
    </row>
    <row r="802" spans="1:22" ht="12.75">
      <c r="A802" s="291" t="s">
        <v>1239</v>
      </c>
      <c r="B802" s="282" t="s">
        <v>144</v>
      </c>
      <c r="C802" s="296"/>
      <c r="D802" s="188"/>
      <c r="E802" s="285" t="s">
        <v>144</v>
      </c>
      <c r="G802" s="119"/>
    </row>
    <row r="803" spans="1:22" ht="12.75">
      <c r="A803" s="96"/>
      <c r="B803" s="243" t="s">
        <v>144</v>
      </c>
      <c r="C803" s="153"/>
      <c r="D803" s="188"/>
      <c r="E803" s="159" t="s">
        <v>144</v>
      </c>
      <c r="G803" s="119"/>
    </row>
    <row r="804" spans="1:22" ht="12.75">
      <c r="A804" s="96" t="s">
        <v>864</v>
      </c>
      <c r="B804" s="243" t="s">
        <v>144</v>
      </c>
      <c r="C804" s="153"/>
      <c r="D804" s="188"/>
      <c r="E804" s="159" t="s">
        <v>144</v>
      </c>
      <c r="G804" s="119"/>
    </row>
    <row r="805" spans="1:22" ht="12.75">
      <c r="A805" s="96"/>
      <c r="B805" s="243"/>
      <c r="C805" s="153"/>
      <c r="D805" s="188"/>
      <c r="E805" s="159"/>
      <c r="G805" s="119"/>
    </row>
    <row r="806" spans="1:22" ht="12.75">
      <c r="A806" s="96" t="s">
        <v>865</v>
      </c>
      <c r="B806" s="243" t="s">
        <v>144</v>
      </c>
      <c r="C806" s="153"/>
      <c r="D806" s="188"/>
      <c r="E806" s="159" t="s">
        <v>144</v>
      </c>
      <c r="G806" s="119"/>
    </row>
    <row r="807" spans="1:22" ht="12.75">
      <c r="A807" s="96" t="s">
        <v>1238</v>
      </c>
      <c r="B807" s="243" t="s">
        <v>144</v>
      </c>
      <c r="C807" s="153"/>
      <c r="D807" s="188"/>
      <c r="E807" s="159" t="s">
        <v>144</v>
      </c>
      <c r="G807" s="119"/>
      <c r="V807" s="165">
        <v>1</v>
      </c>
    </row>
    <row r="808" spans="1:22" ht="12.75">
      <c r="A808" s="96"/>
      <c r="B808" s="243" t="s">
        <v>144</v>
      </c>
      <c r="C808" s="153"/>
      <c r="D808" s="188"/>
      <c r="E808" s="159" t="s">
        <v>144</v>
      </c>
      <c r="G808" s="119"/>
    </row>
    <row r="809" spans="1:22" ht="12.75">
      <c r="A809" s="96" t="s">
        <v>1503</v>
      </c>
      <c r="B809" s="243" t="s">
        <v>144</v>
      </c>
      <c r="C809" s="153"/>
      <c r="D809" s="188"/>
      <c r="E809" s="159" t="s">
        <v>144</v>
      </c>
      <c r="G809" s="119"/>
    </row>
    <row r="810" spans="1:22" ht="12.75">
      <c r="A810" s="96"/>
      <c r="B810" s="243" t="s">
        <v>144</v>
      </c>
      <c r="C810" s="153"/>
      <c r="D810" s="188"/>
      <c r="E810" s="159" t="s">
        <v>144</v>
      </c>
      <c r="G810" s="119"/>
    </row>
    <row r="811" spans="1:22" ht="12.75">
      <c r="A811" s="96" t="s">
        <v>1502</v>
      </c>
      <c r="B811" s="243">
        <f>'proposed tariff 12-13'!D830</f>
        <v>1.4710227588000002</v>
      </c>
      <c r="C811" s="153"/>
      <c r="D811" s="188">
        <f t="shared" si="16"/>
        <v>1.47</v>
      </c>
      <c r="E811" s="159">
        <f>(D811-B811)/B811</f>
        <v>-6.9527054825077605E-4</v>
      </c>
      <c r="G811" s="119"/>
    </row>
    <row r="812" spans="1:22" ht="12.75">
      <c r="A812" s="96"/>
      <c r="B812" s="243" t="s">
        <v>144</v>
      </c>
      <c r="C812" s="153"/>
      <c r="D812" s="188"/>
      <c r="E812" s="159" t="s">
        <v>144</v>
      </c>
      <c r="G812" s="119"/>
    </row>
    <row r="813" spans="1:22" ht="12.75">
      <c r="A813" s="96" t="s">
        <v>1504</v>
      </c>
      <c r="B813" s="243" t="s">
        <v>144</v>
      </c>
      <c r="C813" s="153"/>
      <c r="D813" s="188"/>
      <c r="E813" s="159" t="s">
        <v>144</v>
      </c>
      <c r="G813" s="119"/>
      <c r="V813" s="165">
        <v>1</v>
      </c>
    </row>
    <row r="814" spans="1:22" ht="12.75">
      <c r="A814" s="96"/>
      <c r="B814" s="243">
        <f>'proposed tariff 12-13'!D833</f>
        <v>2.8990959480000003</v>
      </c>
      <c r="C814" s="153"/>
      <c r="D814" s="188">
        <f t="shared" si="16"/>
        <v>2.9</v>
      </c>
      <c r="E814" s="159">
        <f>(D814-B814)/B814</f>
        <v>3.1183928238847492E-4</v>
      </c>
      <c r="G814" s="119"/>
    </row>
    <row r="815" spans="1:22" ht="12.75">
      <c r="A815" s="96" t="s">
        <v>873</v>
      </c>
      <c r="B815" s="243" t="s">
        <v>144</v>
      </c>
      <c r="C815" s="153"/>
      <c r="D815" s="188"/>
      <c r="E815" s="159" t="s">
        <v>144</v>
      </c>
      <c r="G815" s="119"/>
    </row>
    <row r="816" spans="1:22" ht="12.75">
      <c r="A816" s="96" t="s">
        <v>874</v>
      </c>
      <c r="B816" s="243">
        <f>'proposed tariff 12-13'!D836</f>
        <v>5.8089292884000008</v>
      </c>
      <c r="C816" s="153"/>
      <c r="D816" s="188">
        <f t="shared" si="16"/>
        <v>5.81</v>
      </c>
      <c r="E816" s="159">
        <f>(D816-B816)/B816</f>
        <v>1.8432167906346557E-4</v>
      </c>
      <c r="G816" s="119"/>
    </row>
    <row r="817" spans="1:7" ht="12.75">
      <c r="A817" s="96"/>
      <c r="B817" s="243" t="s">
        <v>144</v>
      </c>
      <c r="C817" s="153"/>
      <c r="D817" s="188"/>
      <c r="E817" s="159" t="s">
        <v>144</v>
      </c>
      <c r="G817" s="119"/>
    </row>
    <row r="818" spans="1:7" ht="12.75">
      <c r="A818" s="96" t="s">
        <v>1506</v>
      </c>
      <c r="B818" s="243" t="s">
        <v>144</v>
      </c>
      <c r="C818" s="153"/>
      <c r="D818" s="188"/>
      <c r="E818" s="159" t="s">
        <v>144</v>
      </c>
      <c r="G818" s="119"/>
    </row>
    <row r="819" spans="1:7" ht="12.75">
      <c r="A819" s="96" t="s">
        <v>1507</v>
      </c>
      <c r="B819" s="243">
        <f>'proposed tariff 12-13'!D840</f>
        <v>17.437525257599997</v>
      </c>
      <c r="C819" s="153"/>
      <c r="D819" s="188">
        <f t="shared" si="16"/>
        <v>17.440000000000001</v>
      </c>
      <c r="E819" s="159">
        <f>(D819-B819)/B819</f>
        <v>1.4192050554452437E-4</v>
      </c>
      <c r="G819" s="119"/>
    </row>
    <row r="820" spans="1:7" ht="12.75">
      <c r="A820" s="96"/>
      <c r="B820" s="243" t="s">
        <v>144</v>
      </c>
      <c r="C820" s="89"/>
      <c r="D820" s="188"/>
      <c r="E820" s="159" t="s">
        <v>144</v>
      </c>
      <c r="G820" s="119"/>
    </row>
    <row r="821" spans="1:7" ht="12.75">
      <c r="A821" s="94" t="s">
        <v>242</v>
      </c>
      <c r="B821" s="243" t="s">
        <v>144</v>
      </c>
      <c r="C821" s="89"/>
      <c r="D821" s="188"/>
      <c r="E821" s="159" t="s">
        <v>144</v>
      </c>
      <c r="G821" s="119"/>
    </row>
    <row r="822" spans="1:7" ht="12.75">
      <c r="A822" s="94"/>
      <c r="B822" s="243"/>
      <c r="C822" s="89"/>
      <c r="D822" s="188"/>
      <c r="E822" s="159"/>
      <c r="G822" s="119"/>
    </row>
    <row r="823" spans="1:7" ht="12.75">
      <c r="A823" s="96" t="s">
        <v>1505</v>
      </c>
      <c r="B823" s="243" t="s">
        <v>144</v>
      </c>
      <c r="C823" s="89"/>
      <c r="D823" s="188"/>
      <c r="E823" s="159" t="s">
        <v>144</v>
      </c>
      <c r="G823" s="119"/>
    </row>
    <row r="824" spans="1:7" ht="12.75">
      <c r="A824" s="96"/>
      <c r="B824" s="243" t="s">
        <v>144</v>
      </c>
      <c r="C824" s="89"/>
      <c r="D824" s="188"/>
      <c r="E824" s="159" t="s">
        <v>144</v>
      </c>
      <c r="G824" s="119"/>
    </row>
    <row r="825" spans="1:7" ht="12.75">
      <c r="A825" s="96" t="s">
        <v>881</v>
      </c>
      <c r="B825" s="243" t="s">
        <v>144</v>
      </c>
      <c r="C825" s="89"/>
      <c r="D825" s="188"/>
      <c r="E825" s="159" t="s">
        <v>144</v>
      </c>
      <c r="G825" s="119"/>
    </row>
    <row r="826" spans="1:7" ht="12.75">
      <c r="A826" s="96"/>
      <c r="B826" s="243" t="s">
        <v>144</v>
      </c>
      <c r="C826" s="89"/>
      <c r="D826" s="188"/>
      <c r="E826" s="159" t="s">
        <v>144</v>
      </c>
      <c r="G826" s="119"/>
    </row>
    <row r="827" spans="1:7" ht="12.75">
      <c r="A827" s="96" t="s">
        <v>882</v>
      </c>
      <c r="B827" s="243" t="s">
        <v>144</v>
      </c>
      <c r="C827" s="89"/>
      <c r="D827" s="188"/>
      <c r="E827" s="159" t="s">
        <v>144</v>
      </c>
      <c r="G827" s="119"/>
    </row>
    <row r="828" spans="1:7" ht="12.75">
      <c r="A828" s="96" t="s">
        <v>883</v>
      </c>
      <c r="B828" s="243" t="s">
        <v>144</v>
      </c>
      <c r="C828" s="89"/>
      <c r="D828" s="188"/>
      <c r="E828" s="159" t="s">
        <v>144</v>
      </c>
      <c r="G828" s="119"/>
    </row>
    <row r="829" spans="1:7" ht="12.75">
      <c r="A829" s="96"/>
      <c r="B829" s="243" t="s">
        <v>144</v>
      </c>
      <c r="C829" s="89"/>
      <c r="D829" s="188"/>
      <c r="E829" s="159" t="s">
        <v>144</v>
      </c>
      <c r="G829" s="119"/>
    </row>
    <row r="830" spans="1:7" ht="12.75">
      <c r="A830" s="96" t="s">
        <v>884</v>
      </c>
      <c r="B830" s="243" t="s">
        <v>144</v>
      </c>
      <c r="C830" s="89"/>
      <c r="D830" s="188"/>
      <c r="E830" s="159" t="s">
        <v>144</v>
      </c>
      <c r="G830" s="119"/>
    </row>
    <row r="831" spans="1:7" ht="12.75">
      <c r="A831" s="96" t="s">
        <v>885</v>
      </c>
      <c r="B831" s="243" t="s">
        <v>144</v>
      </c>
      <c r="C831" s="89"/>
      <c r="D831" s="188"/>
      <c r="E831" s="159" t="s">
        <v>144</v>
      </c>
      <c r="G831" s="119"/>
    </row>
    <row r="832" spans="1:7" ht="12.75">
      <c r="A832" s="96"/>
      <c r="B832" s="243" t="s">
        <v>144</v>
      </c>
      <c r="C832" s="89"/>
      <c r="D832" s="188"/>
      <c r="E832" s="159" t="s">
        <v>144</v>
      </c>
      <c r="G832" s="119"/>
    </row>
    <row r="833" spans="1:22" ht="12.75">
      <c r="A833" s="96" t="s">
        <v>886</v>
      </c>
      <c r="B833" s="243" t="s">
        <v>144</v>
      </c>
      <c r="C833" s="89"/>
      <c r="D833" s="188"/>
      <c r="E833" s="159" t="s">
        <v>144</v>
      </c>
      <c r="G833" s="119"/>
      <c r="V833" s="165">
        <v>1</v>
      </c>
    </row>
    <row r="834" spans="1:22" ht="12.75">
      <c r="A834" s="96" t="s">
        <v>887</v>
      </c>
      <c r="B834" s="243" t="s">
        <v>144</v>
      </c>
      <c r="C834" s="89"/>
      <c r="D834" s="188"/>
      <c r="E834" s="159" t="s">
        <v>144</v>
      </c>
      <c r="G834" s="119"/>
      <c r="V834" s="165">
        <v>1</v>
      </c>
    </row>
    <row r="835" spans="1:22" ht="12.75">
      <c r="A835" s="96" t="s">
        <v>888</v>
      </c>
      <c r="B835" s="243" t="s">
        <v>144</v>
      </c>
      <c r="C835" s="89"/>
      <c r="D835" s="188"/>
      <c r="E835" s="159" t="s">
        <v>144</v>
      </c>
      <c r="G835" s="119"/>
      <c r="V835" s="165">
        <v>1</v>
      </c>
    </row>
    <row r="836" spans="1:22" ht="12.75">
      <c r="A836" s="96"/>
      <c r="B836" s="243" t="s">
        <v>144</v>
      </c>
      <c r="C836" s="89"/>
      <c r="D836" s="188"/>
      <c r="E836" s="159" t="s">
        <v>144</v>
      </c>
      <c r="G836" s="119"/>
    </row>
    <row r="837" spans="1:22" ht="12.75">
      <c r="A837" s="96" t="s">
        <v>889</v>
      </c>
      <c r="B837" s="243" t="s">
        <v>144</v>
      </c>
      <c r="C837" s="89"/>
      <c r="D837" s="188"/>
      <c r="E837" s="159" t="s">
        <v>144</v>
      </c>
      <c r="G837" s="119"/>
    </row>
    <row r="838" spans="1:22" ht="12.75">
      <c r="A838" s="96" t="s">
        <v>890</v>
      </c>
      <c r="B838" s="243" t="s">
        <v>144</v>
      </c>
      <c r="C838" s="89"/>
      <c r="D838" s="188"/>
      <c r="E838" s="159" t="s">
        <v>144</v>
      </c>
      <c r="G838" s="119"/>
    </row>
    <row r="839" spans="1:22" ht="12.75">
      <c r="A839" s="94"/>
      <c r="B839" s="243" t="s">
        <v>144</v>
      </c>
      <c r="C839" s="89"/>
      <c r="D839" s="188"/>
      <c r="E839" s="159" t="s">
        <v>144</v>
      </c>
      <c r="G839" s="119"/>
    </row>
    <row r="840" spans="1:22" ht="12.75">
      <c r="A840" s="94" t="s">
        <v>878</v>
      </c>
      <c r="B840" s="243" t="s">
        <v>144</v>
      </c>
      <c r="C840" s="89"/>
      <c r="D840" s="188"/>
      <c r="E840" s="159" t="s">
        <v>144</v>
      </c>
      <c r="G840" s="119"/>
    </row>
    <row r="841" spans="1:22" ht="12.75">
      <c r="A841" s="96"/>
      <c r="B841" s="243" t="s">
        <v>144</v>
      </c>
      <c r="C841" s="89"/>
      <c r="D841" s="188"/>
      <c r="E841" s="159" t="s">
        <v>144</v>
      </c>
      <c r="G841" s="119"/>
    </row>
    <row r="842" spans="1:22" ht="12.75">
      <c r="A842" s="96" t="s">
        <v>894</v>
      </c>
      <c r="B842" s="243">
        <f>'proposed tariff 12-13'!D864</f>
        <v>1961.45315667</v>
      </c>
      <c r="C842" s="89"/>
      <c r="D842" s="188">
        <f t="shared" ref="D842:D903" si="17">ROUND(B842*(1+$I$25),2)</f>
        <v>1961.45</v>
      </c>
      <c r="E842" s="159">
        <f>(D842-B842)/B842</f>
        <v>-1.6093527338232001E-6</v>
      </c>
      <c r="G842" s="119"/>
    </row>
    <row r="843" spans="1:22" ht="12.75">
      <c r="A843" s="96"/>
      <c r="B843" s="243" t="s">
        <v>144</v>
      </c>
      <c r="C843" s="89"/>
      <c r="D843" s="188"/>
      <c r="E843" s="159" t="s">
        <v>144</v>
      </c>
      <c r="G843" s="119"/>
    </row>
    <row r="844" spans="1:22" ht="12.75">
      <c r="A844" s="96" t="s">
        <v>893</v>
      </c>
      <c r="B844" s="243">
        <f>'proposed tariff 12-13'!D866</f>
        <v>1388.9783434716001</v>
      </c>
      <c r="C844" s="163"/>
      <c r="D844" s="188">
        <f t="shared" si="17"/>
        <v>1388.98</v>
      </c>
      <c r="E844" s="159">
        <f>(D844-B844)/B844</f>
        <v>1.192623634305371E-6</v>
      </c>
      <c r="G844" s="119"/>
    </row>
    <row r="845" spans="1:22" ht="12.75">
      <c r="A845" s="96"/>
      <c r="B845" s="243" t="s">
        <v>144</v>
      </c>
      <c r="C845" s="89"/>
      <c r="D845" s="188"/>
      <c r="E845" s="159" t="s">
        <v>144</v>
      </c>
      <c r="G845" s="119"/>
    </row>
    <row r="846" spans="1:22" ht="12.75">
      <c r="A846" s="96" t="s">
        <v>891</v>
      </c>
      <c r="B846" s="243">
        <f>'proposed tariff 12-13'!D868</f>
        <v>1961.45315667</v>
      </c>
      <c r="C846" s="89"/>
      <c r="D846" s="188">
        <f t="shared" si="17"/>
        <v>1961.45</v>
      </c>
      <c r="E846" s="159">
        <f>(D846-B846)/B846</f>
        <v>-1.6093527338232001E-6</v>
      </c>
      <c r="G846" s="119"/>
    </row>
    <row r="847" spans="1:22" ht="12.75">
      <c r="A847" s="96"/>
      <c r="B847" s="243" t="s">
        <v>144</v>
      </c>
      <c r="C847" s="89"/>
      <c r="D847" s="188"/>
      <c r="E847" s="159" t="s">
        <v>144</v>
      </c>
      <c r="G847" s="119"/>
    </row>
    <row r="848" spans="1:22" ht="12.75">
      <c r="A848" s="96" t="s">
        <v>892</v>
      </c>
      <c r="B848" s="243">
        <f>'proposed tariff 12-13'!D870</f>
        <v>1388.9783434716001</v>
      </c>
      <c r="C848" s="89"/>
      <c r="D848" s="188">
        <f t="shared" si="17"/>
        <v>1388.98</v>
      </c>
      <c r="E848" s="159">
        <f>(D848-B848)/B848</f>
        <v>1.192623634305371E-6</v>
      </c>
      <c r="G848" s="119"/>
    </row>
    <row r="849" spans="1:22" ht="12.75">
      <c r="A849" s="96"/>
      <c r="B849" s="243" t="s">
        <v>144</v>
      </c>
      <c r="C849" s="89"/>
      <c r="D849" s="188"/>
      <c r="E849" s="159" t="s">
        <v>144</v>
      </c>
      <c r="G849" s="119"/>
    </row>
    <row r="850" spans="1:22" ht="12.75">
      <c r="A850" s="96" t="s">
        <v>895</v>
      </c>
      <c r="B850" s="243">
        <f>'proposed tariff 12-13'!D872</f>
        <v>980.71047224640006</v>
      </c>
      <c r="C850" s="89"/>
      <c r="D850" s="188">
        <f t="shared" si="17"/>
        <v>980.71</v>
      </c>
      <c r="E850" s="159">
        <f>(D850-B850)/B850</f>
        <v>-4.8153498243033278E-7</v>
      </c>
      <c r="G850" s="119"/>
    </row>
    <row r="851" spans="1:22" ht="12.75">
      <c r="A851" s="96"/>
      <c r="B851" s="243" t="s">
        <v>144</v>
      </c>
      <c r="C851" s="89"/>
      <c r="D851" s="188"/>
      <c r="E851" s="159" t="s">
        <v>144</v>
      </c>
      <c r="G851" s="119"/>
    </row>
    <row r="852" spans="1:22" ht="12.75">
      <c r="A852" s="96" t="s">
        <v>896</v>
      </c>
      <c r="B852" s="243" t="s">
        <v>144</v>
      </c>
      <c r="C852" s="89"/>
      <c r="D852" s="188"/>
      <c r="E852" s="159" t="s">
        <v>144</v>
      </c>
      <c r="G852" s="119"/>
    </row>
    <row r="853" spans="1:22" ht="12.75">
      <c r="A853" s="96" t="s">
        <v>897</v>
      </c>
      <c r="B853" s="243" t="s">
        <v>144</v>
      </c>
      <c r="C853" s="89"/>
      <c r="D853" s="188"/>
      <c r="E853" s="159" t="s">
        <v>144</v>
      </c>
      <c r="G853" s="119"/>
    </row>
    <row r="854" spans="1:22" ht="12.75">
      <c r="A854" s="96" t="s">
        <v>898</v>
      </c>
      <c r="B854" s="243" t="s">
        <v>144</v>
      </c>
      <c r="C854" s="89"/>
      <c r="D854" s="188"/>
      <c r="E854" s="159" t="s">
        <v>144</v>
      </c>
      <c r="G854" s="119"/>
    </row>
    <row r="855" spans="1:22" ht="12.75">
      <c r="A855" s="96"/>
      <c r="B855" s="243" t="s">
        <v>144</v>
      </c>
      <c r="C855" s="89"/>
      <c r="D855" s="188"/>
      <c r="E855" s="159" t="s">
        <v>144</v>
      </c>
      <c r="G855" s="119"/>
    </row>
    <row r="856" spans="1:22" ht="12.75">
      <c r="A856" s="96" t="s">
        <v>899</v>
      </c>
      <c r="B856" s="243">
        <f>'proposed tariff 12-13'!D878</f>
        <v>980.71047224640006</v>
      </c>
      <c r="C856" s="89"/>
      <c r="D856" s="188">
        <f t="shared" si="17"/>
        <v>980.71</v>
      </c>
      <c r="E856" s="159">
        <f>(D856-B856)/B856</f>
        <v>-4.8153498243033278E-7</v>
      </c>
      <c r="G856" s="119"/>
    </row>
    <row r="857" spans="1:22" ht="12.75">
      <c r="A857" s="96"/>
      <c r="B857" s="243" t="s">
        <v>144</v>
      </c>
      <c r="C857" s="89"/>
      <c r="D857" s="188"/>
      <c r="E857" s="159" t="s">
        <v>144</v>
      </c>
      <c r="G857" s="119"/>
    </row>
    <row r="858" spans="1:22" ht="12.75">
      <c r="A858" s="96" t="s">
        <v>896</v>
      </c>
      <c r="B858" s="243" t="s">
        <v>144</v>
      </c>
      <c r="C858" s="89"/>
      <c r="D858" s="188"/>
      <c r="E858" s="159" t="s">
        <v>144</v>
      </c>
      <c r="G858" s="119"/>
    </row>
    <row r="859" spans="1:22" ht="12.75">
      <c r="A859" s="96" t="s">
        <v>897</v>
      </c>
      <c r="B859" s="243" t="s">
        <v>144</v>
      </c>
      <c r="C859" s="89"/>
      <c r="D859" s="188"/>
      <c r="E859" s="159" t="s">
        <v>144</v>
      </c>
      <c r="G859" s="119"/>
      <c r="V859" s="165">
        <v>1</v>
      </c>
    </row>
    <row r="860" spans="1:22" ht="12.75">
      <c r="A860" s="96" t="s">
        <v>898</v>
      </c>
      <c r="B860" s="243" t="s">
        <v>144</v>
      </c>
      <c r="C860" s="89"/>
      <c r="D860" s="188"/>
      <c r="E860" s="159" t="s">
        <v>144</v>
      </c>
      <c r="G860" s="119"/>
      <c r="V860" s="165">
        <v>1</v>
      </c>
    </row>
    <row r="861" spans="1:22" ht="12.75">
      <c r="A861" s="96"/>
      <c r="B861" s="243" t="s">
        <v>144</v>
      </c>
      <c r="C861" s="89"/>
      <c r="D861" s="188"/>
      <c r="E861" s="159" t="s">
        <v>144</v>
      </c>
      <c r="G861" s="119"/>
      <c r="V861" s="165">
        <v>1</v>
      </c>
    </row>
    <row r="862" spans="1:22" ht="12.75">
      <c r="A862" s="96" t="s">
        <v>900</v>
      </c>
      <c r="B862" s="243" t="s">
        <v>144</v>
      </c>
      <c r="C862" s="89"/>
      <c r="D862" s="188"/>
      <c r="E862" s="159" t="s">
        <v>144</v>
      </c>
      <c r="G862" s="119"/>
    </row>
    <row r="863" spans="1:22" ht="12.75">
      <c r="A863" s="96" t="s">
        <v>901</v>
      </c>
      <c r="B863" s="243" t="s">
        <v>144</v>
      </c>
      <c r="C863" s="89"/>
      <c r="D863" s="188"/>
      <c r="E863" s="159" t="s">
        <v>144</v>
      </c>
      <c r="G863" s="119"/>
    </row>
    <row r="864" spans="1:22" ht="12.75">
      <c r="A864" s="96" t="s">
        <v>902</v>
      </c>
      <c r="B864" s="243">
        <f>'proposed tariff 12-13'!D886</f>
        <v>164.21767936560002</v>
      </c>
      <c r="C864" s="89"/>
      <c r="D864" s="188">
        <f t="shared" si="17"/>
        <v>164.22</v>
      </c>
      <c r="E864" s="159">
        <f>(D864-B864)/B864</f>
        <v>1.413145289194114E-5</v>
      </c>
      <c r="G864" s="119"/>
    </row>
    <row r="865" spans="1:22" ht="12.75">
      <c r="A865" s="96"/>
      <c r="B865" s="243" t="s">
        <v>144</v>
      </c>
      <c r="C865" s="89"/>
      <c r="D865" s="188"/>
      <c r="E865" s="159" t="s">
        <v>144</v>
      </c>
      <c r="G865" s="119"/>
    </row>
    <row r="866" spans="1:22" ht="12.75">
      <c r="A866" s="96" t="s">
        <v>903</v>
      </c>
      <c r="B866" s="243" t="s">
        <v>144</v>
      </c>
      <c r="C866" s="89"/>
      <c r="D866" s="188"/>
      <c r="E866" s="159" t="s">
        <v>144</v>
      </c>
      <c r="G866" s="119"/>
    </row>
    <row r="867" spans="1:22" ht="12.75">
      <c r="A867" s="96" t="s">
        <v>904</v>
      </c>
      <c r="B867" s="243">
        <f>'proposed tariff 12-13'!D889</f>
        <v>164.21767936560002</v>
      </c>
      <c r="C867" s="89"/>
      <c r="D867" s="188">
        <f t="shared" si="17"/>
        <v>164.22</v>
      </c>
      <c r="E867" s="159">
        <f>(D867-B867)/B867</f>
        <v>1.413145289194114E-5</v>
      </c>
      <c r="G867" s="119"/>
    </row>
    <row r="868" spans="1:22" ht="12.75">
      <c r="A868" s="96"/>
      <c r="B868" s="243" t="s">
        <v>144</v>
      </c>
      <c r="C868" s="89"/>
      <c r="D868" s="188"/>
      <c r="E868" s="159"/>
      <c r="G868" s="119"/>
    </row>
    <row r="869" spans="1:22" ht="12.75">
      <c r="A869" s="96" t="s">
        <v>905</v>
      </c>
      <c r="B869" s="243" t="s">
        <v>144</v>
      </c>
      <c r="C869" s="89"/>
      <c r="D869" s="188"/>
      <c r="E869" s="159" t="s">
        <v>144</v>
      </c>
      <c r="G869" s="119"/>
      <c r="V869" s="165">
        <v>1</v>
      </c>
    </row>
    <row r="870" spans="1:22" ht="12.75">
      <c r="A870" s="96" t="s">
        <v>906</v>
      </c>
      <c r="B870" s="243" t="s">
        <v>144</v>
      </c>
      <c r="C870" s="89"/>
      <c r="D870" s="188"/>
      <c r="E870" s="159" t="s">
        <v>144</v>
      </c>
      <c r="G870" s="119"/>
    </row>
    <row r="871" spans="1:22" ht="12.75">
      <c r="A871" s="96" t="s">
        <v>907</v>
      </c>
      <c r="B871" s="243">
        <f>'proposed tariff 12-13'!D893</f>
        <v>260.9078979276</v>
      </c>
      <c r="C871" s="89"/>
      <c r="D871" s="188">
        <f t="shared" si="17"/>
        <v>260.91000000000003</v>
      </c>
      <c r="E871" s="159">
        <f>(D871-B871)/B871</f>
        <v>8.0567603231552051E-6</v>
      </c>
      <c r="G871" s="119"/>
    </row>
    <row r="872" spans="1:22" ht="12.75">
      <c r="A872" s="96"/>
      <c r="B872" s="243" t="s">
        <v>144</v>
      </c>
      <c r="C872" s="89"/>
      <c r="D872" s="188"/>
      <c r="E872" s="159" t="s">
        <v>144</v>
      </c>
      <c r="G872" s="119"/>
    </row>
    <row r="873" spans="1:22" ht="12.75">
      <c r="A873" s="96" t="s">
        <v>908</v>
      </c>
      <c r="B873" s="243" t="s">
        <v>144</v>
      </c>
      <c r="C873" s="89"/>
      <c r="D873" s="188"/>
      <c r="E873" s="159" t="s">
        <v>144</v>
      </c>
      <c r="G873" s="119"/>
    </row>
    <row r="874" spans="1:22" ht="12.75">
      <c r="A874" s="96" t="s">
        <v>909</v>
      </c>
      <c r="B874" s="243" t="s">
        <v>144</v>
      </c>
      <c r="C874" s="89"/>
      <c r="D874" s="188"/>
      <c r="E874" s="159" t="s">
        <v>144</v>
      </c>
      <c r="G874" s="119"/>
    </row>
    <row r="875" spans="1:22" ht="12.75">
      <c r="A875" s="96" t="s">
        <v>910</v>
      </c>
      <c r="B875" s="243">
        <f>'proposed tariff 12-13'!D897</f>
        <v>245.55342679560002</v>
      </c>
      <c r="C875" s="89"/>
      <c r="D875" s="188">
        <f t="shared" si="17"/>
        <v>245.55</v>
      </c>
      <c r="E875" s="159">
        <f>(D875-B875)/B875</f>
        <v>-1.3955397180667141E-5</v>
      </c>
      <c r="G875" s="119"/>
    </row>
    <row r="876" spans="1:22" ht="12.75">
      <c r="A876" s="96"/>
      <c r="B876" s="243" t="s">
        <v>144</v>
      </c>
      <c r="C876" s="89"/>
      <c r="D876" s="188"/>
      <c r="E876" s="159" t="s">
        <v>144</v>
      </c>
      <c r="G876" s="119"/>
    </row>
    <row r="877" spans="1:22" ht="12.75">
      <c r="A877" s="96" t="s">
        <v>911</v>
      </c>
      <c r="B877" s="243" t="s">
        <v>144</v>
      </c>
      <c r="C877" s="89"/>
      <c r="D877" s="188"/>
      <c r="E877" s="159" t="s">
        <v>144</v>
      </c>
      <c r="G877" s="119"/>
    </row>
    <row r="878" spans="1:22" ht="12.75">
      <c r="A878" s="96" t="s">
        <v>912</v>
      </c>
      <c r="B878" s="243" t="s">
        <v>144</v>
      </c>
      <c r="C878" s="89"/>
      <c r="D878" s="188"/>
      <c r="E878" s="159" t="s">
        <v>144</v>
      </c>
      <c r="G878" s="119"/>
    </row>
    <row r="879" spans="1:22" ht="12.75">
      <c r="A879" s="96" t="s">
        <v>913</v>
      </c>
      <c r="B879" s="243">
        <f>'proposed tariff 12-13'!D901</f>
        <v>980.71047224640006</v>
      </c>
      <c r="C879" s="89"/>
      <c r="D879" s="188">
        <f t="shared" si="17"/>
        <v>980.71</v>
      </c>
      <c r="E879" s="159">
        <f>(D879-B879)/B879</f>
        <v>-4.8153498243033278E-7</v>
      </c>
      <c r="G879" s="119"/>
    </row>
    <row r="880" spans="1:22" ht="12.75">
      <c r="A880" s="96"/>
      <c r="B880" s="243" t="s">
        <v>144</v>
      </c>
      <c r="C880" s="89"/>
      <c r="D880" s="188"/>
      <c r="E880" s="159" t="s">
        <v>144</v>
      </c>
      <c r="G880" s="119"/>
    </row>
    <row r="881" spans="1:22" ht="12.75">
      <c r="A881" s="96" t="s">
        <v>914</v>
      </c>
      <c r="B881" s="243">
        <f>'proposed tariff 12-13'!D903</f>
        <v>49.134307622400001</v>
      </c>
      <c r="C881" s="89"/>
      <c r="D881" s="188">
        <f t="shared" si="17"/>
        <v>49.13</v>
      </c>
      <c r="E881" s="159">
        <f>(D881-B881)/B881</f>
        <v>-8.7670359234595541E-5</v>
      </c>
      <c r="G881" s="119"/>
    </row>
    <row r="882" spans="1:22" ht="12.75">
      <c r="A882" s="96"/>
      <c r="B882" s="243" t="s">
        <v>144</v>
      </c>
      <c r="C882" s="89"/>
      <c r="D882" s="188"/>
      <c r="E882" s="159" t="s">
        <v>144</v>
      </c>
      <c r="G882" s="119"/>
    </row>
    <row r="883" spans="1:22" ht="12.75">
      <c r="A883" s="96" t="s">
        <v>915</v>
      </c>
      <c r="B883" s="243" t="s">
        <v>144</v>
      </c>
      <c r="C883" s="89"/>
      <c r="D883" s="188"/>
      <c r="E883" s="159" t="s">
        <v>144</v>
      </c>
      <c r="G883" s="119"/>
      <c r="V883" s="165">
        <v>1</v>
      </c>
    </row>
    <row r="884" spans="1:22" ht="12.75">
      <c r="A884" s="96" t="s">
        <v>1508</v>
      </c>
      <c r="B884" s="243" t="s">
        <v>144</v>
      </c>
      <c r="C884" s="89"/>
      <c r="D884" s="188"/>
      <c r="E884" s="159" t="s">
        <v>144</v>
      </c>
      <c r="G884" s="119"/>
      <c r="V884" s="165">
        <v>1</v>
      </c>
    </row>
    <row r="885" spans="1:22" ht="13.5" thickBot="1">
      <c r="A885" s="271"/>
      <c r="B885" s="278" t="s">
        <v>144</v>
      </c>
      <c r="C885" s="279"/>
      <c r="D885" s="188"/>
      <c r="E885" s="280" t="s">
        <v>144</v>
      </c>
      <c r="G885" s="119"/>
      <c r="V885" s="165">
        <v>1</v>
      </c>
    </row>
    <row r="886" spans="1:22" ht="12.75">
      <c r="A886" s="290"/>
      <c r="B886" s="282" t="s">
        <v>144</v>
      </c>
      <c r="C886" s="283"/>
      <c r="D886" s="188"/>
      <c r="E886" s="285" t="s">
        <v>144</v>
      </c>
      <c r="G886" s="119"/>
      <c r="V886" s="165">
        <v>1</v>
      </c>
    </row>
    <row r="887" spans="1:22" ht="12.75">
      <c r="A887" s="96" t="s">
        <v>918</v>
      </c>
      <c r="B887" s="243" t="s">
        <v>144</v>
      </c>
      <c r="C887" s="89"/>
      <c r="D887" s="188"/>
      <c r="E887" s="159" t="s">
        <v>144</v>
      </c>
      <c r="G887" s="119"/>
    </row>
    <row r="888" spans="1:22" ht="12.75">
      <c r="A888" s="96" t="s">
        <v>919</v>
      </c>
      <c r="B888" s="243" t="s">
        <v>144</v>
      </c>
      <c r="C888" s="89"/>
      <c r="D888" s="188"/>
      <c r="E888" s="159" t="s">
        <v>144</v>
      </c>
      <c r="G888" s="119"/>
    </row>
    <row r="889" spans="1:22" ht="12.75">
      <c r="A889" s="96"/>
      <c r="B889" s="243" t="s">
        <v>144</v>
      </c>
      <c r="C889" s="89"/>
      <c r="D889" s="188"/>
      <c r="E889" s="159" t="s">
        <v>144</v>
      </c>
      <c r="G889" s="119"/>
    </row>
    <row r="890" spans="1:22" ht="12.75">
      <c r="A890" s="96" t="s">
        <v>96</v>
      </c>
      <c r="B890" s="243">
        <f>'proposed tariff 12-13'!D912</f>
        <v>81.357222214800004</v>
      </c>
      <c r="C890" s="89"/>
      <c r="D890" s="188">
        <f t="shared" si="17"/>
        <v>81.36</v>
      </c>
      <c r="E890" s="159">
        <f>(D890-B890)/B890</f>
        <v>3.4143068364131069E-5</v>
      </c>
      <c r="G890" s="119"/>
    </row>
    <row r="891" spans="1:22" ht="12.75">
      <c r="A891" s="96" t="s">
        <v>920</v>
      </c>
      <c r="B891" s="243">
        <f>'proposed tariff 12-13'!D913</f>
        <v>98.214928282800003</v>
      </c>
      <c r="C891" s="89"/>
      <c r="D891" s="188">
        <f t="shared" si="17"/>
        <v>98.21</v>
      </c>
      <c r="E891" s="159">
        <f>(D891-B891)/B891</f>
        <v>-5.0178551124308651E-5</v>
      </c>
      <c r="G891" s="119"/>
    </row>
    <row r="892" spans="1:22" ht="12.75">
      <c r="A892" s="96" t="s">
        <v>97</v>
      </c>
      <c r="B892" s="243">
        <f>'proposed tariff 12-13'!D914</f>
        <v>122.79281948639999</v>
      </c>
      <c r="C892" s="89"/>
      <c r="D892" s="188">
        <f t="shared" si="17"/>
        <v>122.79</v>
      </c>
      <c r="E892" s="159">
        <f>(D892-B892)/B892</f>
        <v>-2.2961329593853189E-5</v>
      </c>
      <c r="G892" s="119"/>
    </row>
    <row r="893" spans="1:22" ht="12.75">
      <c r="A893" s="96"/>
      <c r="B893" s="243" t="s">
        <v>144</v>
      </c>
      <c r="C893" s="89"/>
      <c r="D893" s="188"/>
      <c r="E893" s="159" t="s">
        <v>144</v>
      </c>
      <c r="G893" s="119"/>
    </row>
    <row r="894" spans="1:22" ht="12.75">
      <c r="A894" s="96" t="s">
        <v>98</v>
      </c>
      <c r="B894" s="243">
        <f>'proposed tariff 12-13'!D916</f>
        <v>196.45133135040001</v>
      </c>
      <c r="C894" s="89"/>
      <c r="D894" s="188">
        <f t="shared" si="17"/>
        <v>196.45</v>
      </c>
      <c r="E894" s="159">
        <f>(D894-B894)/B894</f>
        <v>-6.776998612687646E-6</v>
      </c>
      <c r="G894" s="119"/>
    </row>
    <row r="895" spans="1:22" ht="12.75">
      <c r="A895" s="96"/>
      <c r="B895" s="243"/>
      <c r="C895" s="89"/>
      <c r="D895" s="188"/>
      <c r="E895" s="159"/>
      <c r="G895" s="119"/>
    </row>
    <row r="896" spans="1:22" ht="12.75">
      <c r="A896" s="96" t="s">
        <v>336</v>
      </c>
      <c r="B896" s="243">
        <f>'proposed tariff 12-13'!D918</f>
        <v>4.5933720000000005</v>
      </c>
      <c r="C896" s="144"/>
      <c r="D896" s="188">
        <f t="shared" si="17"/>
        <v>4.59</v>
      </c>
      <c r="E896" s="159">
        <f>(D896-B896)/B896</f>
        <v>-7.341012223701012E-4</v>
      </c>
      <c r="G896" s="119"/>
    </row>
    <row r="897" spans="1:22" ht="12.75">
      <c r="A897" s="96"/>
      <c r="B897" s="243" t="s">
        <v>144</v>
      </c>
      <c r="C897" s="89"/>
      <c r="D897" s="188"/>
      <c r="E897" s="159" t="s">
        <v>144</v>
      </c>
      <c r="G897" s="119"/>
    </row>
    <row r="898" spans="1:22" ht="12.75">
      <c r="A898" s="96" t="s">
        <v>921</v>
      </c>
      <c r="B898" s="243" t="s">
        <v>144</v>
      </c>
      <c r="C898" s="153"/>
      <c r="D898" s="188"/>
      <c r="E898" s="159" t="s">
        <v>144</v>
      </c>
      <c r="G898" s="119"/>
      <c r="V898" s="165">
        <v>1</v>
      </c>
    </row>
    <row r="899" spans="1:22" ht="12.75">
      <c r="A899" s="96"/>
      <c r="B899" s="243" t="s">
        <v>144</v>
      </c>
      <c r="C899" s="153"/>
      <c r="D899" s="188"/>
      <c r="E899" s="159" t="s">
        <v>144</v>
      </c>
      <c r="G899" s="119"/>
      <c r="V899" s="165">
        <v>1</v>
      </c>
    </row>
    <row r="900" spans="1:22" ht="12.75">
      <c r="A900" s="96" t="s">
        <v>922</v>
      </c>
      <c r="B900" s="243">
        <f>'proposed tariff 12-13'!D922</f>
        <v>4469.6543343479998</v>
      </c>
      <c r="C900" s="153"/>
      <c r="D900" s="188">
        <f t="shared" si="17"/>
        <v>4469.6499999999996</v>
      </c>
      <c r="E900" s="159">
        <f>(D900-B900)/B900</f>
        <v>-9.697277856250632E-7</v>
      </c>
      <c r="G900" s="119"/>
      <c r="V900" s="165">
        <v>1</v>
      </c>
    </row>
    <row r="901" spans="1:22" ht="12.75">
      <c r="A901" s="96" t="s">
        <v>923</v>
      </c>
      <c r="B901" s="243">
        <f>'proposed tariff 12-13'!D923</f>
        <v>200563.0332343092</v>
      </c>
      <c r="C901" s="153"/>
      <c r="D901" s="188">
        <f t="shared" si="17"/>
        <v>200563.03</v>
      </c>
      <c r="E901" s="159">
        <f>(D901-B901)/B901</f>
        <v>-1.612614822566659E-8</v>
      </c>
      <c r="G901" s="119"/>
    </row>
    <row r="902" spans="1:22" ht="12.75">
      <c r="A902" s="96"/>
      <c r="B902" s="243" t="s">
        <v>144</v>
      </c>
      <c r="C902" s="153"/>
      <c r="D902" s="188"/>
      <c r="E902" s="159" t="s">
        <v>144</v>
      </c>
      <c r="G902" s="119"/>
    </row>
    <row r="903" spans="1:22" ht="12.75">
      <c r="A903" s="96" t="s">
        <v>924</v>
      </c>
      <c r="B903" s="243">
        <f>'proposed tariff 12-13'!D925</f>
        <v>3546.5821845048004</v>
      </c>
      <c r="C903" s="153"/>
      <c r="D903" s="188">
        <f t="shared" si="17"/>
        <v>3546.58</v>
      </c>
      <c r="E903" s="159">
        <f>(D903-B903)/B903</f>
        <v>-6.1594647657381679E-7</v>
      </c>
      <c r="G903" s="119"/>
    </row>
    <row r="904" spans="1:22" ht="12.75">
      <c r="A904" s="96" t="s">
        <v>923</v>
      </c>
      <c r="B904" s="243">
        <f>'proposed tariff 12-13'!D926</f>
        <v>242051.75912350439</v>
      </c>
      <c r="C904" s="153"/>
      <c r="D904" s="188">
        <f t="shared" ref="D904:D966" si="18">ROUND(B904*(1+$I$25),2)</f>
        <v>242051.76</v>
      </c>
      <c r="E904" s="159">
        <f>(D904-B904)/B904</f>
        <v>3.6211082200837984E-9</v>
      </c>
      <c r="G904" s="119"/>
    </row>
    <row r="905" spans="1:22" ht="12.75">
      <c r="A905" s="96"/>
      <c r="B905" s="243" t="s">
        <v>144</v>
      </c>
      <c r="C905" s="89"/>
      <c r="D905" s="188"/>
      <c r="E905" s="159" t="s">
        <v>144</v>
      </c>
      <c r="G905" s="119"/>
      <c r="V905" s="165">
        <v>1</v>
      </c>
    </row>
    <row r="906" spans="1:22" ht="12.75">
      <c r="A906" s="94" t="s">
        <v>925</v>
      </c>
      <c r="B906" s="243" t="s">
        <v>144</v>
      </c>
      <c r="C906" s="89"/>
      <c r="D906" s="188"/>
      <c r="E906" s="159" t="s">
        <v>144</v>
      </c>
      <c r="G906" s="119"/>
      <c r="V906" s="165">
        <v>1</v>
      </c>
    </row>
    <row r="907" spans="1:22" ht="12.75">
      <c r="A907" s="96"/>
      <c r="B907" s="243" t="s">
        <v>144</v>
      </c>
      <c r="C907" s="89"/>
      <c r="D907" s="188"/>
      <c r="E907" s="159" t="s">
        <v>144</v>
      </c>
      <c r="G907" s="119"/>
    </row>
    <row r="908" spans="1:22" ht="12.75">
      <c r="A908" s="96" t="s">
        <v>928</v>
      </c>
      <c r="B908" s="243">
        <f>'proposed tariff 12-13'!D930</f>
        <v>182.6323073316</v>
      </c>
      <c r="C908" s="89"/>
      <c r="D908" s="188">
        <f t="shared" si="18"/>
        <v>182.63</v>
      </c>
      <c r="E908" s="159">
        <f>(D908-B908)/B908</f>
        <v>-1.2633753763065606E-5</v>
      </c>
      <c r="G908" s="119"/>
    </row>
    <row r="909" spans="1:22" ht="12.75">
      <c r="A909" s="96"/>
      <c r="B909" s="243" t="s">
        <v>144</v>
      </c>
      <c r="C909" s="89"/>
      <c r="D909" s="188"/>
      <c r="E909" s="159" t="s">
        <v>144</v>
      </c>
      <c r="G909" s="119"/>
      <c r="V909" s="165">
        <v>1</v>
      </c>
    </row>
    <row r="910" spans="1:22" ht="12.75">
      <c r="A910" s="96" t="s">
        <v>926</v>
      </c>
      <c r="B910" s="243">
        <f>'proposed tariff 12-13'!D932</f>
        <v>309.93483162599995</v>
      </c>
      <c r="C910" s="89"/>
      <c r="D910" s="188">
        <f t="shared" si="18"/>
        <v>309.93</v>
      </c>
      <c r="E910" s="159">
        <f>(D910-B910)/B910</f>
        <v>-1.5589167485929347E-5</v>
      </c>
      <c r="G910" s="119"/>
      <c r="V910" s="165">
        <v>1</v>
      </c>
    </row>
    <row r="911" spans="1:22" ht="12.75">
      <c r="A911" s="96"/>
      <c r="B911" s="243" t="s">
        <v>144</v>
      </c>
      <c r="C911" s="89"/>
      <c r="D911" s="188"/>
      <c r="E911" s="159" t="s">
        <v>144</v>
      </c>
      <c r="G911" s="119"/>
    </row>
    <row r="912" spans="1:22" ht="12.75">
      <c r="A912" s="96" t="s">
        <v>927</v>
      </c>
      <c r="B912" s="243">
        <f>'proposed tariff 12-13'!D934</f>
        <v>182.6323073316</v>
      </c>
      <c r="C912" s="89"/>
      <c r="D912" s="188">
        <f t="shared" si="18"/>
        <v>182.63</v>
      </c>
      <c r="E912" s="159">
        <f>(D912-B912)/B912</f>
        <v>-1.2633753763065606E-5</v>
      </c>
      <c r="G912" s="119"/>
      <c r="V912" s="165">
        <v>1</v>
      </c>
    </row>
    <row r="913" spans="1:22" ht="12.75">
      <c r="A913" s="96"/>
      <c r="B913" s="243" t="s">
        <v>144</v>
      </c>
      <c r="C913" s="89"/>
      <c r="D913" s="188"/>
      <c r="E913" s="159" t="s">
        <v>144</v>
      </c>
      <c r="G913" s="119"/>
    </row>
    <row r="914" spans="1:22" ht="12.75">
      <c r="A914" s="96" t="s">
        <v>167</v>
      </c>
      <c r="B914" s="243">
        <f>'proposed tariff 12-13'!D936</f>
        <v>309.93483162599995</v>
      </c>
      <c r="C914" s="89"/>
      <c r="D914" s="188">
        <f t="shared" si="18"/>
        <v>309.93</v>
      </c>
      <c r="E914" s="159">
        <f>(D914-B914)/B914</f>
        <v>-1.5589167485929347E-5</v>
      </c>
      <c r="G914" s="119"/>
    </row>
    <row r="915" spans="1:22" ht="12.75">
      <c r="A915" s="96"/>
      <c r="B915" s="243" t="s">
        <v>144</v>
      </c>
      <c r="C915" s="89"/>
      <c r="D915" s="188"/>
      <c r="E915" s="159" t="s">
        <v>144</v>
      </c>
      <c r="G915" s="119"/>
    </row>
    <row r="916" spans="1:22" ht="12.75">
      <c r="A916" s="96" t="s">
        <v>168</v>
      </c>
      <c r="B916" s="243">
        <f>'proposed tariff 12-13'!D938</f>
        <v>196.45133135040001</v>
      </c>
      <c r="C916" s="89"/>
      <c r="D916" s="188">
        <f t="shared" si="18"/>
        <v>196.45</v>
      </c>
      <c r="E916" s="159">
        <f>(D916-B916)/B916</f>
        <v>-6.776998612687646E-6</v>
      </c>
      <c r="G916" s="119"/>
      <c r="V916" s="165">
        <v>1</v>
      </c>
    </row>
    <row r="917" spans="1:22" ht="12.75">
      <c r="A917" s="96"/>
      <c r="B917" s="243" t="s">
        <v>144</v>
      </c>
      <c r="C917" s="89"/>
      <c r="D917" s="188"/>
      <c r="E917" s="159" t="s">
        <v>144</v>
      </c>
      <c r="G917" s="119"/>
    </row>
    <row r="918" spans="1:22" ht="12.75">
      <c r="A918" s="94" t="s">
        <v>929</v>
      </c>
      <c r="B918" s="243" t="s">
        <v>144</v>
      </c>
      <c r="C918" s="89"/>
      <c r="D918" s="188"/>
      <c r="E918" s="159" t="s">
        <v>144</v>
      </c>
      <c r="G918" s="119"/>
    </row>
    <row r="919" spans="1:22" ht="12.75">
      <c r="A919" s="96"/>
      <c r="B919" s="243" t="s">
        <v>144</v>
      </c>
      <c r="C919" s="89"/>
      <c r="D919" s="188"/>
      <c r="E919" s="159" t="s">
        <v>144</v>
      </c>
      <c r="G919" s="119"/>
      <c r="V919" s="165">
        <v>1</v>
      </c>
    </row>
    <row r="920" spans="1:22" ht="12.75">
      <c r="A920" s="96" t="s">
        <v>169</v>
      </c>
      <c r="B920" s="243">
        <f>'proposed tariff 12-13'!D942</f>
        <v>612.37496335680009</v>
      </c>
      <c r="C920" s="89"/>
      <c r="D920" s="188">
        <f t="shared" si="18"/>
        <v>612.37</v>
      </c>
      <c r="E920" s="159">
        <f>(D920-B920)/B920</f>
        <v>-8.1050942593779259E-6</v>
      </c>
      <c r="G920" s="119"/>
      <c r="V920" s="165">
        <v>1</v>
      </c>
    </row>
    <row r="921" spans="1:22" ht="12.75">
      <c r="A921" s="96"/>
      <c r="B921" s="243" t="s">
        <v>144</v>
      </c>
      <c r="C921" s="89"/>
      <c r="D921" s="188"/>
      <c r="E921" s="159" t="s">
        <v>144</v>
      </c>
      <c r="G921" s="119"/>
      <c r="V921" s="165">
        <v>1</v>
      </c>
    </row>
    <row r="922" spans="1:22" ht="12.75">
      <c r="A922" s="96" t="s">
        <v>930</v>
      </c>
      <c r="B922" s="243">
        <f>'proposed tariff 12-13'!D944</f>
        <v>1226.2746364344</v>
      </c>
      <c r="C922" s="89"/>
      <c r="D922" s="188">
        <f t="shared" si="18"/>
        <v>1226.27</v>
      </c>
      <c r="E922" s="159">
        <f>(D922-B922)/B922</f>
        <v>-3.7809102971483736E-6</v>
      </c>
      <c r="G922" s="119"/>
      <c r="V922" s="165">
        <v>1</v>
      </c>
    </row>
    <row r="923" spans="1:22" ht="12.75">
      <c r="A923" s="96"/>
      <c r="B923" s="243" t="s">
        <v>144</v>
      </c>
      <c r="C923" s="89"/>
      <c r="D923" s="188"/>
      <c r="E923" s="159" t="s">
        <v>144</v>
      </c>
      <c r="G923" s="119"/>
    </row>
    <row r="924" spans="1:22" ht="12.75">
      <c r="A924" s="96" t="s">
        <v>931</v>
      </c>
      <c r="B924" s="243">
        <f>'proposed tariff 12-13'!D946</f>
        <v>612.37496335680009</v>
      </c>
      <c r="C924" s="89"/>
      <c r="D924" s="188">
        <f t="shared" si="18"/>
        <v>612.37</v>
      </c>
      <c r="E924" s="159">
        <f>(D924-B924)/B924</f>
        <v>-8.1050942593779259E-6</v>
      </c>
      <c r="G924" s="119"/>
    </row>
    <row r="925" spans="1:22" ht="12.75">
      <c r="A925" s="96"/>
      <c r="B925" s="243" t="s">
        <v>144</v>
      </c>
      <c r="C925" s="89"/>
      <c r="D925" s="188"/>
      <c r="E925" s="159" t="s">
        <v>144</v>
      </c>
      <c r="G925" s="119"/>
      <c r="V925" s="165">
        <v>1</v>
      </c>
    </row>
    <row r="926" spans="1:22" ht="12.75">
      <c r="A926" s="96" t="s">
        <v>932</v>
      </c>
      <c r="B926" s="243">
        <f>'proposed tariff 12-13'!D948</f>
        <v>1226.2746364344</v>
      </c>
      <c r="C926" s="89"/>
      <c r="D926" s="188">
        <f t="shared" si="18"/>
        <v>1226.27</v>
      </c>
      <c r="E926" s="159">
        <f>(D926-B926)/B926</f>
        <v>-3.7809102971483736E-6</v>
      </c>
      <c r="G926" s="119"/>
    </row>
    <row r="927" spans="1:22" ht="12.75">
      <c r="A927" s="96"/>
      <c r="B927" s="243" t="s">
        <v>144</v>
      </c>
      <c r="C927" s="89"/>
      <c r="D927" s="188"/>
      <c r="E927" s="159" t="s">
        <v>144</v>
      </c>
      <c r="G927" s="119"/>
    </row>
    <row r="928" spans="1:22" ht="12.75">
      <c r="A928" s="96" t="s">
        <v>933</v>
      </c>
      <c r="B928" s="243">
        <f>'proposed tariff 12-13'!D950</f>
        <v>1838.6603371836002</v>
      </c>
      <c r="C928" s="89"/>
      <c r="D928" s="188">
        <f t="shared" si="18"/>
        <v>1838.66</v>
      </c>
      <c r="E928" s="159">
        <f>(D928-B928)/B928</f>
        <v>-1.8338547543351358E-7</v>
      </c>
      <c r="G928" s="119"/>
    </row>
    <row r="929" spans="1:22" ht="12.75">
      <c r="A929" s="96"/>
      <c r="B929" s="243" t="s">
        <v>144</v>
      </c>
      <c r="C929" s="89"/>
      <c r="D929" s="188"/>
      <c r="E929" s="159" t="s">
        <v>144</v>
      </c>
      <c r="G929" s="119"/>
    </row>
    <row r="930" spans="1:22" ht="12.75">
      <c r="A930" s="96" t="s">
        <v>934</v>
      </c>
      <c r="B930" s="243">
        <f>'proposed tariff 12-13'!D952</f>
        <v>3269.0635405344001</v>
      </c>
      <c r="C930" s="89"/>
      <c r="D930" s="188">
        <f t="shared" si="18"/>
        <v>3269.06</v>
      </c>
      <c r="E930" s="159">
        <f>(D930-B930)/B930</f>
        <v>-1.0830423931025524E-6</v>
      </c>
      <c r="G930" s="119"/>
    </row>
    <row r="931" spans="1:22" ht="12.75">
      <c r="A931" s="96"/>
      <c r="B931" s="243" t="s">
        <v>144</v>
      </c>
      <c r="C931" s="89"/>
      <c r="D931" s="188"/>
      <c r="E931" s="159" t="s">
        <v>144</v>
      </c>
      <c r="G931" s="119"/>
    </row>
    <row r="932" spans="1:22" ht="12.75">
      <c r="A932" s="96" t="s">
        <v>935</v>
      </c>
      <c r="B932" s="243">
        <f>'proposed tariff 12-13'!D954</f>
        <v>1226.2746364344</v>
      </c>
      <c r="C932" s="89"/>
      <c r="D932" s="188">
        <f t="shared" si="18"/>
        <v>1226.27</v>
      </c>
      <c r="E932" s="159">
        <f>(D932-B932)/B932</f>
        <v>-3.7809102971483736E-6</v>
      </c>
      <c r="G932" s="119"/>
    </row>
    <row r="933" spans="1:22" ht="12.75">
      <c r="A933" s="96"/>
      <c r="B933" s="243" t="s">
        <v>144</v>
      </c>
      <c r="C933" s="89"/>
      <c r="D933" s="188"/>
      <c r="E933" s="159" t="s">
        <v>144</v>
      </c>
      <c r="G933" s="119"/>
    </row>
    <row r="934" spans="1:22" ht="12.75">
      <c r="A934" s="96" t="s">
        <v>936</v>
      </c>
      <c r="B934" s="243">
        <f>'proposed tariff 12-13'!D956</f>
        <v>1634.5317702672</v>
      </c>
      <c r="C934" s="89"/>
      <c r="D934" s="188">
        <f t="shared" si="18"/>
        <v>1634.53</v>
      </c>
      <c r="E934" s="159">
        <f>(D934-B934)/B934</f>
        <v>-1.0830423931025524E-6</v>
      </c>
      <c r="G934" s="119"/>
    </row>
    <row r="935" spans="1:22" ht="12.75">
      <c r="A935" s="96"/>
      <c r="B935" s="243" t="s">
        <v>144</v>
      </c>
      <c r="C935" s="89"/>
      <c r="D935" s="188"/>
      <c r="E935" s="159" t="s">
        <v>144</v>
      </c>
      <c r="G935" s="119"/>
    </row>
    <row r="936" spans="1:22" ht="12.75">
      <c r="A936" s="94" t="s">
        <v>937</v>
      </c>
      <c r="B936" s="243" t="s">
        <v>144</v>
      </c>
      <c r="C936" s="89"/>
      <c r="D936" s="188"/>
      <c r="E936" s="159" t="s">
        <v>144</v>
      </c>
      <c r="G936" s="119"/>
    </row>
    <row r="937" spans="1:22" ht="12.75">
      <c r="A937" s="96"/>
      <c r="B937" s="243" t="s">
        <v>144</v>
      </c>
      <c r="C937" s="89"/>
      <c r="D937" s="188"/>
      <c r="E937" s="159" t="s">
        <v>144</v>
      </c>
      <c r="G937" s="119"/>
    </row>
    <row r="938" spans="1:22" ht="12.75">
      <c r="A938" s="96" t="s">
        <v>938</v>
      </c>
      <c r="B938" s="243">
        <f>'proposed tariff 12-13'!D960</f>
        <v>179.57215049760001</v>
      </c>
      <c r="C938" s="89"/>
      <c r="D938" s="188">
        <f t="shared" si="18"/>
        <v>179.57</v>
      </c>
      <c r="E938" s="159">
        <f>(D938-B938)/B938</f>
        <v>-1.1975674368514118E-5</v>
      </c>
      <c r="G938" s="119"/>
    </row>
    <row r="939" spans="1:22" ht="12.75">
      <c r="A939" s="96"/>
      <c r="B939" s="243" t="s">
        <v>144</v>
      </c>
      <c r="C939" s="89"/>
      <c r="D939" s="188"/>
      <c r="E939" s="159" t="s">
        <v>144</v>
      </c>
      <c r="G939" s="119"/>
    </row>
    <row r="940" spans="1:22" ht="12.75">
      <c r="A940" s="96" t="s">
        <v>939</v>
      </c>
      <c r="B940" s="243">
        <f>'proposed tariff 12-13'!D962</f>
        <v>90.548430109199998</v>
      </c>
      <c r="C940" s="89"/>
      <c r="D940" s="188">
        <f t="shared" si="18"/>
        <v>90.55</v>
      </c>
      <c r="E940" s="159">
        <f>(D940-B940)/B940</f>
        <v>1.7337581646702939E-5</v>
      </c>
      <c r="G940" s="119"/>
    </row>
    <row r="941" spans="1:22" ht="12.75">
      <c r="A941" s="96"/>
      <c r="B941" s="243" t="s">
        <v>144</v>
      </c>
      <c r="C941" s="89"/>
      <c r="D941" s="188"/>
      <c r="E941" s="159" t="s">
        <v>144</v>
      </c>
      <c r="G941" s="119"/>
    </row>
    <row r="942" spans="1:22" ht="12.75">
      <c r="A942" s="96" t="s">
        <v>940</v>
      </c>
      <c r="B942" s="243">
        <f>'proposed tariff 12-13'!D964</f>
        <v>196.45133135040001</v>
      </c>
      <c r="C942" s="89"/>
      <c r="D942" s="188">
        <f t="shared" si="18"/>
        <v>196.45</v>
      </c>
      <c r="E942" s="159">
        <f>(D942-B942)/B942</f>
        <v>-6.776998612687646E-6</v>
      </c>
      <c r="G942" s="119"/>
    </row>
    <row r="943" spans="1:22" ht="12.75">
      <c r="A943" s="96"/>
      <c r="B943" s="243" t="s">
        <v>144</v>
      </c>
      <c r="C943" s="89"/>
      <c r="D943" s="188"/>
      <c r="E943" s="159" t="s">
        <v>144</v>
      </c>
      <c r="G943" s="119"/>
      <c r="V943" s="165">
        <v>1</v>
      </c>
    </row>
    <row r="944" spans="1:22" ht="12.75">
      <c r="A944" s="96" t="s">
        <v>941</v>
      </c>
      <c r="B944" s="243">
        <f>'proposed tariff 12-13'!D966</f>
        <v>196.45133135040001</v>
      </c>
      <c r="C944" s="89"/>
      <c r="D944" s="188">
        <f t="shared" si="18"/>
        <v>196.45</v>
      </c>
      <c r="E944" s="159">
        <f>(D944-B944)/B944</f>
        <v>-6.776998612687646E-6</v>
      </c>
      <c r="G944" s="119"/>
    </row>
    <row r="945" spans="1:22" ht="12.75">
      <c r="A945" s="96"/>
      <c r="B945" s="243" t="s">
        <v>144</v>
      </c>
      <c r="C945" s="89"/>
      <c r="D945" s="188"/>
      <c r="E945" s="159" t="s">
        <v>144</v>
      </c>
      <c r="G945" s="119"/>
    </row>
    <row r="946" spans="1:22" ht="12.75">
      <c r="A946" s="96" t="s">
        <v>942</v>
      </c>
      <c r="B946" s="243">
        <f>'proposed tariff 12-13'!D968</f>
        <v>90.548430109199998</v>
      </c>
      <c r="C946" s="89"/>
      <c r="D946" s="188">
        <f t="shared" si="18"/>
        <v>90.55</v>
      </c>
      <c r="E946" s="159">
        <f>(D946-B946)/B946</f>
        <v>1.7337581646702939E-5</v>
      </c>
      <c r="G946" s="119"/>
    </row>
    <row r="947" spans="1:22" ht="12.75">
      <c r="A947" s="96"/>
      <c r="B947" s="243" t="s">
        <v>144</v>
      </c>
      <c r="C947" s="89"/>
      <c r="D947" s="188"/>
      <c r="E947" s="159" t="s">
        <v>144</v>
      </c>
      <c r="G947" s="119"/>
    </row>
    <row r="948" spans="1:22" ht="12.75">
      <c r="A948" s="96" t="s">
        <v>943</v>
      </c>
      <c r="B948" s="243">
        <f>'proposed tariff 12-13'!D970</f>
        <v>211.81653987480001</v>
      </c>
      <c r="C948" s="89"/>
      <c r="D948" s="188">
        <f t="shared" si="18"/>
        <v>211.82</v>
      </c>
      <c r="E948" s="159">
        <f>(D948-B948)/B948</f>
        <v>1.6335481648524943E-5</v>
      </c>
      <c r="G948" s="119"/>
    </row>
    <row r="949" spans="1:22" ht="12.75">
      <c r="A949" s="96"/>
      <c r="B949" s="243" t="s">
        <v>144</v>
      </c>
      <c r="C949" s="89"/>
      <c r="D949" s="188"/>
      <c r="E949" s="159" t="s">
        <v>144</v>
      </c>
      <c r="G949" s="119"/>
      <c r="V949" s="165">
        <v>1</v>
      </c>
    </row>
    <row r="950" spans="1:22" ht="12.75">
      <c r="A950" s="96" t="s">
        <v>944</v>
      </c>
      <c r="B950" s="243">
        <f>'proposed tariff 12-13'!D972</f>
        <v>196.45133135040001</v>
      </c>
      <c r="C950" s="89"/>
      <c r="D950" s="188">
        <f t="shared" si="18"/>
        <v>196.45</v>
      </c>
      <c r="E950" s="159">
        <f>(D950-B950)/B950</f>
        <v>-6.776998612687646E-6</v>
      </c>
      <c r="G950" s="119"/>
      <c r="V950" s="165">
        <v>1</v>
      </c>
    </row>
    <row r="951" spans="1:22" ht="12.75">
      <c r="A951" s="96"/>
      <c r="B951" s="243" t="s">
        <v>144</v>
      </c>
      <c r="C951" s="89"/>
      <c r="D951" s="188"/>
      <c r="E951" s="159" t="s">
        <v>144</v>
      </c>
      <c r="G951" s="119"/>
    </row>
    <row r="952" spans="1:22" ht="12.75">
      <c r="A952" s="96" t="s">
        <v>947</v>
      </c>
      <c r="B952" s="243">
        <f>'proposed tariff 12-13'!D974</f>
        <v>90.548430109199998</v>
      </c>
      <c r="C952" s="89"/>
      <c r="D952" s="188">
        <f t="shared" si="18"/>
        <v>90.55</v>
      </c>
      <c r="E952" s="159">
        <f>(D952-B952)/B952</f>
        <v>1.7337581646702939E-5</v>
      </c>
      <c r="G952" s="119"/>
    </row>
    <row r="953" spans="1:22" ht="12.75">
      <c r="A953" s="96"/>
      <c r="B953" s="243" t="s">
        <v>144</v>
      </c>
      <c r="C953" s="89"/>
      <c r="D953" s="188"/>
      <c r="E953" s="159" t="s">
        <v>144</v>
      </c>
      <c r="G953" s="119"/>
    </row>
    <row r="954" spans="1:22" ht="12.75">
      <c r="A954" s="96" t="s">
        <v>946</v>
      </c>
      <c r="B954" s="243">
        <f>'proposed tariff 12-13'!D976</f>
        <v>105.89216384880001</v>
      </c>
      <c r="C954" s="89"/>
      <c r="D954" s="188">
        <f t="shared" si="18"/>
        <v>105.89</v>
      </c>
      <c r="E954" s="159">
        <f>(D954-B954)/B954</f>
        <v>-2.0434456350320638E-5</v>
      </c>
      <c r="G954" s="119"/>
    </row>
    <row r="955" spans="1:22" ht="12.75">
      <c r="A955" s="96"/>
      <c r="B955" s="243" t="s">
        <v>144</v>
      </c>
      <c r="C955" s="89"/>
      <c r="D955" s="188"/>
      <c r="E955" s="159" t="s">
        <v>144</v>
      </c>
      <c r="G955" s="119"/>
    </row>
    <row r="956" spans="1:22" ht="12.75">
      <c r="A956" s="96" t="s">
        <v>947</v>
      </c>
      <c r="B956" s="243">
        <f>'proposed tariff 12-13'!D978</f>
        <v>90.548430109199998</v>
      </c>
      <c r="C956" s="89"/>
      <c r="D956" s="188">
        <f t="shared" si="18"/>
        <v>90.55</v>
      </c>
      <c r="E956" s="159">
        <f>(D956-B956)/B956</f>
        <v>1.7337581646702939E-5</v>
      </c>
      <c r="G956" s="119"/>
    </row>
    <row r="957" spans="1:22" ht="12.75">
      <c r="A957" s="96"/>
      <c r="B957" s="243" t="s">
        <v>144</v>
      </c>
      <c r="C957" s="89"/>
      <c r="D957" s="188"/>
      <c r="E957" s="159" t="s">
        <v>144</v>
      </c>
      <c r="G957" s="119"/>
    </row>
    <row r="958" spans="1:22" ht="12.75">
      <c r="A958" s="96" t="s">
        <v>945</v>
      </c>
      <c r="B958" s="243">
        <f>'proposed tariff 12-13'!D980</f>
        <v>90.548430109199998</v>
      </c>
      <c r="C958" s="89"/>
      <c r="D958" s="188">
        <f t="shared" si="18"/>
        <v>90.55</v>
      </c>
      <c r="E958" s="159">
        <f>(D958-B958)/B958</f>
        <v>1.7337581646702939E-5</v>
      </c>
      <c r="G958" s="119"/>
    </row>
    <row r="959" spans="1:22" ht="12.75">
      <c r="A959" s="96"/>
      <c r="B959" s="243" t="s">
        <v>144</v>
      </c>
      <c r="C959" s="89"/>
      <c r="D959" s="188"/>
      <c r="E959" s="159" t="s">
        <v>144</v>
      </c>
      <c r="G959" s="119"/>
    </row>
    <row r="960" spans="1:22" ht="12.75">
      <c r="A960" s="96" t="s">
        <v>948</v>
      </c>
      <c r="B960" s="243">
        <f>'proposed tariff 12-13'!D982</f>
        <v>115.09410913559999</v>
      </c>
      <c r="C960" s="89"/>
      <c r="D960" s="188">
        <f t="shared" si="18"/>
        <v>115.09</v>
      </c>
      <c r="E960" s="159">
        <f>(D960-B960)/B960</f>
        <v>-3.5702397202174395E-5</v>
      </c>
      <c r="G960" s="119"/>
    </row>
    <row r="961" spans="1:22" ht="12.75">
      <c r="A961" s="96"/>
      <c r="B961" s="243" t="s">
        <v>144</v>
      </c>
      <c r="C961" s="89"/>
      <c r="D961" s="188"/>
      <c r="E961" s="159" t="s">
        <v>144</v>
      </c>
      <c r="G961" s="119"/>
    </row>
    <row r="962" spans="1:22" ht="12.75">
      <c r="A962" s="96" t="s">
        <v>949</v>
      </c>
      <c r="B962" s="243">
        <f>'proposed tariff 12-13'!D984</f>
        <v>98.214928282800003</v>
      </c>
      <c r="C962" s="89"/>
      <c r="D962" s="188">
        <f t="shared" si="18"/>
        <v>98.21</v>
      </c>
      <c r="E962" s="159">
        <f>(D962-B962)/B962</f>
        <v>-5.0178551124308651E-5</v>
      </c>
      <c r="G962" s="119"/>
    </row>
    <row r="963" spans="1:22" ht="12.75">
      <c r="A963" s="96"/>
      <c r="B963" s="243" t="s">
        <v>144</v>
      </c>
      <c r="C963" s="89"/>
      <c r="D963" s="188"/>
      <c r="E963" s="159" t="s">
        <v>144</v>
      </c>
      <c r="G963" s="119"/>
      <c r="V963" s="165">
        <v>1</v>
      </c>
    </row>
    <row r="964" spans="1:22" ht="12.75">
      <c r="A964" s="96" t="s">
        <v>950</v>
      </c>
      <c r="B964" s="243">
        <f>'proposed tariff 12-13'!D986</f>
        <v>56.790068403600003</v>
      </c>
      <c r="C964" s="89"/>
      <c r="D964" s="188">
        <f t="shared" si="18"/>
        <v>56.79</v>
      </c>
      <c r="E964" s="159">
        <f>(D964-B964)/B964</f>
        <v>-1.2044993416398643E-6</v>
      </c>
      <c r="G964" s="119"/>
    </row>
    <row r="965" spans="1:22" ht="12.75">
      <c r="A965" s="96"/>
      <c r="B965" s="243"/>
      <c r="C965" s="89"/>
      <c r="D965" s="188"/>
      <c r="E965" s="159"/>
      <c r="G965" s="119"/>
    </row>
    <row r="966" spans="1:22" ht="12.75">
      <c r="A966" s="96" t="s">
        <v>1315</v>
      </c>
      <c r="B966" s="243">
        <f>'proposed tariff 12-13'!D988</f>
        <v>90.552112000000008</v>
      </c>
      <c r="C966" s="164"/>
      <c r="D966" s="188">
        <f t="shared" si="18"/>
        <v>90.55</v>
      </c>
      <c r="E966" s="159">
        <f>(D966-B966)/B966</f>
        <v>-2.3323586312498088E-5</v>
      </c>
      <c r="G966" s="119"/>
    </row>
    <row r="967" spans="1:22" ht="12.75">
      <c r="A967" s="96"/>
      <c r="B967" s="243"/>
      <c r="C967" s="164"/>
      <c r="D967" s="188"/>
      <c r="E967" s="159"/>
      <c r="G967" s="119"/>
    </row>
    <row r="968" spans="1:22" ht="12.75">
      <c r="A968" s="96" t="s">
        <v>1340</v>
      </c>
      <c r="B968" s="243">
        <f>'proposed tariff 12-13'!D990</f>
        <v>90.552112000000008</v>
      </c>
      <c r="C968" s="164"/>
      <c r="D968" s="188">
        <f t="shared" ref="D968:D1029" si="19">ROUND(B968*(1+$I$25),2)</f>
        <v>90.55</v>
      </c>
      <c r="E968" s="159">
        <f>(D968-B968)/B968</f>
        <v>-2.3323586312498088E-5</v>
      </c>
      <c r="G968" s="119"/>
    </row>
    <row r="969" spans="1:22" ht="13.5" thickBot="1">
      <c r="A969" s="271"/>
      <c r="B969" s="278"/>
      <c r="C969" s="297"/>
      <c r="D969" s="188"/>
      <c r="E969" s="280"/>
      <c r="G969" s="119"/>
    </row>
    <row r="970" spans="1:22" ht="12.75">
      <c r="A970" s="290" t="s">
        <v>1511</v>
      </c>
      <c r="B970" s="282">
        <f>'proposed tariff 12-13'!D993</f>
        <v>457.36996667039995</v>
      </c>
      <c r="C970" s="298"/>
      <c r="D970" s="188">
        <f t="shared" si="19"/>
        <v>457.37</v>
      </c>
      <c r="E970" s="285">
        <f>(D970-B970)/B970</f>
        <v>7.2872297016519642E-8</v>
      </c>
      <c r="G970" s="119"/>
    </row>
    <row r="971" spans="1:22" ht="12.75">
      <c r="A971" s="96"/>
      <c r="B971" s="243" t="s">
        <v>144</v>
      </c>
      <c r="C971" s="164"/>
      <c r="D971" s="188"/>
      <c r="E971" s="159" t="s">
        <v>144</v>
      </c>
      <c r="G971" s="119"/>
    </row>
    <row r="972" spans="1:22" ht="12.75">
      <c r="A972" s="96" t="s">
        <v>1317</v>
      </c>
      <c r="B972" s="243">
        <f>'proposed tariff 12-13'!D995</f>
        <v>343.78982986320005</v>
      </c>
      <c r="C972" s="164"/>
      <c r="D972" s="188">
        <f t="shared" si="19"/>
        <v>343.79</v>
      </c>
      <c r="E972" s="159">
        <f>(D972-B972)/B972</f>
        <v>4.948860762795211E-7</v>
      </c>
      <c r="G972" s="119"/>
    </row>
    <row r="973" spans="1:22" ht="12.75">
      <c r="A973" s="96"/>
      <c r="B973" s="243"/>
      <c r="C973" s="89"/>
      <c r="D973" s="188"/>
      <c r="E973" s="159"/>
      <c r="G973" s="119"/>
    </row>
    <row r="974" spans="1:22" ht="12.75">
      <c r="A974" s="96" t="s">
        <v>1314</v>
      </c>
      <c r="B974" s="243">
        <f>'proposed tariff 12-13'!D997</f>
        <v>90.548430109199998</v>
      </c>
      <c r="C974" s="89"/>
      <c r="D974" s="188">
        <f t="shared" si="19"/>
        <v>90.55</v>
      </c>
      <c r="E974" s="159">
        <f>(D974-B974)/B974</f>
        <v>1.7337581646702939E-5</v>
      </c>
      <c r="G974" s="119"/>
    </row>
    <row r="975" spans="1:22" ht="12.75">
      <c r="A975" s="96"/>
      <c r="B975" s="243" t="s">
        <v>144</v>
      </c>
      <c r="C975" s="89"/>
      <c r="D975" s="188"/>
      <c r="E975" s="159" t="s">
        <v>144</v>
      </c>
      <c r="G975" s="119"/>
    </row>
    <row r="976" spans="1:22" ht="12.75">
      <c r="A976" s="96" t="s">
        <v>1510</v>
      </c>
      <c r="B976" s="243">
        <f>'proposed tariff 12-13'!D1000</f>
        <v>457.36996667039995</v>
      </c>
      <c r="C976" s="89"/>
      <c r="D976" s="188">
        <f t="shared" si="19"/>
        <v>457.37</v>
      </c>
      <c r="E976" s="159">
        <f>(D976-B976)/B976</f>
        <v>7.2872297016519642E-8</v>
      </c>
      <c r="G976" s="119"/>
    </row>
    <row r="977" spans="1:22" ht="12.75">
      <c r="A977" s="96"/>
      <c r="B977" s="243" t="s">
        <v>144</v>
      </c>
      <c r="C977" s="89"/>
      <c r="D977" s="188"/>
      <c r="E977" s="159" t="s">
        <v>144</v>
      </c>
      <c r="G977" s="119"/>
    </row>
    <row r="978" spans="1:22" ht="12.75">
      <c r="A978" s="96" t="s">
        <v>1318</v>
      </c>
      <c r="B978" s="243">
        <f>'proposed tariff 12-13'!D1002</f>
        <v>343.78982986320005</v>
      </c>
      <c r="C978" s="89"/>
      <c r="D978" s="188">
        <f t="shared" si="19"/>
        <v>343.79</v>
      </c>
      <c r="E978" s="159">
        <f>(D978-B978)/B978</f>
        <v>4.948860762795211E-7</v>
      </c>
      <c r="G978" s="119"/>
    </row>
    <row r="979" spans="1:22" ht="12.75">
      <c r="A979" s="96"/>
      <c r="B979" s="243" t="s">
        <v>144</v>
      </c>
      <c r="C979" s="89"/>
      <c r="D979" s="188"/>
      <c r="E979" s="159" t="s">
        <v>144</v>
      </c>
      <c r="G979" s="119"/>
    </row>
    <row r="980" spans="1:22" ht="12.75">
      <c r="A980" s="94" t="s">
        <v>243</v>
      </c>
      <c r="B980" s="243" t="s">
        <v>144</v>
      </c>
      <c r="C980" s="89"/>
      <c r="D980" s="188"/>
      <c r="E980" s="159" t="s">
        <v>144</v>
      </c>
      <c r="G980" s="119"/>
    </row>
    <row r="981" spans="1:22" ht="12.75">
      <c r="A981" s="96"/>
      <c r="B981" s="243" t="s">
        <v>144</v>
      </c>
      <c r="C981" s="89"/>
      <c r="D981" s="188"/>
      <c r="E981" s="159" t="s">
        <v>144</v>
      </c>
      <c r="G981" s="119"/>
    </row>
    <row r="982" spans="1:22" ht="12.75">
      <c r="A982" s="96" t="s">
        <v>955</v>
      </c>
      <c r="B982" s="243">
        <f>'proposed tariff 12-13'!D1006</f>
        <v>2860.8281240000001</v>
      </c>
      <c r="C982" s="89"/>
      <c r="D982" s="188">
        <f t="shared" si="19"/>
        <v>2860.83</v>
      </c>
      <c r="E982" s="159">
        <f>(D982-B982)/B982</f>
        <v>6.5575417973310887E-7</v>
      </c>
      <c r="G982" s="119"/>
    </row>
    <row r="983" spans="1:22" ht="12.75">
      <c r="A983" s="96"/>
      <c r="B983" s="243" t="s">
        <v>144</v>
      </c>
      <c r="C983" s="89"/>
      <c r="D983" s="188"/>
      <c r="E983" s="159" t="s">
        <v>144</v>
      </c>
      <c r="G983" s="119"/>
    </row>
    <row r="984" spans="1:22" ht="12.75">
      <c r="A984" s="96" t="s">
        <v>956</v>
      </c>
      <c r="B984" s="243">
        <f>'proposed tariff 12-13'!D1008</f>
        <v>260.91863532000002</v>
      </c>
      <c r="C984" s="89"/>
      <c r="D984" s="188">
        <f t="shared" si="19"/>
        <v>260.92</v>
      </c>
      <c r="E984" s="159">
        <f>(D984-B984)/B984</f>
        <v>5.230289505082629E-6</v>
      </c>
      <c r="G984" s="119"/>
    </row>
    <row r="985" spans="1:22" ht="12.75">
      <c r="A985" s="96"/>
      <c r="B985" s="243" t="s">
        <v>144</v>
      </c>
      <c r="C985" s="89"/>
      <c r="D985" s="188"/>
      <c r="E985" s="159" t="s">
        <v>144</v>
      </c>
      <c r="G985" s="119"/>
    </row>
    <row r="986" spans="1:22" ht="12.75">
      <c r="A986" s="96" t="s">
        <v>170</v>
      </c>
      <c r="B986" s="243">
        <f>'proposed tariff 12-13'!D1010</f>
        <v>98.214928282800003</v>
      </c>
      <c r="C986" s="89"/>
      <c r="D986" s="188">
        <f t="shared" si="19"/>
        <v>98.21</v>
      </c>
      <c r="E986" s="159">
        <f>(D986-B986)/B986</f>
        <v>-5.0178551124308651E-5</v>
      </c>
      <c r="G986" s="119"/>
    </row>
    <row r="987" spans="1:22" ht="12.75">
      <c r="A987" s="96"/>
      <c r="B987" s="243" t="s">
        <v>144</v>
      </c>
      <c r="C987" s="89"/>
      <c r="D987" s="188"/>
      <c r="E987" s="159" t="s">
        <v>144</v>
      </c>
      <c r="G987" s="119"/>
      <c r="V987" s="165">
        <v>1</v>
      </c>
    </row>
    <row r="988" spans="1:22" ht="12.75">
      <c r="A988" s="96" t="s">
        <v>957</v>
      </c>
      <c r="B988" s="243">
        <f>'proposed tariff 12-13'!D1012</f>
        <v>24.556416418800001</v>
      </c>
      <c r="C988" s="89"/>
      <c r="D988" s="188">
        <f t="shared" si="19"/>
        <v>24.56</v>
      </c>
      <c r="E988" s="159">
        <f>(D988-B988)/B988</f>
        <v>1.4593257985533352E-4</v>
      </c>
      <c r="G988" s="119"/>
    </row>
    <row r="989" spans="1:22" ht="12.75">
      <c r="A989" s="96"/>
      <c r="B989" s="243" t="s">
        <v>144</v>
      </c>
      <c r="C989" s="89"/>
      <c r="D989" s="188"/>
      <c r="E989" s="159" t="s">
        <v>144</v>
      </c>
      <c r="G989" s="119"/>
    </row>
    <row r="990" spans="1:22" ht="12.75">
      <c r="A990" s="96" t="s">
        <v>958</v>
      </c>
      <c r="B990" s="243">
        <f>'proposed tariff 12-13'!D1014</f>
        <v>24.556416418800001</v>
      </c>
      <c r="C990" s="89"/>
      <c r="D990" s="188">
        <f t="shared" si="19"/>
        <v>24.56</v>
      </c>
      <c r="E990" s="159">
        <f>(D990-B990)/B990</f>
        <v>1.4593257985533352E-4</v>
      </c>
      <c r="G990" s="119"/>
    </row>
    <row r="991" spans="1:22" ht="12.75">
      <c r="A991" s="96"/>
      <c r="B991" s="243" t="s">
        <v>144</v>
      </c>
      <c r="C991" s="89"/>
      <c r="D991" s="188"/>
      <c r="E991" s="159" t="s">
        <v>144</v>
      </c>
      <c r="G991" s="119"/>
    </row>
    <row r="992" spans="1:22" ht="12.75">
      <c r="A992" s="96" t="s">
        <v>960</v>
      </c>
      <c r="B992" s="243">
        <f>'proposed tariff 12-13'!D1016</f>
        <v>81.357222214800004</v>
      </c>
      <c r="C992" s="89"/>
      <c r="D992" s="188">
        <f t="shared" si="19"/>
        <v>81.36</v>
      </c>
      <c r="E992" s="159">
        <f>(D992-B992)/B992</f>
        <v>3.4143068364131069E-5</v>
      </c>
      <c r="G992" s="119"/>
    </row>
    <row r="993" spans="1:7" ht="12.75">
      <c r="A993" s="96"/>
      <c r="B993" s="243" t="s">
        <v>144</v>
      </c>
      <c r="C993" s="89"/>
      <c r="D993" s="188"/>
      <c r="E993" s="159" t="s">
        <v>144</v>
      </c>
      <c r="G993" s="119"/>
    </row>
    <row r="994" spans="1:7" ht="12.75">
      <c r="A994" s="96" t="s">
        <v>959</v>
      </c>
      <c r="B994" s="243">
        <f>'proposed tariff 12-13'!D1018</f>
        <v>1961.45315667</v>
      </c>
      <c r="C994" s="163"/>
      <c r="D994" s="188">
        <f t="shared" si="19"/>
        <v>1961.45</v>
      </c>
      <c r="E994" s="159">
        <f>(D994-B994)/B994</f>
        <v>-1.6093527338232001E-6</v>
      </c>
      <c r="G994" s="119"/>
    </row>
    <row r="995" spans="1:7" ht="12.75">
      <c r="A995" s="96"/>
      <c r="B995" s="243" t="s">
        <v>144</v>
      </c>
      <c r="C995" s="89"/>
      <c r="D995" s="188"/>
      <c r="E995" s="159"/>
      <c r="G995" s="119"/>
    </row>
    <row r="996" spans="1:7" ht="12.75">
      <c r="A996" s="94" t="s">
        <v>1241</v>
      </c>
      <c r="B996" s="243" t="s">
        <v>144</v>
      </c>
      <c r="C996" s="89"/>
      <c r="D996" s="188"/>
      <c r="E996" s="159" t="s">
        <v>144</v>
      </c>
      <c r="G996" s="119"/>
    </row>
    <row r="997" spans="1:7" ht="12.75">
      <c r="A997" s="96"/>
      <c r="B997" s="243" t="s">
        <v>144</v>
      </c>
      <c r="C997" s="89"/>
      <c r="D997" s="188"/>
      <c r="E997" s="159" t="s">
        <v>144</v>
      </c>
      <c r="G997" s="119"/>
    </row>
    <row r="998" spans="1:7" ht="12.75">
      <c r="A998" s="96" t="s">
        <v>1240</v>
      </c>
      <c r="B998" s="244" t="s">
        <v>125</v>
      </c>
      <c r="C998" s="157" t="s">
        <v>256</v>
      </c>
      <c r="D998" s="188"/>
      <c r="E998" s="159"/>
      <c r="G998" s="119"/>
    </row>
    <row r="999" spans="1:7" ht="12.75">
      <c r="A999" s="96"/>
      <c r="B999" s="244"/>
      <c r="C999" s="157"/>
      <c r="D999" s="188"/>
      <c r="E999" s="159"/>
      <c r="G999" s="119"/>
    </row>
    <row r="1000" spans="1:7" s="116" customFormat="1" ht="12.75">
      <c r="A1000" s="94" t="s">
        <v>961</v>
      </c>
      <c r="B1000" s="244" t="s">
        <v>144</v>
      </c>
      <c r="C1000" s="156"/>
      <c r="D1000" s="188"/>
      <c r="E1000" s="159" t="s">
        <v>144</v>
      </c>
      <c r="G1000" s="119"/>
    </row>
    <row r="1001" spans="1:7" ht="12.75">
      <c r="A1001" s="96"/>
      <c r="B1001" s="244" t="s">
        <v>144</v>
      </c>
      <c r="C1001" s="156"/>
      <c r="D1001" s="188"/>
      <c r="E1001" s="159" t="s">
        <v>144</v>
      </c>
      <c r="G1001" s="119"/>
    </row>
    <row r="1002" spans="1:7" ht="12.75">
      <c r="A1002" s="96" t="s">
        <v>269</v>
      </c>
      <c r="B1002" s="244" t="s">
        <v>125</v>
      </c>
      <c r="C1002" s="157" t="s">
        <v>256</v>
      </c>
      <c r="D1002" s="188"/>
      <c r="E1002" s="159"/>
      <c r="G1002" s="119"/>
    </row>
    <row r="1003" spans="1:7" ht="12.75">
      <c r="A1003" s="96"/>
      <c r="B1003" s="244" t="s">
        <v>144</v>
      </c>
      <c r="C1003" s="156"/>
      <c r="D1003" s="188"/>
      <c r="E1003" s="159" t="s">
        <v>144</v>
      </c>
      <c r="G1003" s="119"/>
    </row>
    <row r="1004" spans="1:7" ht="12.75">
      <c r="A1004" s="94" t="s">
        <v>1242</v>
      </c>
      <c r="B1004" s="244" t="s">
        <v>144</v>
      </c>
      <c r="C1004" s="156"/>
      <c r="D1004" s="188"/>
      <c r="E1004" s="159" t="s">
        <v>144</v>
      </c>
      <c r="G1004" s="119"/>
    </row>
    <row r="1005" spans="1:7" ht="12.75">
      <c r="A1005" s="96"/>
      <c r="B1005" s="244" t="s">
        <v>144</v>
      </c>
      <c r="C1005" s="156"/>
      <c r="D1005" s="188"/>
      <c r="E1005" s="159" t="s">
        <v>144</v>
      </c>
      <c r="G1005" s="119"/>
    </row>
    <row r="1006" spans="1:7" ht="12.75">
      <c r="A1006" s="96" t="s">
        <v>1341</v>
      </c>
      <c r="B1006" s="244" t="s">
        <v>125</v>
      </c>
      <c r="C1006" s="157" t="s">
        <v>256</v>
      </c>
      <c r="D1006" s="188"/>
      <c r="E1006" s="159"/>
      <c r="G1006" s="119"/>
    </row>
    <row r="1007" spans="1:7" ht="12.75">
      <c r="A1007" s="96"/>
      <c r="B1007" s="244" t="s">
        <v>144</v>
      </c>
      <c r="C1007" s="156"/>
      <c r="D1007" s="188"/>
      <c r="E1007" s="159" t="s">
        <v>144</v>
      </c>
      <c r="G1007" s="119"/>
    </row>
    <row r="1008" spans="1:7" ht="12.75">
      <c r="A1008" s="94" t="s">
        <v>966</v>
      </c>
      <c r="B1008" s="244" t="s">
        <v>144</v>
      </c>
      <c r="C1008" s="156"/>
      <c r="D1008" s="188"/>
      <c r="E1008" s="159" t="s">
        <v>144</v>
      </c>
      <c r="G1008" s="119"/>
    </row>
    <row r="1009" spans="1:7" ht="12.75">
      <c r="A1009" s="96"/>
      <c r="B1009" s="244" t="s">
        <v>144</v>
      </c>
      <c r="C1009" s="156"/>
      <c r="D1009" s="188"/>
      <c r="E1009" s="159" t="s">
        <v>144</v>
      </c>
      <c r="G1009" s="119"/>
    </row>
    <row r="1010" spans="1:7" ht="12.75">
      <c r="A1010" s="96" t="s">
        <v>1243</v>
      </c>
      <c r="B1010" s="244" t="s">
        <v>125</v>
      </c>
      <c r="C1010" s="157" t="s">
        <v>256</v>
      </c>
      <c r="D1010" s="188"/>
      <c r="E1010" s="159"/>
      <c r="G1010" s="119"/>
    </row>
    <row r="1011" spans="1:7" ht="12.75">
      <c r="A1011" s="96"/>
      <c r="B1011" s="244"/>
      <c r="C1011" s="157"/>
      <c r="D1011" s="188"/>
      <c r="E1011" s="159"/>
      <c r="G1011" s="119"/>
    </row>
    <row r="1012" spans="1:7" ht="12.75">
      <c r="A1012" s="94" t="s">
        <v>1244</v>
      </c>
      <c r="B1012" s="244" t="s">
        <v>144</v>
      </c>
      <c r="C1012" s="156"/>
      <c r="D1012" s="188"/>
      <c r="E1012" s="159"/>
      <c r="G1012" s="119"/>
    </row>
    <row r="1013" spans="1:7" ht="12.75">
      <c r="A1013" s="96"/>
      <c r="B1013" s="244" t="s">
        <v>144</v>
      </c>
      <c r="C1013" s="156"/>
      <c r="D1013" s="188"/>
      <c r="E1013" s="159"/>
      <c r="G1013" s="119"/>
    </row>
    <row r="1014" spans="1:7" ht="23.25">
      <c r="A1014" s="177" t="s">
        <v>1246</v>
      </c>
      <c r="B1014" s="244"/>
      <c r="C1014" s="156"/>
      <c r="D1014" s="188"/>
      <c r="E1014" s="159"/>
      <c r="G1014" s="119"/>
    </row>
    <row r="1015" spans="1:7" ht="12.75">
      <c r="A1015" s="96"/>
      <c r="B1015" s="244"/>
      <c r="C1015" s="156"/>
      <c r="D1015" s="188"/>
      <c r="E1015" s="159"/>
      <c r="G1015" s="119"/>
    </row>
    <row r="1016" spans="1:7" ht="12.75">
      <c r="A1016" s="96" t="s">
        <v>9</v>
      </c>
      <c r="B1016" s="244">
        <f>'proposed tariff 12-13'!D1040</f>
        <v>537.06486400000006</v>
      </c>
      <c r="C1016" s="156"/>
      <c r="D1016" s="188">
        <f t="shared" si="19"/>
        <v>537.05999999999995</v>
      </c>
      <c r="E1016" s="159">
        <f>(D1016-B1016)/B1016</f>
        <v>-9.0566341724254847E-6</v>
      </c>
      <c r="G1016" s="119"/>
    </row>
    <row r="1017" spans="1:7" ht="12.75">
      <c r="A1017" s="96"/>
      <c r="B1017" s="244"/>
      <c r="C1017" s="156"/>
      <c r="D1017" s="188"/>
      <c r="E1017" s="159"/>
      <c r="G1017" s="119"/>
    </row>
    <row r="1018" spans="1:7" ht="12.75">
      <c r="A1018" s="96" t="s">
        <v>1245</v>
      </c>
      <c r="B1018" s="243" t="s">
        <v>125</v>
      </c>
      <c r="C1018" s="95" t="s">
        <v>256</v>
      </c>
      <c r="D1018" s="188"/>
      <c r="E1018" s="159"/>
      <c r="G1018" s="119"/>
    </row>
    <row r="1019" spans="1:7" ht="12.75">
      <c r="A1019" s="96"/>
      <c r="B1019" s="243"/>
      <c r="C1019" s="95"/>
      <c r="D1019" s="188"/>
      <c r="E1019" s="159"/>
      <c r="G1019" s="119"/>
    </row>
    <row r="1020" spans="1:7" ht="12.75">
      <c r="A1020" s="177" t="s">
        <v>1247</v>
      </c>
      <c r="B1020" s="243"/>
      <c r="C1020" s="95"/>
      <c r="D1020" s="188"/>
      <c r="E1020" s="159"/>
      <c r="G1020" s="119"/>
    </row>
    <row r="1021" spans="1:7" ht="12.75">
      <c r="A1021" s="96"/>
      <c r="B1021" s="244"/>
      <c r="C1021" s="156"/>
      <c r="D1021" s="188"/>
      <c r="E1021" s="159"/>
      <c r="G1021" s="119"/>
    </row>
    <row r="1022" spans="1:7" ht="12.75">
      <c r="A1022" s="94" t="s">
        <v>1248</v>
      </c>
      <c r="B1022" s="243" t="s">
        <v>144</v>
      </c>
      <c r="C1022" s="89"/>
      <c r="D1022" s="188"/>
      <c r="E1022" s="159" t="s">
        <v>144</v>
      </c>
      <c r="G1022" s="119"/>
    </row>
    <row r="1023" spans="1:7" ht="12.75">
      <c r="A1023" s="96"/>
      <c r="B1023" s="243" t="s">
        <v>144</v>
      </c>
      <c r="C1023" s="89"/>
      <c r="D1023" s="188"/>
      <c r="E1023" s="159" t="s">
        <v>144</v>
      </c>
      <c r="G1023" s="119"/>
    </row>
    <row r="1024" spans="1:7" ht="12.75">
      <c r="A1024" s="96" t="s">
        <v>176</v>
      </c>
      <c r="B1024" s="243" t="s">
        <v>144</v>
      </c>
      <c r="C1024" s="89"/>
      <c r="D1024" s="188"/>
      <c r="E1024" s="159" t="s">
        <v>144</v>
      </c>
      <c r="G1024" s="119"/>
    </row>
    <row r="1025" spans="1:22" ht="12.75">
      <c r="A1025" s="96" t="s">
        <v>977</v>
      </c>
      <c r="B1025" s="243" t="s">
        <v>144</v>
      </c>
      <c r="C1025" s="89"/>
      <c r="D1025" s="188"/>
      <c r="E1025" s="159" t="s">
        <v>144</v>
      </c>
      <c r="G1025" s="119"/>
    </row>
    <row r="1026" spans="1:22" ht="12.75">
      <c r="A1026" s="96" t="s">
        <v>177</v>
      </c>
      <c r="B1026" s="243" t="s">
        <v>144</v>
      </c>
      <c r="C1026" s="89"/>
      <c r="D1026" s="188"/>
      <c r="E1026" s="159" t="s">
        <v>144</v>
      </c>
      <c r="G1026" s="119"/>
    </row>
    <row r="1027" spans="1:22" ht="12.75">
      <c r="A1027" s="96" t="s">
        <v>178</v>
      </c>
      <c r="B1027" s="243" t="s">
        <v>144</v>
      </c>
      <c r="C1027" s="89"/>
      <c r="D1027" s="188"/>
      <c r="E1027" s="159" t="s">
        <v>144</v>
      </c>
      <c r="G1027" s="119"/>
    </row>
    <row r="1028" spans="1:22" ht="12.75">
      <c r="A1028" s="96"/>
      <c r="B1028" s="243" t="s">
        <v>144</v>
      </c>
      <c r="C1028" s="89"/>
      <c r="D1028" s="188"/>
      <c r="E1028" s="159" t="s">
        <v>144</v>
      </c>
      <c r="G1028" s="119"/>
      <c r="V1028" s="165">
        <v>1</v>
      </c>
    </row>
    <row r="1029" spans="1:22" ht="12.75">
      <c r="A1029" s="96" t="s">
        <v>179</v>
      </c>
      <c r="B1029" s="243">
        <f>'proposed tariff 12-13'!D1053</f>
        <v>47.019041319599999</v>
      </c>
      <c r="C1029" s="89"/>
      <c r="D1029" s="188">
        <f t="shared" si="19"/>
        <v>47.02</v>
      </c>
      <c r="E1029" s="159">
        <f>(D1029-B1029)/B1029</f>
        <v>2.0389194953748624E-5</v>
      </c>
      <c r="G1029" s="119"/>
    </row>
    <row r="1030" spans="1:22" ht="12.75">
      <c r="A1030" s="96"/>
      <c r="B1030" s="243" t="s">
        <v>144</v>
      </c>
      <c r="C1030" s="89"/>
      <c r="D1030" s="188"/>
      <c r="E1030" s="159" t="s">
        <v>144</v>
      </c>
      <c r="G1030" s="119"/>
    </row>
    <row r="1031" spans="1:22" ht="12.75">
      <c r="A1031" s="94" t="s">
        <v>264</v>
      </c>
      <c r="B1031" s="243" t="s">
        <v>144</v>
      </c>
      <c r="C1031" s="89"/>
      <c r="D1031" s="188"/>
      <c r="E1031" s="159" t="s">
        <v>144</v>
      </c>
      <c r="G1031" s="119"/>
    </row>
    <row r="1032" spans="1:22" ht="12.75">
      <c r="A1032" s="94"/>
      <c r="B1032" s="243"/>
      <c r="C1032" s="89"/>
      <c r="D1032" s="188"/>
      <c r="E1032" s="159"/>
      <c r="G1032" s="119"/>
    </row>
    <row r="1033" spans="1:22" ht="23.25">
      <c r="A1033" s="177" t="s">
        <v>1249</v>
      </c>
      <c r="B1033" s="243" t="s">
        <v>144</v>
      </c>
      <c r="C1033" s="89"/>
      <c r="D1033" s="188"/>
      <c r="E1033" s="159" t="s">
        <v>144</v>
      </c>
      <c r="G1033" s="119"/>
    </row>
    <row r="1034" spans="1:22" ht="12.75">
      <c r="A1034" s="177"/>
      <c r="B1034" s="243"/>
      <c r="C1034" s="89"/>
      <c r="D1034" s="188"/>
      <c r="E1034" s="159"/>
      <c r="G1034" s="119"/>
    </row>
    <row r="1035" spans="1:22" ht="12.75">
      <c r="A1035" s="96" t="s">
        <v>1250</v>
      </c>
      <c r="B1035" s="243">
        <f>'proposed tariff 12-13'!D1059</f>
        <v>49.574540710800001</v>
      </c>
      <c r="C1035" s="89"/>
      <c r="D1035" s="188">
        <f t="shared" ref="D1035:D1095" si="20">ROUND(B1035*(1+$I$25),2)</f>
        <v>49.57</v>
      </c>
      <c r="E1035" s="159">
        <f>(D1035-B1035)/B1035</f>
        <v>-9.1593602984432962E-5</v>
      </c>
      <c r="G1035" s="119"/>
    </row>
    <row r="1036" spans="1:22" ht="12.75">
      <c r="A1036" s="96" t="s">
        <v>1251</v>
      </c>
      <c r="B1036" s="243">
        <f>'proposed tariff 12-13'!D1060</f>
        <v>49.574540710800001</v>
      </c>
      <c r="C1036" s="89"/>
      <c r="D1036" s="188">
        <f t="shared" si="20"/>
        <v>49.57</v>
      </c>
      <c r="E1036" s="159">
        <f>(D1036-B1036)/B1036</f>
        <v>-9.1593602984432962E-5</v>
      </c>
      <c r="G1036" s="119"/>
    </row>
    <row r="1037" spans="1:22" ht="12.75">
      <c r="A1037" s="96"/>
      <c r="B1037" s="243"/>
      <c r="C1037" s="89"/>
      <c r="D1037" s="188"/>
      <c r="E1037" s="159"/>
      <c r="G1037" s="119"/>
    </row>
    <row r="1038" spans="1:22" ht="23.25">
      <c r="A1038" s="177" t="s">
        <v>1252</v>
      </c>
      <c r="B1038" s="243"/>
      <c r="C1038" s="89"/>
      <c r="D1038" s="188"/>
      <c r="E1038" s="159"/>
      <c r="G1038" s="119"/>
    </row>
    <row r="1039" spans="1:22" ht="12.75">
      <c r="A1039" s="98"/>
      <c r="B1039" s="243"/>
      <c r="C1039" s="89"/>
      <c r="D1039" s="188"/>
      <c r="E1039" s="159"/>
      <c r="G1039" s="119"/>
    </row>
    <row r="1040" spans="1:22" ht="12.75">
      <c r="A1040" s="94" t="s">
        <v>979</v>
      </c>
      <c r="B1040" s="243" t="s">
        <v>144</v>
      </c>
      <c r="C1040" s="89"/>
      <c r="D1040" s="188"/>
      <c r="E1040" s="159" t="s">
        <v>144</v>
      </c>
      <c r="G1040" s="119"/>
    </row>
    <row r="1041" spans="1:7" ht="12.75">
      <c r="A1041" s="94"/>
      <c r="B1041" s="243" t="s">
        <v>144</v>
      </c>
      <c r="C1041" s="89"/>
      <c r="D1041" s="188"/>
      <c r="E1041" s="159" t="s">
        <v>144</v>
      </c>
      <c r="G1041" s="119"/>
    </row>
    <row r="1042" spans="1:7" ht="12.75">
      <c r="A1042" s="94" t="s">
        <v>1254</v>
      </c>
      <c r="B1042" s="243" t="s">
        <v>144</v>
      </c>
      <c r="C1042" s="89"/>
      <c r="D1042" s="188"/>
      <c r="E1042" s="159" t="s">
        <v>144</v>
      </c>
      <c r="G1042" s="119"/>
    </row>
    <row r="1043" spans="1:7" ht="12.75">
      <c r="A1043" s="96" t="s">
        <v>981</v>
      </c>
      <c r="B1043" s="243">
        <f>'proposed tariff 12-13'!D1067</f>
        <v>245.55342679560002</v>
      </c>
      <c r="C1043" s="89"/>
      <c r="D1043" s="188">
        <f t="shared" si="20"/>
        <v>245.55</v>
      </c>
      <c r="E1043" s="159">
        <f>(D1043-B1043)/B1043</f>
        <v>-1.3955397180667141E-5</v>
      </c>
      <c r="G1043" s="119"/>
    </row>
    <row r="1044" spans="1:7" ht="12.75">
      <c r="A1044" s="96" t="s">
        <v>1253</v>
      </c>
      <c r="B1044" s="243" t="s">
        <v>144</v>
      </c>
      <c r="C1044" s="89"/>
      <c r="D1044" s="188"/>
      <c r="E1044" s="159" t="s">
        <v>144</v>
      </c>
      <c r="G1044" s="119"/>
    </row>
    <row r="1045" spans="1:7" ht="12.75">
      <c r="A1045" s="96" t="s">
        <v>1255</v>
      </c>
      <c r="B1045" s="243" t="s">
        <v>144</v>
      </c>
      <c r="C1045" s="89"/>
      <c r="D1045" s="188"/>
      <c r="E1045" s="159" t="s">
        <v>144</v>
      </c>
      <c r="G1045" s="119"/>
    </row>
    <row r="1046" spans="1:7" ht="12.75">
      <c r="A1046" s="94"/>
      <c r="B1046" s="243" t="s">
        <v>144</v>
      </c>
      <c r="C1046" s="89"/>
      <c r="D1046" s="188"/>
      <c r="E1046" s="159" t="s">
        <v>144</v>
      </c>
      <c r="G1046" s="119"/>
    </row>
    <row r="1047" spans="1:7" ht="12.75">
      <c r="A1047" s="96" t="s">
        <v>351</v>
      </c>
      <c r="B1047" s="243">
        <f>'proposed tariff 12-13'!D1071</f>
        <v>7.8919834139999994</v>
      </c>
      <c r="C1047" s="89"/>
      <c r="D1047" s="188">
        <f t="shared" si="20"/>
        <v>7.89</v>
      </c>
      <c r="E1047" s="159">
        <f>(D1047-B1047)/B1047</f>
        <v>-2.5132009229532874E-4</v>
      </c>
      <c r="G1047" s="119"/>
    </row>
    <row r="1048" spans="1:7" ht="12.75">
      <c r="A1048" s="96"/>
      <c r="B1048" s="243"/>
      <c r="C1048" s="89"/>
      <c r="D1048" s="188"/>
      <c r="E1048" s="159"/>
      <c r="G1048" s="119"/>
    </row>
    <row r="1049" spans="1:7" ht="12.75">
      <c r="A1049" s="94"/>
      <c r="B1049" s="243" t="s">
        <v>144</v>
      </c>
      <c r="C1049" s="95"/>
      <c r="D1049" s="188"/>
      <c r="E1049" s="159" t="s">
        <v>144</v>
      </c>
      <c r="G1049" s="119"/>
    </row>
    <row r="1050" spans="1:7" ht="12.75">
      <c r="A1050" s="96"/>
      <c r="B1050" s="267"/>
      <c r="C1050" s="115"/>
      <c r="D1050" s="188"/>
      <c r="E1050" s="159"/>
      <c r="G1050" s="119"/>
    </row>
    <row r="1051" spans="1:7" ht="13.5" thickBot="1">
      <c r="A1051" s="271"/>
      <c r="B1051" s="278"/>
      <c r="C1051" s="279"/>
      <c r="D1051" s="225"/>
      <c r="E1051" s="280"/>
      <c r="G1051" s="119"/>
    </row>
    <row r="1052" spans="1:7" ht="12.75">
      <c r="A1052" s="281" t="s">
        <v>87</v>
      </c>
      <c r="B1052" s="282" t="s">
        <v>144</v>
      </c>
      <c r="C1052" s="283"/>
      <c r="D1052" s="188"/>
      <c r="E1052" s="285" t="s">
        <v>144</v>
      </c>
      <c r="G1052" s="119"/>
    </row>
    <row r="1053" spans="1:7" ht="12.75">
      <c r="A1053" s="94" t="s">
        <v>182</v>
      </c>
      <c r="B1053" s="243" t="s">
        <v>144</v>
      </c>
      <c r="C1053" s="89"/>
      <c r="D1053" s="188"/>
      <c r="E1053" s="159" t="s">
        <v>144</v>
      </c>
      <c r="G1053" s="119"/>
    </row>
    <row r="1054" spans="1:7" ht="12.75">
      <c r="A1054" s="94" t="s">
        <v>100</v>
      </c>
      <c r="B1054" s="243" t="s">
        <v>144</v>
      </c>
      <c r="C1054" s="89"/>
      <c r="D1054" s="188"/>
      <c r="E1054" s="159" t="s">
        <v>144</v>
      </c>
      <c r="G1054" s="119"/>
    </row>
    <row r="1055" spans="1:7" ht="12.75">
      <c r="A1055" s="96"/>
      <c r="B1055" s="243" t="s">
        <v>144</v>
      </c>
      <c r="C1055" s="89"/>
      <c r="D1055" s="188"/>
      <c r="E1055" s="159" t="s">
        <v>144</v>
      </c>
      <c r="G1055" s="119"/>
    </row>
    <row r="1056" spans="1:7" ht="12.75">
      <c r="A1056" s="94" t="s">
        <v>244</v>
      </c>
      <c r="B1056" s="243" t="s">
        <v>144</v>
      </c>
      <c r="C1056" s="89"/>
      <c r="D1056" s="188"/>
      <c r="E1056" s="159" t="s">
        <v>144</v>
      </c>
      <c r="G1056" s="119"/>
    </row>
    <row r="1057" spans="1:22" ht="12.75">
      <c r="A1057" s="94" t="s">
        <v>101</v>
      </c>
      <c r="B1057" s="243" t="s">
        <v>144</v>
      </c>
      <c r="C1057" s="89"/>
      <c r="D1057" s="188"/>
      <c r="E1057" s="159" t="s">
        <v>144</v>
      </c>
      <c r="G1057" s="119"/>
    </row>
    <row r="1058" spans="1:22" ht="12.75">
      <c r="A1058" s="94" t="s">
        <v>102</v>
      </c>
      <c r="B1058" s="243" t="s">
        <v>144</v>
      </c>
      <c r="C1058" s="89"/>
      <c r="D1058" s="188"/>
      <c r="E1058" s="159" t="s">
        <v>144</v>
      </c>
      <c r="G1058" s="119"/>
    </row>
    <row r="1059" spans="1:22" ht="12.75">
      <c r="A1059" s="96"/>
      <c r="B1059" s="243" t="s">
        <v>144</v>
      </c>
      <c r="C1059" s="89"/>
      <c r="D1059" s="188"/>
      <c r="E1059" s="159" t="s">
        <v>144</v>
      </c>
      <c r="G1059" s="119"/>
    </row>
    <row r="1060" spans="1:22" ht="12.75">
      <c r="A1060" s="94" t="s">
        <v>308</v>
      </c>
      <c r="B1060" s="243"/>
      <c r="C1060" s="89"/>
      <c r="D1060" s="188"/>
      <c r="E1060" s="159"/>
      <c r="G1060" s="119"/>
    </row>
    <row r="1061" spans="1:22" ht="12.75">
      <c r="A1061" s="96"/>
      <c r="B1061" s="243" t="s">
        <v>144</v>
      </c>
      <c r="C1061" s="89"/>
      <c r="D1061" s="188"/>
      <c r="E1061" s="159" t="s">
        <v>144</v>
      </c>
      <c r="G1061" s="119"/>
    </row>
    <row r="1062" spans="1:22" ht="12.75">
      <c r="A1062" s="96" t="s">
        <v>986</v>
      </c>
      <c r="B1062" s="243">
        <f>'proposed tariff 12-13'!D1083</f>
        <v>21474.784800000001</v>
      </c>
      <c r="C1062" s="89"/>
      <c r="D1062" s="188">
        <f t="shared" si="20"/>
        <v>21474.78</v>
      </c>
      <c r="E1062" s="159">
        <f>(D1062-B1062)/B1062</f>
        <v>-2.2351795592536414E-7</v>
      </c>
      <c r="G1062" s="119"/>
    </row>
    <row r="1063" spans="1:22" ht="12.75">
      <c r="A1063" s="96"/>
      <c r="B1063" s="243" t="s">
        <v>144</v>
      </c>
      <c r="C1063" s="89"/>
      <c r="D1063" s="188"/>
      <c r="E1063" s="159" t="s">
        <v>144</v>
      </c>
      <c r="G1063" s="119"/>
    </row>
    <row r="1064" spans="1:22" ht="12.75">
      <c r="A1064" s="96" t="s">
        <v>184</v>
      </c>
      <c r="B1064" s="243">
        <f>'proposed tariff 12-13'!D1085</f>
        <v>21474.784800000001</v>
      </c>
      <c r="C1064" s="89"/>
      <c r="D1064" s="188">
        <f t="shared" si="20"/>
        <v>21474.78</v>
      </c>
      <c r="E1064" s="159">
        <f>(D1064-B1064)/B1064</f>
        <v>-2.2351795592536414E-7</v>
      </c>
      <c r="G1064" s="119"/>
    </row>
    <row r="1065" spans="1:22" ht="12.75">
      <c r="A1065" s="96"/>
      <c r="B1065" s="243" t="s">
        <v>144</v>
      </c>
      <c r="C1065" s="89"/>
      <c r="D1065" s="188"/>
      <c r="E1065" s="159" t="s">
        <v>144</v>
      </c>
      <c r="G1065" s="119"/>
      <c r="V1065" s="165">
        <v>1</v>
      </c>
    </row>
    <row r="1066" spans="1:22" ht="12.75">
      <c r="A1066" s="96" t="s">
        <v>185</v>
      </c>
      <c r="B1066" s="243">
        <f>'proposed tariff 12-13'!D1087</f>
        <v>21474.784800000001</v>
      </c>
      <c r="C1066" s="89"/>
      <c r="D1066" s="188">
        <f t="shared" si="20"/>
        <v>21474.78</v>
      </c>
      <c r="E1066" s="159">
        <f>(D1066-B1066)/B1066</f>
        <v>-2.2351795592536414E-7</v>
      </c>
      <c r="G1066" s="119"/>
    </row>
    <row r="1067" spans="1:22" ht="12.75">
      <c r="A1067" s="96"/>
      <c r="B1067" s="243" t="s">
        <v>144</v>
      </c>
      <c r="C1067" s="89"/>
      <c r="D1067" s="188"/>
      <c r="E1067" s="159" t="s">
        <v>144</v>
      </c>
      <c r="G1067" s="119"/>
    </row>
    <row r="1068" spans="1:22" ht="12.75">
      <c r="A1068" s="94" t="s">
        <v>245</v>
      </c>
      <c r="B1068" s="243"/>
      <c r="C1068" s="89"/>
      <c r="D1068" s="188"/>
      <c r="E1068" s="159"/>
      <c r="G1068" s="119"/>
    </row>
    <row r="1069" spans="1:22" ht="12.75">
      <c r="A1069" s="94" t="s">
        <v>103</v>
      </c>
      <c r="B1069" s="243" t="s">
        <v>144</v>
      </c>
      <c r="C1069" s="89"/>
      <c r="D1069" s="188"/>
      <c r="E1069" s="159" t="s">
        <v>144</v>
      </c>
      <c r="G1069" s="119"/>
    </row>
    <row r="1070" spans="1:22" ht="12.75">
      <c r="A1070" s="94" t="s">
        <v>247</v>
      </c>
      <c r="B1070" s="243" t="s">
        <v>144</v>
      </c>
      <c r="C1070" s="89"/>
      <c r="D1070" s="188"/>
      <c r="E1070" s="159" t="s">
        <v>144</v>
      </c>
      <c r="G1070" s="119"/>
    </row>
    <row r="1071" spans="1:22" ht="12.75">
      <c r="A1071" s="94" t="s">
        <v>104</v>
      </c>
      <c r="B1071" s="243" t="s">
        <v>144</v>
      </c>
      <c r="C1071" s="89"/>
      <c r="D1071" s="188"/>
      <c r="E1071" s="159" t="s">
        <v>144</v>
      </c>
      <c r="G1071" s="119"/>
    </row>
    <row r="1072" spans="1:22" ht="12.75">
      <c r="A1072" s="96"/>
      <c r="B1072" s="243" t="s">
        <v>144</v>
      </c>
      <c r="C1072" s="163"/>
      <c r="D1072" s="188"/>
      <c r="E1072" s="159" t="s">
        <v>144</v>
      </c>
      <c r="G1072" s="119"/>
    </row>
    <row r="1073" spans="1:7" ht="12.75">
      <c r="A1073" s="94" t="s">
        <v>246</v>
      </c>
      <c r="B1073" s="243" t="s">
        <v>144</v>
      </c>
      <c r="C1073" s="163"/>
      <c r="D1073" s="188"/>
      <c r="E1073" s="159" t="s">
        <v>144</v>
      </c>
      <c r="G1073" s="119"/>
    </row>
    <row r="1074" spans="1:7" ht="12.75">
      <c r="A1074" s="96" t="s">
        <v>186</v>
      </c>
      <c r="B1074" s="243" t="s">
        <v>144</v>
      </c>
      <c r="C1074" s="89"/>
      <c r="D1074" s="188"/>
      <c r="E1074" s="159" t="s">
        <v>144</v>
      </c>
      <c r="G1074" s="119"/>
    </row>
    <row r="1075" spans="1:7" ht="12.75">
      <c r="A1075" s="96" t="s">
        <v>187</v>
      </c>
      <c r="B1075" s="243">
        <f>'proposed tariff 12-13'!D1096</f>
        <v>21474.784800000001</v>
      </c>
      <c r="C1075" s="89"/>
      <c r="D1075" s="188">
        <f t="shared" si="20"/>
        <v>21474.78</v>
      </c>
      <c r="E1075" s="159">
        <f>(D1075-B1075)/B1075</f>
        <v>-2.2351795592536414E-7</v>
      </c>
      <c r="G1075" s="119"/>
    </row>
    <row r="1076" spans="1:7" ht="12.75">
      <c r="A1076" s="96" t="s">
        <v>188</v>
      </c>
      <c r="B1076" s="243">
        <f>'proposed tariff 12-13'!D1097</f>
        <v>21474.784800000001</v>
      </c>
      <c r="C1076" s="89"/>
      <c r="D1076" s="188">
        <f t="shared" si="20"/>
        <v>21474.78</v>
      </c>
      <c r="E1076" s="159">
        <f>(D1076-B1076)/B1076</f>
        <v>-2.2351795592536414E-7</v>
      </c>
      <c r="G1076" s="119"/>
    </row>
    <row r="1077" spans="1:7" ht="12.75">
      <c r="A1077" s="96" t="s">
        <v>105</v>
      </c>
      <c r="B1077" s="243" t="s">
        <v>144</v>
      </c>
      <c r="C1077" s="163"/>
      <c r="D1077" s="188"/>
      <c r="E1077" s="159" t="s">
        <v>144</v>
      </c>
      <c r="G1077" s="119"/>
    </row>
    <row r="1078" spans="1:7" ht="12.75">
      <c r="A1078" s="96" t="s">
        <v>189</v>
      </c>
      <c r="B1078" s="243">
        <f>'proposed tariff 12-13'!D1099</f>
        <v>21474.784800000001</v>
      </c>
      <c r="C1078" s="89"/>
      <c r="D1078" s="188">
        <f t="shared" si="20"/>
        <v>21474.78</v>
      </c>
      <c r="E1078" s="159">
        <f>(D1078-B1078)/B1078</f>
        <v>-2.2351795592536414E-7</v>
      </c>
      <c r="G1078" s="119"/>
    </row>
    <row r="1079" spans="1:7" ht="12.75">
      <c r="A1079" s="96" t="s">
        <v>190</v>
      </c>
      <c r="B1079" s="243">
        <f>'proposed tariff 12-13'!D1100</f>
        <v>21474.784800000001</v>
      </c>
      <c r="C1079" s="89"/>
      <c r="D1079" s="188">
        <f t="shared" si="20"/>
        <v>21474.78</v>
      </c>
      <c r="E1079" s="159">
        <f>(D1079-B1079)/B1079</f>
        <v>-2.2351795592536414E-7</v>
      </c>
      <c r="G1079" s="119"/>
    </row>
    <row r="1080" spans="1:7" ht="12.75">
      <c r="A1080" s="96" t="s">
        <v>191</v>
      </c>
      <c r="B1080" s="243">
        <f>'proposed tariff 12-13'!D1101</f>
        <v>21474.784800000001</v>
      </c>
      <c r="C1080" s="89"/>
      <c r="D1080" s="188">
        <f t="shared" si="20"/>
        <v>21474.78</v>
      </c>
      <c r="E1080" s="159">
        <f>(D1080-B1080)/B1080</f>
        <v>-2.2351795592536414E-7</v>
      </c>
      <c r="G1080" s="119"/>
    </row>
    <row r="1081" spans="1:7" ht="12.75">
      <c r="A1081" s="96"/>
      <c r="B1081" s="243" t="s">
        <v>144</v>
      </c>
      <c r="C1081" s="89"/>
      <c r="D1081" s="188"/>
      <c r="E1081" s="159" t="s">
        <v>144</v>
      </c>
      <c r="G1081" s="119"/>
    </row>
    <row r="1082" spans="1:7" ht="12.75">
      <c r="A1082" s="96" t="s">
        <v>248</v>
      </c>
      <c r="B1082" s="243">
        <f>'proposed tariff 12-13'!D1103</f>
        <v>470.94203066400001</v>
      </c>
      <c r="C1082" s="89"/>
      <c r="D1082" s="188">
        <f t="shared" si="20"/>
        <v>470.94</v>
      </c>
      <c r="E1082" s="159">
        <f>(D1082-B1082)/B1082</f>
        <v>-4.3119192337835164E-6</v>
      </c>
      <c r="G1082" s="119"/>
    </row>
    <row r="1083" spans="1:7" ht="12.75">
      <c r="A1083" s="96" t="s">
        <v>106</v>
      </c>
      <c r="B1083" s="243" t="s">
        <v>144</v>
      </c>
      <c r="C1083" s="89"/>
      <c r="D1083" s="188"/>
      <c r="E1083" s="159" t="s">
        <v>144</v>
      </c>
      <c r="G1083" s="119"/>
    </row>
    <row r="1084" spans="1:7" ht="12.75">
      <c r="A1084" s="96"/>
      <c r="B1084" s="243" t="s">
        <v>144</v>
      </c>
      <c r="C1084" s="89"/>
      <c r="D1084" s="188"/>
      <c r="E1084" s="159" t="s">
        <v>144</v>
      </c>
      <c r="G1084" s="119"/>
    </row>
    <row r="1085" spans="1:7" ht="12.75">
      <c r="A1085" s="94" t="s">
        <v>249</v>
      </c>
      <c r="B1085" s="243" t="s">
        <v>144</v>
      </c>
      <c r="C1085" s="89"/>
      <c r="D1085" s="188"/>
      <c r="E1085" s="159" t="s">
        <v>144</v>
      </c>
      <c r="G1085" s="119"/>
    </row>
    <row r="1086" spans="1:7" ht="12.75">
      <c r="A1086" s="96" t="s">
        <v>107</v>
      </c>
      <c r="B1086" s="243" t="s">
        <v>108</v>
      </c>
      <c r="C1086" s="89"/>
      <c r="D1086" s="188"/>
      <c r="E1086" s="210" t="s">
        <v>108</v>
      </c>
      <c r="G1086" s="119"/>
    </row>
    <row r="1087" spans="1:7" ht="12.75">
      <c r="A1087" s="96" t="s">
        <v>109</v>
      </c>
      <c r="B1087" s="243" t="s">
        <v>108</v>
      </c>
      <c r="C1087" s="89"/>
      <c r="D1087" s="188"/>
      <c r="E1087" s="210" t="s">
        <v>108</v>
      </c>
      <c r="G1087" s="119"/>
    </row>
    <row r="1088" spans="1:7" ht="12.75">
      <c r="A1088" s="96" t="s">
        <v>112</v>
      </c>
      <c r="B1088" s="243">
        <f>'proposed tariff 12-13'!D1114</f>
        <v>221.28691997159999</v>
      </c>
      <c r="C1088" s="89"/>
      <c r="D1088" s="188">
        <f t="shared" si="20"/>
        <v>221.29</v>
      </c>
      <c r="E1088" s="159">
        <f>(D1088-B1088)/B1088</f>
        <v>1.3918709702325975E-5</v>
      </c>
      <c r="G1088" s="119"/>
    </row>
    <row r="1089" spans="1:7" ht="12.75">
      <c r="A1089" s="96"/>
      <c r="B1089" s="243"/>
      <c r="C1089" s="89"/>
      <c r="D1089" s="188"/>
      <c r="E1089" s="210"/>
      <c r="G1089" s="119"/>
    </row>
    <row r="1090" spans="1:7" ht="12.75">
      <c r="A1090" s="94" t="s">
        <v>1509</v>
      </c>
      <c r="B1090" s="243" t="s">
        <v>144</v>
      </c>
      <c r="C1090" s="89"/>
      <c r="D1090" s="188"/>
      <c r="E1090" s="210" t="s">
        <v>144</v>
      </c>
      <c r="G1090" s="119"/>
    </row>
    <row r="1091" spans="1:7" ht="12.75">
      <c r="A1091" s="96" t="s">
        <v>110</v>
      </c>
      <c r="B1091" s="243" t="s">
        <v>108</v>
      </c>
      <c r="C1091" s="89"/>
      <c r="D1091" s="188"/>
      <c r="E1091" s="210" t="s">
        <v>108</v>
      </c>
      <c r="G1091" s="119"/>
    </row>
    <row r="1092" spans="1:7" ht="12.75">
      <c r="A1092" s="96" t="s">
        <v>111</v>
      </c>
      <c r="B1092" s="243" t="s">
        <v>108</v>
      </c>
      <c r="C1092" s="89"/>
      <c r="D1092" s="188"/>
      <c r="E1092" s="210" t="s">
        <v>108</v>
      </c>
      <c r="G1092" s="119"/>
    </row>
    <row r="1093" spans="1:7" ht="12.75">
      <c r="A1093" s="96"/>
      <c r="B1093" s="243" t="s">
        <v>144</v>
      </c>
      <c r="C1093" s="89"/>
      <c r="D1093" s="188"/>
      <c r="E1093" s="159" t="s">
        <v>144</v>
      </c>
      <c r="G1093" s="119"/>
    </row>
    <row r="1094" spans="1:7" ht="12.75">
      <c r="A1094" s="96" t="s">
        <v>987</v>
      </c>
      <c r="B1094" s="243" t="s">
        <v>144</v>
      </c>
      <c r="C1094" s="89"/>
      <c r="D1094" s="188"/>
      <c r="E1094" s="159" t="s">
        <v>144</v>
      </c>
      <c r="G1094" s="119"/>
    </row>
    <row r="1095" spans="1:7" ht="12.75">
      <c r="A1095" s="96" t="s">
        <v>988</v>
      </c>
      <c r="B1095" s="243">
        <f>'proposed tariff 12-13'!D1117</f>
        <v>265.54645144440002</v>
      </c>
      <c r="C1095" s="89"/>
      <c r="D1095" s="188">
        <f t="shared" si="20"/>
        <v>265.55</v>
      </c>
      <c r="E1095" s="159">
        <f>(D1095-B1095)/B1095</f>
        <v>1.33632198083966E-5</v>
      </c>
      <c r="G1095" s="119"/>
    </row>
    <row r="1096" spans="1:7" ht="12.75">
      <c r="A1096" s="96"/>
      <c r="B1096" s="243" t="s">
        <v>144</v>
      </c>
      <c r="C1096" s="89"/>
      <c r="D1096" s="188"/>
      <c r="E1096" s="159" t="s">
        <v>144</v>
      </c>
      <c r="G1096" s="119"/>
    </row>
    <row r="1097" spans="1:7" ht="12.75">
      <c r="A1097" s="96"/>
      <c r="B1097" s="243" t="s">
        <v>144</v>
      </c>
      <c r="C1097" s="89"/>
      <c r="D1097" s="188"/>
      <c r="E1097" s="159" t="s">
        <v>144</v>
      </c>
      <c r="G1097" s="119"/>
    </row>
    <row r="1098" spans="1:7" ht="12.75">
      <c r="A1098" s="219" t="s">
        <v>99</v>
      </c>
      <c r="B1098" s="243" t="s">
        <v>144</v>
      </c>
      <c r="C1098" s="89"/>
      <c r="D1098" s="188"/>
      <c r="E1098" s="159" t="s">
        <v>144</v>
      </c>
      <c r="G1098" s="119"/>
    </row>
    <row r="1099" spans="1:7" ht="12.75">
      <c r="A1099" s="94" t="s">
        <v>114</v>
      </c>
      <c r="B1099" s="243" t="s">
        <v>144</v>
      </c>
      <c r="C1099" s="89"/>
      <c r="D1099" s="188"/>
      <c r="E1099" s="159" t="s">
        <v>144</v>
      </c>
      <c r="G1099" s="119"/>
    </row>
    <row r="1100" spans="1:7" ht="12.75">
      <c r="A1100" s="94" t="s">
        <v>115</v>
      </c>
      <c r="B1100" s="243" t="s">
        <v>144</v>
      </c>
      <c r="C1100" s="89"/>
      <c r="D1100" s="188"/>
      <c r="E1100" s="159" t="s">
        <v>144</v>
      </c>
      <c r="G1100" s="119"/>
    </row>
    <row r="1101" spans="1:7" ht="12.75">
      <c r="A1101" s="96"/>
      <c r="B1101" s="243" t="s">
        <v>144</v>
      </c>
      <c r="C1101" s="89"/>
      <c r="D1101" s="188"/>
      <c r="E1101" s="159" t="s">
        <v>144</v>
      </c>
      <c r="G1101" s="119"/>
    </row>
    <row r="1102" spans="1:7" ht="12.75">
      <c r="A1102" s="94" t="s">
        <v>989</v>
      </c>
      <c r="B1102" s="243" t="s">
        <v>144</v>
      </c>
      <c r="C1102" s="89"/>
      <c r="D1102" s="188"/>
      <c r="E1102" s="159" t="s">
        <v>144</v>
      </c>
      <c r="G1102" s="119"/>
    </row>
    <row r="1103" spans="1:7" ht="12.75">
      <c r="A1103" s="94" t="s">
        <v>577</v>
      </c>
      <c r="B1103" s="243" t="s">
        <v>144</v>
      </c>
      <c r="C1103" s="89"/>
      <c r="D1103" s="188"/>
      <c r="E1103" s="159" t="s">
        <v>144</v>
      </c>
      <c r="G1103" s="119"/>
    </row>
    <row r="1104" spans="1:7" ht="12.75">
      <c r="A1104" s="94"/>
      <c r="B1104" s="243" t="s">
        <v>144</v>
      </c>
      <c r="C1104" s="89"/>
      <c r="D1104" s="188"/>
      <c r="E1104" s="159" t="s">
        <v>144</v>
      </c>
      <c r="G1104" s="119"/>
    </row>
    <row r="1105" spans="1:7" ht="12.75">
      <c r="A1105" s="96" t="s">
        <v>990</v>
      </c>
      <c r="B1105" s="243" t="s">
        <v>144</v>
      </c>
      <c r="C1105" s="89"/>
      <c r="D1105" s="188"/>
      <c r="E1105" s="159" t="s">
        <v>144</v>
      </c>
      <c r="G1105" s="119"/>
    </row>
    <row r="1106" spans="1:7" ht="12.75">
      <c r="A1106" s="96" t="s">
        <v>991</v>
      </c>
      <c r="B1106" s="243" t="s">
        <v>144</v>
      </c>
      <c r="C1106" s="89"/>
      <c r="D1106" s="188"/>
      <c r="E1106" s="159" t="s">
        <v>144</v>
      </c>
      <c r="G1106" s="119"/>
    </row>
    <row r="1107" spans="1:7" ht="12.75">
      <c r="A1107" s="94"/>
      <c r="B1107" s="243" t="s">
        <v>144</v>
      </c>
      <c r="C1107" s="89"/>
      <c r="D1107" s="188"/>
      <c r="E1107" s="159" t="s">
        <v>144</v>
      </c>
      <c r="G1107" s="119"/>
    </row>
    <row r="1108" spans="1:7" ht="12.75">
      <c r="A1108" s="96" t="s">
        <v>992</v>
      </c>
      <c r="B1108" s="243" t="s">
        <v>144</v>
      </c>
      <c r="C1108" s="89"/>
      <c r="D1108" s="188"/>
      <c r="E1108" s="159" t="s">
        <v>144</v>
      </c>
      <c r="G1108" s="119"/>
    </row>
    <row r="1109" spans="1:7" ht="12.75">
      <c r="A1109" s="96" t="s">
        <v>993</v>
      </c>
      <c r="B1109" s="243" t="s">
        <v>144</v>
      </c>
      <c r="C1109" s="89"/>
      <c r="D1109" s="188"/>
      <c r="E1109" s="159" t="s">
        <v>144</v>
      </c>
      <c r="G1109" s="119"/>
    </row>
    <row r="1110" spans="1:7" ht="12.75">
      <c r="A1110" s="94"/>
      <c r="B1110" s="243" t="s">
        <v>144</v>
      </c>
      <c r="C1110" s="89"/>
      <c r="D1110" s="188"/>
      <c r="E1110" s="159" t="s">
        <v>144</v>
      </c>
      <c r="G1110" s="119"/>
    </row>
    <row r="1111" spans="1:7" ht="12.75">
      <c r="A1111" s="94" t="s">
        <v>994</v>
      </c>
      <c r="B1111" s="243" t="s">
        <v>144</v>
      </c>
      <c r="C1111" s="89"/>
      <c r="D1111" s="188"/>
      <c r="E1111" s="159" t="s">
        <v>144</v>
      </c>
      <c r="G1111" s="119"/>
    </row>
    <row r="1112" spans="1:7" ht="12.75">
      <c r="A1112" s="94"/>
      <c r="B1112" s="243" t="s">
        <v>144</v>
      </c>
      <c r="C1112" s="89"/>
      <c r="D1112" s="188"/>
      <c r="E1112" s="159" t="s">
        <v>144</v>
      </c>
      <c r="G1112" s="119"/>
    </row>
    <row r="1113" spans="1:7" ht="12.75">
      <c r="A1113" s="96" t="s">
        <v>995</v>
      </c>
      <c r="B1113" s="243" t="s">
        <v>144</v>
      </c>
      <c r="C1113" s="89"/>
      <c r="D1113" s="188"/>
      <c r="E1113" s="159" t="s">
        <v>144</v>
      </c>
      <c r="G1113" s="119"/>
    </row>
    <row r="1114" spans="1:7" ht="12.75">
      <c r="A1114" s="96" t="s">
        <v>996</v>
      </c>
      <c r="B1114" s="243" t="s">
        <v>144</v>
      </c>
      <c r="C1114" s="89"/>
      <c r="D1114" s="188"/>
      <c r="E1114" s="159" t="s">
        <v>144</v>
      </c>
      <c r="G1114" s="119"/>
    </row>
    <row r="1115" spans="1:7" ht="12.75">
      <c r="A1115" s="96" t="s">
        <v>997</v>
      </c>
      <c r="B1115" s="243" t="s">
        <v>144</v>
      </c>
      <c r="C1115" s="89"/>
      <c r="D1115" s="188"/>
      <c r="E1115" s="159" t="s">
        <v>144</v>
      </c>
      <c r="G1115" s="119"/>
    </row>
    <row r="1116" spans="1:7" ht="12.75">
      <c r="A1116" s="96" t="s">
        <v>192</v>
      </c>
      <c r="B1116" s="243" t="s">
        <v>144</v>
      </c>
      <c r="C1116" s="89"/>
      <c r="D1116" s="188"/>
      <c r="E1116" s="159" t="s">
        <v>144</v>
      </c>
      <c r="G1116" s="119"/>
    </row>
    <row r="1117" spans="1:7" ht="12.75">
      <c r="A1117" s="96" t="s">
        <v>998</v>
      </c>
      <c r="B1117" s="243" t="s">
        <v>144</v>
      </c>
      <c r="C1117" s="89"/>
      <c r="D1117" s="188"/>
      <c r="E1117" s="159" t="s">
        <v>144</v>
      </c>
      <c r="G1117" s="119"/>
    </row>
    <row r="1118" spans="1:7" ht="12.75">
      <c r="A1118" s="96"/>
      <c r="B1118" s="243" t="s">
        <v>144</v>
      </c>
      <c r="C1118" s="89"/>
      <c r="D1118" s="188"/>
      <c r="E1118" s="159" t="s">
        <v>144</v>
      </c>
      <c r="G1118" s="119"/>
    </row>
    <row r="1119" spans="1:7" ht="12.75">
      <c r="A1119" s="94" t="s">
        <v>116</v>
      </c>
      <c r="B1119" s="243" t="s">
        <v>144</v>
      </c>
      <c r="C1119" s="89"/>
      <c r="D1119" s="188"/>
      <c r="E1119" s="159" t="s">
        <v>144</v>
      </c>
      <c r="G1119" s="119"/>
    </row>
    <row r="1120" spans="1:7" ht="12.75">
      <c r="A1120" s="96" t="s">
        <v>117</v>
      </c>
      <c r="B1120" s="243" t="s">
        <v>144</v>
      </c>
      <c r="C1120" s="89"/>
      <c r="D1120" s="188"/>
      <c r="E1120" s="159" t="s">
        <v>144</v>
      </c>
      <c r="G1120" s="119"/>
    </row>
    <row r="1121" spans="1:7" ht="12.75">
      <c r="A1121" s="96" t="s">
        <v>193</v>
      </c>
      <c r="B1121" s="243"/>
      <c r="C1121" s="89"/>
      <c r="D1121" s="188"/>
      <c r="E1121" s="159"/>
      <c r="G1121" s="119"/>
    </row>
    <row r="1122" spans="1:7" ht="12.75">
      <c r="A1122" s="96" t="s">
        <v>118</v>
      </c>
      <c r="B1122" s="243"/>
      <c r="C1122" s="89"/>
      <c r="D1122" s="188"/>
      <c r="E1122" s="159"/>
      <c r="G1122" s="119"/>
    </row>
    <row r="1123" spans="1:7" ht="12.75">
      <c r="A1123" s="178" t="s">
        <v>119</v>
      </c>
      <c r="B1123" s="243"/>
      <c r="C1123" s="89"/>
      <c r="D1123" s="188"/>
      <c r="E1123" s="159"/>
      <c r="G1123" s="119"/>
    </row>
    <row r="1124" spans="1:7" ht="12.75">
      <c r="A1124" s="96" t="s">
        <v>120</v>
      </c>
      <c r="B1124" s="243"/>
      <c r="C1124" s="89"/>
      <c r="D1124" s="188"/>
      <c r="E1124" s="159"/>
      <c r="G1124" s="119"/>
    </row>
    <row r="1125" spans="1:7" ht="13.5" thickBot="1">
      <c r="A1125" s="271"/>
      <c r="B1125" s="278"/>
      <c r="C1125" s="279"/>
      <c r="D1125" s="188"/>
      <c r="E1125" s="280"/>
      <c r="G1125" s="119"/>
    </row>
    <row r="1126" spans="1:7" ht="12.75">
      <c r="A1126" s="291" t="s">
        <v>252</v>
      </c>
      <c r="B1126" s="282"/>
      <c r="C1126" s="283"/>
      <c r="D1126" s="188"/>
      <c r="E1126" s="285"/>
      <c r="G1126" s="119"/>
    </row>
    <row r="1127" spans="1:7" ht="12.75">
      <c r="A1127" s="96"/>
      <c r="B1127" s="243" t="s">
        <v>144</v>
      </c>
      <c r="C1127" s="89"/>
      <c r="D1127" s="188"/>
      <c r="E1127" s="159" t="s">
        <v>144</v>
      </c>
      <c r="G1127" s="119"/>
    </row>
    <row r="1128" spans="1:7" ht="12.75">
      <c r="A1128" s="96" t="s">
        <v>999</v>
      </c>
      <c r="B1128" s="243" t="s">
        <v>144</v>
      </c>
      <c r="C1128" s="89"/>
      <c r="D1128" s="188"/>
      <c r="E1128" s="159" t="s">
        <v>144</v>
      </c>
      <c r="G1128" s="119"/>
    </row>
    <row r="1129" spans="1:7" ht="12.75">
      <c r="A1129" s="96" t="s">
        <v>1000</v>
      </c>
      <c r="B1129" s="243" t="s">
        <v>144</v>
      </c>
      <c r="C1129" s="89"/>
      <c r="D1129" s="188"/>
      <c r="E1129" s="159" t="s">
        <v>144</v>
      </c>
      <c r="G1129" s="119"/>
    </row>
    <row r="1130" spans="1:7" ht="12.75">
      <c r="A1130" s="96"/>
      <c r="B1130" s="243" t="s">
        <v>144</v>
      </c>
      <c r="C1130" s="89"/>
      <c r="D1130" s="188"/>
      <c r="E1130" s="159" t="s">
        <v>144</v>
      </c>
      <c r="G1130" s="119"/>
    </row>
    <row r="1131" spans="1:7" ht="12.75">
      <c r="A1131" s="94" t="s">
        <v>1001</v>
      </c>
      <c r="B1131" s="243">
        <f>'proposed tariff 12-13'!D1153</f>
        <v>32781.591856364401</v>
      </c>
      <c r="C1131" s="89"/>
      <c r="D1131" s="188">
        <f t="shared" ref="D1131:D1156" si="21">ROUND(B1131*(1+$I$25),2)</f>
        <v>32781.589999999997</v>
      </c>
      <c r="E1131" s="159">
        <f t="shared" ref="E1131:E1136" si="22">(D1131-B1131)/B1131</f>
        <v>-5.6628256873828237E-8</v>
      </c>
      <c r="G1131" s="119"/>
    </row>
    <row r="1132" spans="1:7" ht="12.75">
      <c r="A1132" s="94" t="s">
        <v>1002</v>
      </c>
      <c r="B1132" s="243">
        <f>'proposed tariff 12-13'!D1154</f>
        <v>32781.591856364401</v>
      </c>
      <c r="C1132" s="89"/>
      <c r="D1132" s="188">
        <f t="shared" si="21"/>
        <v>32781.589999999997</v>
      </c>
      <c r="E1132" s="159">
        <f t="shared" si="22"/>
        <v>-5.6628256873828237E-8</v>
      </c>
      <c r="G1132" s="119"/>
    </row>
    <row r="1133" spans="1:7" ht="12.75">
      <c r="A1133" s="94" t="s">
        <v>1003</v>
      </c>
      <c r="B1133" s="243">
        <f>'proposed tariff 12-13'!D1155</f>
        <v>32781.591856364401</v>
      </c>
      <c r="C1133" s="89"/>
      <c r="D1133" s="188">
        <f t="shared" si="21"/>
        <v>32781.589999999997</v>
      </c>
      <c r="E1133" s="159">
        <f t="shared" si="22"/>
        <v>-5.6628256873828237E-8</v>
      </c>
      <c r="G1133" s="119"/>
    </row>
    <row r="1134" spans="1:7" ht="12.75">
      <c r="A1134" s="94" t="s">
        <v>1512</v>
      </c>
      <c r="B1134" s="243">
        <f>'proposed tariff 12-13'!D1156</f>
        <v>32781.591856364401</v>
      </c>
      <c r="C1134" s="89"/>
      <c r="D1134" s="188">
        <f t="shared" si="21"/>
        <v>32781.589999999997</v>
      </c>
      <c r="E1134" s="159">
        <f t="shared" si="22"/>
        <v>-5.6628256873828237E-8</v>
      </c>
      <c r="G1134" s="119"/>
    </row>
    <row r="1135" spans="1:7" ht="12.75">
      <c r="A1135" s="94" t="s">
        <v>1004</v>
      </c>
      <c r="B1135" s="243">
        <f>'proposed tariff 12-13'!D1157</f>
        <v>8195.4006484391994</v>
      </c>
      <c r="C1135" s="89"/>
      <c r="D1135" s="188">
        <f t="shared" si="21"/>
        <v>8195.4</v>
      </c>
      <c r="E1135" s="159">
        <f t="shared" si="22"/>
        <v>-7.9122330626435026E-8</v>
      </c>
      <c r="G1135" s="119"/>
    </row>
    <row r="1136" spans="1:7" ht="12.75">
      <c r="A1136" s="94" t="s">
        <v>1005</v>
      </c>
      <c r="B1136" s="243">
        <f>'proposed tariff 12-13'!D1158</f>
        <v>983.44850730839994</v>
      </c>
      <c r="C1136" s="89"/>
      <c r="D1136" s="188">
        <f t="shared" si="21"/>
        <v>983.45</v>
      </c>
      <c r="E1136" s="159">
        <f t="shared" si="22"/>
        <v>1.5178136821736068E-6</v>
      </c>
      <c r="G1136" s="119"/>
    </row>
    <row r="1137" spans="1:7" ht="12.75">
      <c r="A1137" s="94" t="s">
        <v>352</v>
      </c>
      <c r="B1137" s="243">
        <f>'proposed tariff 12-13'!D1159</f>
        <v>983.44850730839994</v>
      </c>
      <c r="C1137" s="89"/>
      <c r="D1137" s="188">
        <f t="shared" si="21"/>
        <v>983.45</v>
      </c>
      <c r="E1137" s="159">
        <f>(D1137-B1137)/B1137</f>
        <v>1.5178136821736068E-6</v>
      </c>
      <c r="G1137" s="119"/>
    </row>
    <row r="1138" spans="1:7" ht="12.75">
      <c r="A1138" s="96"/>
      <c r="B1138" s="243"/>
      <c r="C1138" s="89"/>
      <c r="D1138" s="188"/>
      <c r="E1138" s="159"/>
      <c r="G1138" s="119"/>
    </row>
    <row r="1139" spans="1:7" ht="12.75">
      <c r="A1139" s="96" t="s">
        <v>194</v>
      </c>
      <c r="B1139" s="243" t="s">
        <v>144</v>
      </c>
      <c r="C1139" s="89"/>
      <c r="D1139" s="188"/>
      <c r="E1139" s="159" t="s">
        <v>144</v>
      </c>
      <c r="G1139" s="119"/>
    </row>
    <row r="1140" spans="1:7" ht="12.75">
      <c r="A1140" s="96" t="s">
        <v>1006</v>
      </c>
      <c r="B1140" s="243" t="s">
        <v>144</v>
      </c>
      <c r="C1140" s="89"/>
      <c r="D1140" s="188"/>
      <c r="E1140" s="159" t="s">
        <v>144</v>
      </c>
      <c r="G1140" s="119"/>
    </row>
    <row r="1141" spans="1:7" ht="12.75">
      <c r="A1141" s="96" t="s">
        <v>1007</v>
      </c>
      <c r="B1141" s="243" t="s">
        <v>144</v>
      </c>
      <c r="C1141" s="89"/>
      <c r="D1141" s="188"/>
      <c r="E1141" s="159" t="s">
        <v>144</v>
      </c>
      <c r="G1141" s="119"/>
    </row>
    <row r="1142" spans="1:7" ht="12.75">
      <c r="A1142" s="96" t="s">
        <v>1008</v>
      </c>
      <c r="B1142" s="243" t="s">
        <v>144</v>
      </c>
      <c r="C1142" s="89"/>
      <c r="D1142" s="188"/>
      <c r="E1142" s="159" t="s">
        <v>144</v>
      </c>
      <c r="G1142" s="119"/>
    </row>
    <row r="1143" spans="1:7" ht="12.75">
      <c r="A1143" s="96"/>
      <c r="B1143" s="243" t="s">
        <v>144</v>
      </c>
      <c r="C1143" s="89"/>
      <c r="D1143" s="188"/>
      <c r="E1143" s="159" t="s">
        <v>144</v>
      </c>
      <c r="G1143" s="119"/>
    </row>
    <row r="1144" spans="1:7" ht="12.75">
      <c r="A1144" s="94" t="s">
        <v>279</v>
      </c>
      <c r="B1144" s="243" t="s">
        <v>144</v>
      </c>
      <c r="C1144" s="89"/>
      <c r="D1144" s="188"/>
      <c r="E1144" s="159" t="s">
        <v>144</v>
      </c>
      <c r="G1144" s="119"/>
    </row>
    <row r="1145" spans="1:7" ht="12.75">
      <c r="A1145" s="94"/>
      <c r="B1145" s="243"/>
      <c r="C1145" s="89"/>
      <c r="D1145" s="188"/>
      <c r="E1145" s="159"/>
      <c r="G1145" s="119"/>
    </row>
    <row r="1146" spans="1:7" ht="23.25">
      <c r="A1146" s="177" t="s">
        <v>1256</v>
      </c>
      <c r="B1146" s="245"/>
      <c r="C1146" s="89"/>
      <c r="D1146" s="188"/>
      <c r="E1146" s="159"/>
      <c r="G1146" s="119"/>
    </row>
    <row r="1147" spans="1:7" ht="12.75">
      <c r="A1147" s="94"/>
      <c r="B1147" s="243" t="s">
        <v>144</v>
      </c>
      <c r="C1147" s="89"/>
      <c r="D1147" s="188"/>
      <c r="E1147" s="159" t="s">
        <v>144</v>
      </c>
      <c r="G1147" s="119"/>
    </row>
    <row r="1148" spans="1:7" ht="12.75">
      <c r="A1148" s="94" t="s">
        <v>282</v>
      </c>
      <c r="B1148" s="243" t="s">
        <v>144</v>
      </c>
      <c r="C1148" s="89"/>
      <c r="D1148" s="188"/>
      <c r="E1148" s="159" t="s">
        <v>144</v>
      </c>
      <c r="G1148" s="119"/>
    </row>
    <row r="1149" spans="1:7" ht="12.75">
      <c r="A1149" s="96" t="s">
        <v>281</v>
      </c>
      <c r="B1149" s="243" t="s">
        <v>144</v>
      </c>
      <c r="C1149" s="89"/>
      <c r="D1149" s="188"/>
      <c r="E1149" s="159" t="s">
        <v>144</v>
      </c>
      <c r="G1149" s="119"/>
    </row>
    <row r="1150" spans="1:7" ht="12.75">
      <c r="A1150" s="96" t="s">
        <v>280</v>
      </c>
      <c r="B1150" s="243" t="s">
        <v>144</v>
      </c>
      <c r="C1150" s="89"/>
      <c r="D1150" s="188"/>
      <c r="E1150" s="159" t="s">
        <v>144</v>
      </c>
      <c r="G1150" s="119"/>
    </row>
    <row r="1151" spans="1:7" ht="12.75">
      <c r="A1151" s="96"/>
      <c r="B1151" s="243" t="s">
        <v>144</v>
      </c>
      <c r="C1151" s="89"/>
      <c r="D1151" s="188"/>
      <c r="E1151" s="159" t="s">
        <v>144</v>
      </c>
      <c r="G1151" s="119"/>
    </row>
    <row r="1152" spans="1:7" ht="12.75">
      <c r="A1152" s="96" t="s">
        <v>1014</v>
      </c>
      <c r="B1152" s="243">
        <f>'proposed tariff 12-13'!D1174</f>
        <v>1258.8196727988</v>
      </c>
      <c r="C1152" s="89"/>
      <c r="D1152" s="188">
        <f t="shared" si="21"/>
        <v>1258.82</v>
      </c>
      <c r="E1152" s="159">
        <f>(D1152-B1152)/B1152</f>
        <v>2.5992698322887702E-7</v>
      </c>
      <c r="G1152" s="119"/>
    </row>
    <row r="1153" spans="1:22" ht="12.75">
      <c r="A1153" s="96" t="s">
        <v>1015</v>
      </c>
      <c r="B1153" s="243">
        <f>'proposed tariff 12-13'!D1175</f>
        <v>2517.6393455975999</v>
      </c>
      <c r="C1153" s="89"/>
      <c r="D1153" s="188">
        <f t="shared" si="21"/>
        <v>2517.64</v>
      </c>
      <c r="E1153" s="159">
        <f>(D1153-B1153)/B1153</f>
        <v>2.5992698322887702E-7</v>
      </c>
      <c r="G1153" s="119"/>
    </row>
    <row r="1154" spans="1:22" ht="12.75">
      <c r="A1154" s="96" t="s">
        <v>1016</v>
      </c>
      <c r="B1154" s="243">
        <f>'proposed tariff 12-13'!D1176</f>
        <v>5035.2464790180002</v>
      </c>
      <c r="C1154" s="89"/>
      <c r="D1154" s="188">
        <f t="shared" si="21"/>
        <v>5035.25</v>
      </c>
      <c r="E1154" s="159">
        <f>(D1154-B1154)/B1154</f>
        <v>6.992670596164897E-7</v>
      </c>
      <c r="G1154" s="119"/>
    </row>
    <row r="1155" spans="1:22" ht="12.75">
      <c r="A1155" s="96" t="s">
        <v>1017</v>
      </c>
      <c r="B1155" s="243">
        <f>'proposed tariff 12-13'!D1177</f>
        <v>7552.8965620079998</v>
      </c>
      <c r="C1155" s="89"/>
      <c r="D1155" s="188">
        <f t="shared" si="21"/>
        <v>7552.9</v>
      </c>
      <c r="E1155" s="159">
        <f>(D1155-B1155)/B1155</f>
        <v>4.5518854542651053E-7</v>
      </c>
      <c r="G1155" s="119"/>
    </row>
    <row r="1156" spans="1:22" ht="12.75">
      <c r="A1156" s="96" t="s">
        <v>1018</v>
      </c>
      <c r="B1156" s="243">
        <f>'proposed tariff 12-13'!D1178</f>
        <v>10070.503695428401</v>
      </c>
      <c r="C1156" s="89"/>
      <c r="D1156" s="188">
        <f t="shared" si="21"/>
        <v>10070.5</v>
      </c>
      <c r="E1156" s="159">
        <f>(D1156-B1156)/B1156</f>
        <v>-3.6695566699517207E-7</v>
      </c>
      <c r="G1156" s="119"/>
    </row>
    <row r="1157" spans="1:22" ht="12.75">
      <c r="A1157" s="96"/>
      <c r="B1157" s="243" t="s">
        <v>144</v>
      </c>
      <c r="C1157" s="89"/>
      <c r="D1157" s="188"/>
      <c r="E1157" s="159" t="s">
        <v>144</v>
      </c>
      <c r="G1157" s="119"/>
    </row>
    <row r="1158" spans="1:22" ht="12.75">
      <c r="A1158" s="94" t="s">
        <v>64</v>
      </c>
      <c r="B1158" s="243" t="s">
        <v>144</v>
      </c>
      <c r="C1158" s="89"/>
      <c r="D1158" s="188"/>
      <c r="E1158" s="159" t="s">
        <v>144</v>
      </c>
      <c r="G1158" s="119"/>
    </row>
    <row r="1159" spans="1:22" ht="12.75">
      <c r="A1159" s="96" t="s">
        <v>283</v>
      </c>
      <c r="B1159" s="243" t="s">
        <v>144</v>
      </c>
      <c r="C1159" s="89"/>
      <c r="D1159" s="188"/>
      <c r="E1159" s="159" t="s">
        <v>144</v>
      </c>
      <c r="G1159" s="119"/>
    </row>
    <row r="1160" spans="1:22" ht="12.75">
      <c r="A1160" s="96" t="s">
        <v>122</v>
      </c>
      <c r="B1160" s="243">
        <f>'proposed tariff 12-13'!D1182</f>
        <v>10077.064242184801</v>
      </c>
      <c r="C1160" s="89"/>
      <c r="D1160" s="188">
        <f t="shared" ref="D1160:D1223" si="23">ROUND(B1160*(1+$I$25),2)</f>
        <v>10077.06</v>
      </c>
      <c r="E1160" s="159">
        <f>(D1160-B1160)/B1160</f>
        <v>-4.2097427377269012E-7</v>
      </c>
      <c r="G1160" s="119"/>
    </row>
    <row r="1161" spans="1:22" ht="12.75">
      <c r="A1161" s="96" t="s">
        <v>126</v>
      </c>
      <c r="B1161" s="243">
        <f>'proposed tariff 12-13'!D1183</f>
        <v>9891.8549606772012</v>
      </c>
      <c r="C1161" s="89"/>
      <c r="D1161" s="188">
        <f t="shared" si="23"/>
        <v>9891.85</v>
      </c>
      <c r="E1161" s="159">
        <f>(D1161-B1161)/B1161</f>
        <v>-5.0149109753328938E-7</v>
      </c>
      <c r="G1161" s="119"/>
    </row>
    <row r="1162" spans="1:22" ht="12.75">
      <c r="A1162" s="96"/>
      <c r="B1162" s="243" t="s">
        <v>144</v>
      </c>
      <c r="C1162" s="89"/>
      <c r="D1162" s="188"/>
      <c r="E1162" s="159" t="s">
        <v>144</v>
      </c>
      <c r="G1162" s="119"/>
    </row>
    <row r="1163" spans="1:22" ht="12.75">
      <c r="A1163" s="94" t="s">
        <v>253</v>
      </c>
      <c r="B1163" s="243" t="s">
        <v>144</v>
      </c>
      <c r="C1163" s="89"/>
      <c r="D1163" s="188"/>
      <c r="E1163" s="159" t="s">
        <v>144</v>
      </c>
      <c r="G1163" s="119"/>
    </row>
    <row r="1164" spans="1:22" ht="12.75">
      <c r="A1164" s="96" t="s">
        <v>128</v>
      </c>
      <c r="B1164" s="243" t="s">
        <v>144</v>
      </c>
      <c r="C1164" s="89"/>
      <c r="D1164" s="188"/>
      <c r="E1164" s="159" t="s">
        <v>144</v>
      </c>
      <c r="G1164" s="119"/>
    </row>
    <row r="1165" spans="1:22" ht="12.75">
      <c r="A1165" s="96" t="s">
        <v>129</v>
      </c>
      <c r="B1165" s="243" t="s">
        <v>144</v>
      </c>
      <c r="C1165" s="89"/>
      <c r="D1165" s="188"/>
      <c r="E1165" s="159" t="s">
        <v>144</v>
      </c>
      <c r="G1165" s="119"/>
    </row>
    <row r="1166" spans="1:22" ht="12.75">
      <c r="A1166" s="96" t="s">
        <v>130</v>
      </c>
      <c r="B1166" s="243" t="s">
        <v>144</v>
      </c>
      <c r="C1166" s="89"/>
      <c r="D1166" s="188"/>
      <c r="E1166" s="159" t="s">
        <v>144</v>
      </c>
      <c r="G1166" s="119"/>
    </row>
    <row r="1167" spans="1:22" ht="12.75">
      <c r="A1167" s="96" t="s">
        <v>131</v>
      </c>
      <c r="B1167" s="243" t="s">
        <v>144</v>
      </c>
      <c r="C1167" s="89"/>
      <c r="D1167" s="188"/>
      <c r="E1167" s="159" t="s">
        <v>144</v>
      </c>
      <c r="G1167" s="119"/>
      <c r="V1167" s="165">
        <v>1</v>
      </c>
    </row>
    <row r="1168" spans="1:22" ht="12.75">
      <c r="A1168" s="96"/>
      <c r="B1168" s="243" t="s">
        <v>144</v>
      </c>
      <c r="C1168" s="89"/>
      <c r="D1168" s="188"/>
      <c r="E1168" s="159" t="s">
        <v>144</v>
      </c>
      <c r="G1168" s="119"/>
      <c r="V1168" s="165">
        <v>1</v>
      </c>
    </row>
    <row r="1169" spans="1:22" ht="12.75">
      <c r="A1169" s="96"/>
      <c r="B1169" s="243" t="s">
        <v>144</v>
      </c>
      <c r="C1169" s="89"/>
      <c r="D1169" s="188"/>
      <c r="E1169" s="159" t="s">
        <v>144</v>
      </c>
      <c r="G1169" s="119"/>
      <c r="V1169" s="165">
        <v>1</v>
      </c>
    </row>
    <row r="1170" spans="1:22" ht="12.75">
      <c r="A1170" s="94" t="s">
        <v>1333</v>
      </c>
      <c r="B1170" s="243" t="s">
        <v>144</v>
      </c>
      <c r="C1170" s="89"/>
      <c r="D1170" s="188"/>
      <c r="E1170" s="159" t="s">
        <v>144</v>
      </c>
      <c r="G1170" s="119"/>
      <c r="V1170" s="165">
        <v>1</v>
      </c>
    </row>
    <row r="1171" spans="1:22" ht="12.75">
      <c r="A1171" s="94" t="s">
        <v>1026</v>
      </c>
      <c r="B1171" s="243" t="s">
        <v>144</v>
      </c>
      <c r="C1171" s="89"/>
      <c r="D1171" s="188"/>
      <c r="E1171" s="159" t="s">
        <v>144</v>
      </c>
      <c r="G1171" s="119"/>
      <c r="V1171" s="165">
        <v>1</v>
      </c>
    </row>
    <row r="1172" spans="1:22" ht="12.75">
      <c r="A1172" s="96"/>
      <c r="B1172" s="243" t="s">
        <v>144</v>
      </c>
      <c r="C1172" s="89"/>
      <c r="D1172" s="188"/>
      <c r="E1172" s="159" t="s">
        <v>144</v>
      </c>
      <c r="G1172" s="119"/>
      <c r="V1172" s="165">
        <v>1</v>
      </c>
    </row>
    <row r="1173" spans="1:22" ht="12.75">
      <c r="A1173" s="96" t="s">
        <v>1027</v>
      </c>
      <c r="B1173" s="243" t="s">
        <v>144</v>
      </c>
      <c r="C1173" s="89"/>
      <c r="D1173" s="188"/>
      <c r="E1173" s="159" t="s">
        <v>144</v>
      </c>
      <c r="G1173" s="119"/>
      <c r="V1173" s="165">
        <v>1</v>
      </c>
    </row>
    <row r="1174" spans="1:22" ht="12.75">
      <c r="A1174" s="96" t="s">
        <v>1258</v>
      </c>
      <c r="B1174" s="243" t="s">
        <v>144</v>
      </c>
      <c r="C1174" s="89"/>
      <c r="D1174" s="188"/>
      <c r="E1174" s="159" t="s">
        <v>144</v>
      </c>
      <c r="G1174" s="119"/>
      <c r="V1174" s="165">
        <v>1</v>
      </c>
    </row>
    <row r="1175" spans="1:22" ht="12.75">
      <c r="A1175" s="96" t="s">
        <v>1029</v>
      </c>
      <c r="B1175" s="243" t="s">
        <v>144</v>
      </c>
      <c r="C1175" s="89"/>
      <c r="D1175" s="188"/>
      <c r="E1175" s="159" t="s">
        <v>144</v>
      </c>
      <c r="G1175" s="119"/>
      <c r="V1175" s="165">
        <v>1</v>
      </c>
    </row>
    <row r="1176" spans="1:22" ht="12.75">
      <c r="A1176" s="96"/>
      <c r="B1176" s="243" t="s">
        <v>144</v>
      </c>
      <c r="C1176" s="89"/>
      <c r="D1176" s="188"/>
      <c r="E1176" s="159" t="s">
        <v>144</v>
      </c>
      <c r="G1176" s="119"/>
      <c r="V1176" s="165">
        <v>1</v>
      </c>
    </row>
    <row r="1177" spans="1:22" ht="12.75">
      <c r="A1177" s="96" t="s">
        <v>1030</v>
      </c>
      <c r="B1177" s="243">
        <f>'proposed tariff 12-13'!D1199</f>
        <v>7628.2837940483996</v>
      </c>
      <c r="C1177" s="89"/>
      <c r="D1177" s="188">
        <f t="shared" si="23"/>
        <v>7628.28</v>
      </c>
      <c r="E1177" s="159">
        <f>(D1177-B1177)/B1177</f>
        <v>-4.9736592165439779E-7</v>
      </c>
      <c r="G1177" s="119"/>
      <c r="V1177" s="165">
        <v>1</v>
      </c>
    </row>
    <row r="1178" spans="1:22" ht="12.75">
      <c r="A1178" s="96"/>
      <c r="B1178" s="243" t="s">
        <v>144</v>
      </c>
      <c r="C1178" s="89"/>
      <c r="D1178" s="188"/>
      <c r="E1178" s="159"/>
      <c r="G1178" s="119"/>
      <c r="V1178" s="165">
        <v>1</v>
      </c>
    </row>
    <row r="1179" spans="1:22" ht="12.75">
      <c r="A1179" s="94" t="s">
        <v>1031</v>
      </c>
      <c r="B1179" s="243" t="s">
        <v>144</v>
      </c>
      <c r="C1179" s="89"/>
      <c r="D1179" s="188"/>
      <c r="E1179" s="159" t="s">
        <v>144</v>
      </c>
      <c r="G1179" s="119"/>
      <c r="V1179" s="165">
        <v>1</v>
      </c>
    </row>
    <row r="1180" spans="1:22" ht="12.75">
      <c r="A1180" s="94" t="s">
        <v>1032</v>
      </c>
      <c r="B1180" s="243" t="s">
        <v>144</v>
      </c>
      <c r="C1180" s="89"/>
      <c r="D1180" s="188"/>
      <c r="E1180" s="159" t="s">
        <v>144</v>
      </c>
      <c r="G1180" s="119"/>
      <c r="V1180" s="165">
        <v>1</v>
      </c>
    </row>
    <row r="1181" spans="1:22" ht="12.75">
      <c r="A1181" s="96"/>
      <c r="B1181" s="243" t="s">
        <v>144</v>
      </c>
      <c r="C1181" s="89"/>
      <c r="D1181" s="188"/>
      <c r="E1181" s="159" t="s">
        <v>144</v>
      </c>
      <c r="G1181" s="119"/>
      <c r="V1181" s="165">
        <v>1</v>
      </c>
    </row>
    <row r="1182" spans="1:22" ht="12.75">
      <c r="A1182" s="96" t="s">
        <v>1027</v>
      </c>
      <c r="B1182" s="243" t="s">
        <v>144</v>
      </c>
      <c r="C1182" s="89"/>
      <c r="D1182" s="188"/>
      <c r="E1182" s="159" t="s">
        <v>144</v>
      </c>
      <c r="G1182" s="140"/>
      <c r="V1182" s="165">
        <v>1</v>
      </c>
    </row>
    <row r="1183" spans="1:22" ht="12.75">
      <c r="A1183" s="96" t="s">
        <v>1258</v>
      </c>
      <c r="B1183" s="243" t="s">
        <v>144</v>
      </c>
      <c r="C1183" s="89"/>
      <c r="D1183" s="188"/>
      <c r="E1183" s="159" t="s">
        <v>144</v>
      </c>
      <c r="G1183" s="140"/>
      <c r="V1183" s="165">
        <v>1</v>
      </c>
    </row>
    <row r="1184" spans="1:22" ht="12.75">
      <c r="A1184" s="96" t="s">
        <v>1029</v>
      </c>
      <c r="B1184" s="243" t="s">
        <v>144</v>
      </c>
      <c r="C1184" s="89"/>
      <c r="D1184" s="188"/>
      <c r="E1184" s="159" t="s">
        <v>144</v>
      </c>
      <c r="F1184" s="111"/>
      <c r="G1184" s="140"/>
      <c r="V1184" s="165">
        <v>1</v>
      </c>
    </row>
    <row r="1185" spans="1:22" ht="12.75">
      <c r="A1185" s="96"/>
      <c r="B1185" s="243" t="s">
        <v>144</v>
      </c>
      <c r="C1185" s="89"/>
      <c r="D1185" s="188"/>
      <c r="E1185" s="159" t="s">
        <v>144</v>
      </c>
      <c r="G1185" s="140"/>
      <c r="V1185" s="165">
        <v>1</v>
      </c>
    </row>
    <row r="1186" spans="1:22" ht="12.75">
      <c r="A1186" s="96" t="s">
        <v>1030</v>
      </c>
      <c r="B1186" s="243">
        <f>'proposed tariff 12-13'!D1208</f>
        <v>7628.2837940483996</v>
      </c>
      <c r="C1186" s="89"/>
      <c r="D1186" s="188">
        <f t="shared" si="23"/>
        <v>7628.28</v>
      </c>
      <c r="E1186" s="159">
        <f>(D1186-B1186)/B1186</f>
        <v>-4.9736592165439779E-7</v>
      </c>
      <c r="G1186" s="119"/>
      <c r="V1186" s="165">
        <v>1</v>
      </c>
    </row>
    <row r="1187" spans="1:22" ht="12.75">
      <c r="A1187" s="96"/>
      <c r="B1187" s="243" t="s">
        <v>144</v>
      </c>
      <c r="C1187" s="89"/>
      <c r="D1187" s="188"/>
      <c r="E1187" s="159" t="s">
        <v>144</v>
      </c>
      <c r="G1187" s="119"/>
      <c r="V1187" s="165">
        <v>1</v>
      </c>
    </row>
    <row r="1188" spans="1:22" ht="12.75">
      <c r="A1188" s="94" t="s">
        <v>1334</v>
      </c>
      <c r="B1188" s="243" t="s">
        <v>144</v>
      </c>
      <c r="C1188" s="89"/>
      <c r="D1188" s="188"/>
      <c r="E1188" s="159" t="s">
        <v>144</v>
      </c>
      <c r="G1188" s="119"/>
      <c r="V1188" s="165">
        <v>1</v>
      </c>
    </row>
    <row r="1189" spans="1:22" ht="12.75">
      <c r="A1189" s="94" t="s">
        <v>1034</v>
      </c>
      <c r="B1189" s="243" t="s">
        <v>144</v>
      </c>
      <c r="C1189" s="89"/>
      <c r="D1189" s="188"/>
      <c r="E1189" s="159" t="s">
        <v>144</v>
      </c>
      <c r="G1189" s="119"/>
      <c r="V1189" s="165">
        <v>1</v>
      </c>
    </row>
    <row r="1190" spans="1:22" ht="12.75">
      <c r="A1190" s="96"/>
      <c r="B1190" s="243" t="s">
        <v>144</v>
      </c>
      <c r="C1190" s="89"/>
      <c r="D1190" s="188"/>
      <c r="E1190" s="159" t="s">
        <v>144</v>
      </c>
      <c r="G1190" s="119"/>
      <c r="V1190" s="165">
        <v>1</v>
      </c>
    </row>
    <row r="1191" spans="1:22" ht="12.75">
      <c r="A1191" s="96" t="s">
        <v>1027</v>
      </c>
      <c r="B1191" s="243" t="s">
        <v>144</v>
      </c>
      <c r="C1191" s="89"/>
      <c r="D1191" s="188"/>
      <c r="E1191" s="159" t="s">
        <v>144</v>
      </c>
      <c r="G1191" s="119"/>
      <c r="V1191" s="165">
        <v>1</v>
      </c>
    </row>
    <row r="1192" spans="1:22" ht="12.75">
      <c r="A1192" s="96" t="s">
        <v>1258</v>
      </c>
      <c r="B1192" s="243" t="s">
        <v>144</v>
      </c>
      <c r="C1192" s="89"/>
      <c r="D1192" s="188"/>
      <c r="E1192" s="159" t="s">
        <v>144</v>
      </c>
      <c r="G1192" s="119"/>
      <c r="V1192" s="165">
        <v>1</v>
      </c>
    </row>
    <row r="1193" spans="1:22" ht="12.75">
      <c r="A1193" s="96" t="s">
        <v>1029</v>
      </c>
      <c r="B1193" s="243" t="s">
        <v>144</v>
      </c>
      <c r="C1193" s="89"/>
      <c r="D1193" s="188"/>
      <c r="E1193" s="159" t="s">
        <v>144</v>
      </c>
      <c r="G1193" s="119"/>
      <c r="V1193" s="165">
        <v>1</v>
      </c>
    </row>
    <row r="1194" spans="1:22" ht="12.75">
      <c r="A1194" s="96"/>
      <c r="B1194" s="243" t="s">
        <v>144</v>
      </c>
      <c r="C1194" s="89"/>
      <c r="D1194" s="188"/>
      <c r="E1194" s="159" t="s">
        <v>144</v>
      </c>
      <c r="G1194" s="119"/>
      <c r="V1194" s="165">
        <v>1</v>
      </c>
    </row>
    <row r="1195" spans="1:22" ht="12.75">
      <c r="A1195" s="96" t="s">
        <v>1035</v>
      </c>
      <c r="B1195" s="243">
        <f>'proposed tariff 12-13'!D1217</f>
        <v>7485.6590107992006</v>
      </c>
      <c r="C1195" s="89"/>
      <c r="D1195" s="188">
        <f t="shared" si="23"/>
        <v>7485.66</v>
      </c>
      <c r="E1195" s="159">
        <f>(D1195-B1195)/B1195</f>
        <v>1.3214612071435419E-7</v>
      </c>
      <c r="G1195" s="119"/>
      <c r="V1195" s="165">
        <v>1</v>
      </c>
    </row>
    <row r="1196" spans="1:22" ht="12.75">
      <c r="A1196" s="96"/>
      <c r="B1196" s="243" t="s">
        <v>144</v>
      </c>
      <c r="C1196" s="89"/>
      <c r="D1196" s="188"/>
      <c r="E1196" s="159" t="s">
        <v>144</v>
      </c>
      <c r="G1196" s="119"/>
      <c r="V1196" s="165">
        <v>1</v>
      </c>
    </row>
    <row r="1197" spans="1:22" ht="12.75">
      <c r="A1197" s="94" t="s">
        <v>1036</v>
      </c>
      <c r="B1197" s="243" t="s">
        <v>144</v>
      </c>
      <c r="C1197" s="89"/>
      <c r="D1197" s="188"/>
      <c r="E1197" s="159" t="s">
        <v>144</v>
      </c>
      <c r="G1197" s="119"/>
      <c r="V1197" s="165">
        <v>1</v>
      </c>
    </row>
    <row r="1198" spans="1:22" ht="12.75">
      <c r="A1198" s="94" t="s">
        <v>1037</v>
      </c>
      <c r="B1198" s="243" t="s">
        <v>144</v>
      </c>
      <c r="C1198" s="89"/>
      <c r="D1198" s="188"/>
      <c r="E1198" s="159" t="s">
        <v>144</v>
      </c>
      <c r="G1198" s="119"/>
      <c r="V1198" s="165">
        <v>1</v>
      </c>
    </row>
    <row r="1199" spans="1:22" ht="12.75">
      <c r="A1199" s="96"/>
      <c r="B1199" s="243" t="s">
        <v>144</v>
      </c>
      <c r="C1199" s="89"/>
      <c r="D1199" s="188"/>
      <c r="E1199" s="159" t="s">
        <v>144</v>
      </c>
      <c r="G1199" s="119"/>
      <c r="V1199" s="165">
        <v>1</v>
      </c>
    </row>
    <row r="1200" spans="1:22" ht="12.75">
      <c r="A1200" s="96" t="s">
        <v>1027</v>
      </c>
      <c r="B1200" s="243" t="s">
        <v>144</v>
      </c>
      <c r="C1200" s="89"/>
      <c r="D1200" s="188"/>
      <c r="E1200" s="159" t="s">
        <v>144</v>
      </c>
      <c r="G1200" s="119"/>
      <c r="V1200" s="165">
        <v>1</v>
      </c>
    </row>
    <row r="1201" spans="1:22" ht="12.75">
      <c r="A1201" s="96" t="s">
        <v>1028</v>
      </c>
      <c r="B1201" s="243" t="s">
        <v>144</v>
      </c>
      <c r="C1201" s="89"/>
      <c r="D1201" s="188"/>
      <c r="E1201" s="159" t="s">
        <v>144</v>
      </c>
      <c r="G1201" s="119"/>
      <c r="V1201" s="165">
        <v>1</v>
      </c>
    </row>
    <row r="1202" spans="1:22" ht="12.75">
      <c r="A1202" s="96" t="s">
        <v>1029</v>
      </c>
      <c r="B1202" s="243" t="s">
        <v>144</v>
      </c>
      <c r="C1202" s="89"/>
      <c r="D1202" s="188"/>
      <c r="E1202" s="159" t="s">
        <v>144</v>
      </c>
      <c r="G1202" s="119"/>
      <c r="V1202" s="165">
        <v>1</v>
      </c>
    </row>
    <row r="1203" spans="1:22" ht="12.75">
      <c r="A1203" s="96"/>
      <c r="B1203" s="243" t="s">
        <v>144</v>
      </c>
      <c r="C1203" s="89"/>
      <c r="D1203" s="188"/>
      <c r="E1203" s="159" t="s">
        <v>144</v>
      </c>
      <c r="G1203" s="119"/>
      <c r="V1203" s="165">
        <v>1</v>
      </c>
    </row>
    <row r="1204" spans="1:22" ht="12.75">
      <c r="A1204" s="96" t="s">
        <v>123</v>
      </c>
      <c r="B1204" s="243">
        <f>'proposed tariff 12-13'!D1226</f>
        <v>3365.0236164131998</v>
      </c>
      <c r="C1204" s="89"/>
      <c r="D1204" s="188">
        <f t="shared" si="23"/>
        <v>3365.02</v>
      </c>
      <c r="E1204" s="159">
        <f>(D1204-B1204)/B1204</f>
        <v>-1.0747066327083025E-6</v>
      </c>
      <c r="G1204" s="119"/>
      <c r="V1204" s="165">
        <v>1</v>
      </c>
    </row>
    <row r="1205" spans="1:22" ht="13.5" thickBot="1">
      <c r="A1205" s="271"/>
      <c r="B1205" s="278" t="s">
        <v>144</v>
      </c>
      <c r="C1205" s="279"/>
      <c r="D1205" s="188"/>
      <c r="E1205" s="280" t="s">
        <v>144</v>
      </c>
      <c r="G1205" s="119"/>
      <c r="V1205" s="165">
        <v>1</v>
      </c>
    </row>
    <row r="1206" spans="1:22" ht="12.75">
      <c r="A1206" s="291" t="s">
        <v>1038</v>
      </c>
      <c r="B1206" s="282" t="s">
        <v>144</v>
      </c>
      <c r="C1206" s="283"/>
      <c r="D1206" s="188"/>
      <c r="E1206" s="285" t="s">
        <v>144</v>
      </c>
      <c r="G1206" s="119"/>
      <c r="V1206" s="165">
        <v>1</v>
      </c>
    </row>
    <row r="1207" spans="1:22" ht="12.75">
      <c r="A1207" s="96"/>
      <c r="B1207" s="243" t="s">
        <v>144</v>
      </c>
      <c r="C1207" s="89"/>
      <c r="D1207" s="188"/>
      <c r="E1207" s="159" t="s">
        <v>144</v>
      </c>
      <c r="G1207" s="119"/>
      <c r="V1207" s="165">
        <v>1</v>
      </c>
    </row>
    <row r="1208" spans="1:22" ht="12.75">
      <c r="A1208" s="96" t="s">
        <v>1039</v>
      </c>
      <c r="B1208" s="243" t="s">
        <v>144</v>
      </c>
      <c r="C1208" s="89"/>
      <c r="D1208" s="188"/>
      <c r="E1208" s="159" t="s">
        <v>144</v>
      </c>
      <c r="G1208" s="119"/>
      <c r="V1208" s="165">
        <v>1</v>
      </c>
    </row>
    <row r="1209" spans="1:22" ht="12.75">
      <c r="A1209" s="96"/>
      <c r="B1209" s="243" t="s">
        <v>144</v>
      </c>
      <c r="C1209" s="89"/>
      <c r="D1209" s="188"/>
      <c r="E1209" s="159" t="s">
        <v>144</v>
      </c>
      <c r="G1209" s="119"/>
      <c r="V1209" s="165">
        <v>1</v>
      </c>
    </row>
    <row r="1210" spans="1:22" ht="12.75">
      <c r="A1210" s="96" t="s">
        <v>1040</v>
      </c>
      <c r="B1210" s="243">
        <f>'proposed tariff 12-13'!D1232</f>
        <v>12125.898298206001</v>
      </c>
      <c r="C1210" s="89"/>
      <c r="D1210" s="188">
        <f t="shared" si="23"/>
        <v>12125.9</v>
      </c>
      <c r="E1210" s="159">
        <f t="shared" ref="E1210:E1215" si="24">(D1210-B1210)/B1210</f>
        <v>1.4034374667896073E-7</v>
      </c>
      <c r="G1210" s="119"/>
      <c r="V1210" s="165">
        <v>1</v>
      </c>
    </row>
    <row r="1211" spans="1:22" ht="12.75">
      <c r="A1211" s="96" t="s">
        <v>479</v>
      </c>
      <c r="B1211" s="243">
        <f>'proposed tariff 12-13'!D1233</f>
        <v>2.0615793408000003</v>
      </c>
      <c r="C1211" s="89"/>
      <c r="D1211" s="188">
        <f t="shared" si="23"/>
        <v>2.06</v>
      </c>
      <c r="E1211" s="159">
        <f t="shared" si="24"/>
        <v>-7.6608295821753371E-4</v>
      </c>
      <c r="G1211" s="119"/>
      <c r="V1211" s="165">
        <v>1</v>
      </c>
    </row>
    <row r="1212" spans="1:22" ht="12.75">
      <c r="A1212" s="96" t="s">
        <v>1043</v>
      </c>
      <c r="B1212" s="243">
        <f>'proposed tariff 12-13'!D1234</f>
        <v>25251.6518393076</v>
      </c>
      <c r="C1212" s="89"/>
      <c r="D1212" s="188">
        <f t="shared" si="23"/>
        <v>25251.65</v>
      </c>
      <c r="E1212" s="159">
        <f t="shared" si="24"/>
        <v>-7.2839100212598613E-8</v>
      </c>
      <c r="G1212" s="119"/>
      <c r="V1212" s="165">
        <v>1</v>
      </c>
    </row>
    <row r="1213" spans="1:22" ht="12.75">
      <c r="A1213" s="96" t="s">
        <v>1041</v>
      </c>
      <c r="B1213" s="243">
        <f>'proposed tariff 12-13'!D1235</f>
        <v>2.0615793408000003</v>
      </c>
      <c r="C1213" s="89"/>
      <c r="D1213" s="188">
        <f t="shared" si="23"/>
        <v>2.06</v>
      </c>
      <c r="E1213" s="159">
        <f t="shared" si="24"/>
        <v>-7.6608295821753371E-4</v>
      </c>
      <c r="G1213" s="119"/>
      <c r="V1213" s="165">
        <v>1</v>
      </c>
    </row>
    <row r="1214" spans="1:22" ht="12.75">
      <c r="A1214" s="96" t="s">
        <v>1042</v>
      </c>
      <c r="B1214" s="243">
        <f>'proposed tariff 12-13'!D1236</f>
        <v>30024.637508955602</v>
      </c>
      <c r="C1214" s="89"/>
      <c r="D1214" s="188">
        <f t="shared" si="23"/>
        <v>30024.639999999999</v>
      </c>
      <c r="E1214" s="159">
        <f t="shared" si="24"/>
        <v>8.2966676831046835E-8</v>
      </c>
      <c r="G1214" s="119"/>
      <c r="V1214" s="165">
        <v>1</v>
      </c>
    </row>
    <row r="1215" spans="1:22" ht="12.75">
      <c r="A1215" s="96" t="s">
        <v>1041</v>
      </c>
      <c r="B1215" s="243">
        <f>'proposed tariff 12-13'!D1237</f>
        <v>2.0615793408000003</v>
      </c>
      <c r="C1215" s="89"/>
      <c r="D1215" s="188">
        <f t="shared" si="23"/>
        <v>2.06</v>
      </c>
      <c r="E1215" s="159">
        <f t="shared" si="24"/>
        <v>-7.6608295821753371E-4</v>
      </c>
      <c r="G1215" s="119"/>
    </row>
    <row r="1216" spans="1:22" ht="12.75">
      <c r="A1216" s="96" t="s">
        <v>309</v>
      </c>
      <c r="B1216" s="243" t="s">
        <v>125</v>
      </c>
      <c r="C1216" s="89"/>
      <c r="D1216" s="188"/>
      <c r="E1216" s="159"/>
      <c r="G1216" s="119"/>
      <c r="V1216" s="165">
        <v>1</v>
      </c>
    </row>
    <row r="1217" spans="1:22" ht="12.75">
      <c r="A1217" s="96"/>
      <c r="B1217" s="243"/>
      <c r="C1217" s="89"/>
      <c r="D1217" s="188"/>
      <c r="E1217" s="159"/>
      <c r="G1217" s="119"/>
      <c r="V1217" s="165">
        <v>1</v>
      </c>
    </row>
    <row r="1218" spans="1:22" ht="12.75">
      <c r="A1218" s="94" t="s">
        <v>1046</v>
      </c>
      <c r="B1218" s="243"/>
      <c r="C1218" s="89"/>
      <c r="D1218" s="188"/>
      <c r="E1218" s="159" t="s">
        <v>144</v>
      </c>
      <c r="G1218" s="119"/>
      <c r="V1218" s="165">
        <v>1</v>
      </c>
    </row>
    <row r="1219" spans="1:22" ht="12.75">
      <c r="A1219" s="96"/>
      <c r="B1219" s="243" t="s">
        <v>144</v>
      </c>
      <c r="C1219" s="89"/>
      <c r="D1219" s="188"/>
      <c r="E1219" s="159" t="s">
        <v>144</v>
      </c>
      <c r="G1219" s="119"/>
      <c r="V1219" s="165">
        <v>1</v>
      </c>
    </row>
    <row r="1220" spans="1:22" ht="12.75">
      <c r="A1220" s="96" t="s">
        <v>1039</v>
      </c>
      <c r="B1220" s="243" t="s">
        <v>144</v>
      </c>
      <c r="C1220" s="89"/>
      <c r="D1220" s="188"/>
      <c r="E1220" s="159" t="s">
        <v>144</v>
      </c>
      <c r="G1220" s="119"/>
      <c r="V1220" s="165">
        <v>1</v>
      </c>
    </row>
    <row r="1221" spans="1:22" ht="12.75">
      <c r="A1221" s="96"/>
      <c r="B1221" s="243" t="s">
        <v>144</v>
      </c>
      <c r="C1221" s="89"/>
      <c r="D1221" s="188"/>
      <c r="E1221" s="159" t="s">
        <v>144</v>
      </c>
      <c r="G1221" s="119"/>
      <c r="V1221" s="165">
        <v>1</v>
      </c>
    </row>
    <row r="1222" spans="1:22" ht="12.75">
      <c r="A1222" s="96" t="s">
        <v>1047</v>
      </c>
      <c r="B1222" s="243">
        <f>'proposed tariff 12-13'!D1244</f>
        <v>11899.7258646924</v>
      </c>
      <c r="C1222" s="89"/>
      <c r="D1222" s="188">
        <f t="shared" si="23"/>
        <v>11899.73</v>
      </c>
      <c r="E1222" s="159">
        <f>(D1222-B1222)/B1222</f>
        <v>3.4751284579558598E-7</v>
      </c>
      <c r="G1222" s="119"/>
      <c r="V1222" s="165">
        <v>1</v>
      </c>
    </row>
    <row r="1223" spans="1:22" ht="12.75">
      <c r="A1223" s="96" t="s">
        <v>1041</v>
      </c>
      <c r="B1223" s="243">
        <f>'proposed tariff 12-13'!D1245</f>
        <v>2.0401045559999997</v>
      </c>
      <c r="C1223" s="89"/>
      <c r="D1223" s="188">
        <f t="shared" si="23"/>
        <v>2.04</v>
      </c>
      <c r="E1223" s="159">
        <f>(D1223-B1223)/B1223</f>
        <v>-5.1250314446972074E-5</v>
      </c>
      <c r="G1223" s="119"/>
      <c r="V1223" s="165">
        <v>1</v>
      </c>
    </row>
    <row r="1224" spans="1:22" ht="12.75">
      <c r="A1224" s="96"/>
      <c r="B1224" s="243" t="s">
        <v>144</v>
      </c>
      <c r="C1224" s="89"/>
      <c r="D1224" s="188"/>
      <c r="E1224" s="159" t="s">
        <v>144</v>
      </c>
      <c r="G1224" s="119"/>
      <c r="V1224" s="165">
        <v>1</v>
      </c>
    </row>
    <row r="1225" spans="1:22" ht="12.75">
      <c r="A1225" s="96" t="s">
        <v>1045</v>
      </c>
      <c r="B1225" s="243" t="s">
        <v>144</v>
      </c>
      <c r="C1225" s="89"/>
      <c r="D1225" s="188"/>
      <c r="E1225" s="159" t="s">
        <v>144</v>
      </c>
      <c r="G1225" s="119"/>
      <c r="V1225" s="165">
        <v>1</v>
      </c>
    </row>
    <row r="1226" spans="1:22" ht="12.75">
      <c r="A1226" s="96"/>
      <c r="B1226" s="243" t="s">
        <v>144</v>
      </c>
      <c r="C1226" s="89"/>
      <c r="D1226" s="188"/>
      <c r="E1226" s="159" t="s">
        <v>144</v>
      </c>
      <c r="G1226" s="119"/>
      <c r="V1226" s="165">
        <v>1</v>
      </c>
    </row>
    <row r="1227" spans="1:22" ht="12.75">
      <c r="A1227" s="96" t="s">
        <v>1047</v>
      </c>
      <c r="B1227" s="243">
        <f>'proposed tariff 12-13'!D1249</f>
        <v>5949.85756365</v>
      </c>
      <c r="C1227" s="89"/>
      <c r="D1227" s="188">
        <f t="shared" ref="D1227:D1287" si="25">ROUND(B1227*(1+$I$25),2)</f>
        <v>5949.86</v>
      </c>
      <c r="E1227" s="159">
        <f>(D1227-B1227)/B1227</f>
        <v>4.0948039068743555E-7</v>
      </c>
      <c r="G1227" s="119"/>
      <c r="V1227" s="165">
        <v>1</v>
      </c>
    </row>
    <row r="1228" spans="1:22" ht="12.75">
      <c r="A1228" s="96" t="s">
        <v>1041</v>
      </c>
      <c r="B1228" s="243">
        <f>'proposed tariff 12-13'!D1250</f>
        <v>0.80530442999999996</v>
      </c>
      <c r="C1228" s="89"/>
      <c r="D1228" s="188">
        <f t="shared" si="25"/>
        <v>0.81</v>
      </c>
      <c r="E1228" s="159">
        <f>(D1228-B1228)/B1228</f>
        <v>5.8308011542915431E-3</v>
      </c>
      <c r="G1228" s="119"/>
      <c r="V1228" s="165">
        <v>1</v>
      </c>
    </row>
    <row r="1229" spans="1:22" ht="12.75">
      <c r="A1229" s="96"/>
      <c r="B1229" s="243" t="s">
        <v>144</v>
      </c>
      <c r="C1229" s="89"/>
      <c r="D1229" s="188"/>
      <c r="E1229" s="159" t="s">
        <v>144</v>
      </c>
      <c r="G1229" s="119"/>
      <c r="V1229" s="165">
        <v>1</v>
      </c>
    </row>
    <row r="1230" spans="1:22" ht="12.75">
      <c r="A1230" s="94" t="s">
        <v>1048</v>
      </c>
      <c r="B1230" s="243" t="s">
        <v>144</v>
      </c>
      <c r="C1230" s="89"/>
      <c r="D1230" s="188"/>
      <c r="E1230" s="159" t="s">
        <v>144</v>
      </c>
      <c r="G1230" s="119"/>
      <c r="V1230" s="165">
        <v>1</v>
      </c>
    </row>
    <row r="1231" spans="1:22" ht="12.75">
      <c r="A1231" s="96"/>
      <c r="B1231" s="243" t="s">
        <v>144</v>
      </c>
      <c r="C1231" s="89"/>
      <c r="D1231" s="188"/>
      <c r="E1231" s="159" t="s">
        <v>144</v>
      </c>
      <c r="G1231" s="119"/>
      <c r="V1231" s="165">
        <v>1</v>
      </c>
    </row>
    <row r="1232" spans="1:22" ht="12.75">
      <c r="A1232" s="96" t="s">
        <v>1039</v>
      </c>
      <c r="B1232" s="243" t="s">
        <v>144</v>
      </c>
      <c r="C1232" s="89"/>
      <c r="D1232" s="188"/>
      <c r="E1232" s="159" t="s">
        <v>144</v>
      </c>
      <c r="G1232" s="119"/>
      <c r="V1232" s="165">
        <v>1</v>
      </c>
    </row>
    <row r="1233" spans="1:22" ht="12.75">
      <c r="A1233" s="96"/>
      <c r="B1233" s="243" t="s">
        <v>144</v>
      </c>
      <c r="C1233" s="89"/>
      <c r="D1233" s="188"/>
      <c r="E1233" s="159" t="s">
        <v>144</v>
      </c>
      <c r="G1233" s="119"/>
      <c r="V1233" s="165">
        <v>1</v>
      </c>
    </row>
    <row r="1234" spans="1:22" ht="12.75">
      <c r="A1234" s="96" t="s">
        <v>1049</v>
      </c>
      <c r="B1234" s="243">
        <f>'proposed tariff 12-13'!D1256</f>
        <v>5005.7615994876005</v>
      </c>
      <c r="C1234" s="89"/>
      <c r="D1234" s="188">
        <f t="shared" si="25"/>
        <v>5005.76</v>
      </c>
      <c r="E1234" s="159">
        <f t="shared" ref="E1234:E1245" si="26">(D1234-B1234)/B1234</f>
        <v>-3.1952932006421492E-7</v>
      </c>
      <c r="G1234" s="119"/>
      <c r="V1234" s="165">
        <v>1</v>
      </c>
    </row>
    <row r="1235" spans="1:22" ht="12.75">
      <c r="A1235" s="96" t="s">
        <v>1041</v>
      </c>
      <c r="B1235" s="243">
        <f>'proposed tariff 12-13'!D1257</f>
        <v>1.4710227588000002</v>
      </c>
      <c r="C1235" s="89"/>
      <c r="D1235" s="188">
        <f t="shared" si="25"/>
        <v>1.47</v>
      </c>
      <c r="E1235" s="159">
        <f t="shared" si="26"/>
        <v>-6.9527054825077605E-4</v>
      </c>
      <c r="G1235" s="119"/>
      <c r="V1235" s="165">
        <v>1</v>
      </c>
    </row>
    <row r="1236" spans="1:22" ht="12.75">
      <c r="A1236" s="96" t="s">
        <v>1050</v>
      </c>
      <c r="B1236" s="243">
        <f>'proposed tariff 12-13'!D1258</f>
        <v>6589.0974827916007</v>
      </c>
      <c r="C1236" s="89"/>
      <c r="D1236" s="188">
        <f t="shared" si="25"/>
        <v>6589.1</v>
      </c>
      <c r="E1236" s="159">
        <f t="shared" si="26"/>
        <v>3.8202627996762798E-7</v>
      </c>
      <c r="G1236" s="119"/>
      <c r="V1236" s="165">
        <v>1</v>
      </c>
    </row>
    <row r="1237" spans="1:22" ht="12.75">
      <c r="A1237" s="96" t="s">
        <v>1041</v>
      </c>
      <c r="B1237" s="243">
        <f>'proposed tariff 12-13'!D1259</f>
        <v>1.6750332144000002</v>
      </c>
      <c r="C1237" s="89"/>
      <c r="D1237" s="188">
        <f t="shared" si="25"/>
        <v>1.68</v>
      </c>
      <c r="E1237" s="159">
        <f t="shared" si="26"/>
        <v>2.9651863361878808E-3</v>
      </c>
      <c r="G1237" s="119"/>
      <c r="V1237" s="165">
        <v>1</v>
      </c>
    </row>
    <row r="1238" spans="1:22" ht="12.75">
      <c r="A1238" s="96" t="s">
        <v>1051</v>
      </c>
      <c r="B1238" s="243">
        <f>'proposed tariff 12-13'!D1260</f>
        <v>11571.902537328</v>
      </c>
      <c r="C1238" s="89"/>
      <c r="D1238" s="188">
        <f t="shared" si="25"/>
        <v>11571.9</v>
      </c>
      <c r="E1238" s="159">
        <f t="shared" si="26"/>
        <v>-2.1926627814974158E-7</v>
      </c>
      <c r="G1238" s="119"/>
      <c r="V1238" s="165">
        <v>1</v>
      </c>
    </row>
    <row r="1239" spans="1:22" ht="12.75">
      <c r="A1239" s="96" t="s">
        <v>1041</v>
      </c>
      <c r="B1239" s="243">
        <f>'proposed tariff 12-13'!D1261</f>
        <v>2.0615793408000003</v>
      </c>
      <c r="C1239" s="89"/>
      <c r="D1239" s="188">
        <f t="shared" si="25"/>
        <v>2.06</v>
      </c>
      <c r="E1239" s="159">
        <f t="shared" si="26"/>
        <v>-7.6608295821753371E-4</v>
      </c>
      <c r="G1239" s="119"/>
      <c r="V1239" s="165">
        <v>1</v>
      </c>
    </row>
    <row r="1240" spans="1:22" ht="12.75">
      <c r="A1240" s="96" t="s">
        <v>1052</v>
      </c>
      <c r="B1240" s="243">
        <f>'proposed tariff 12-13'!D1262</f>
        <v>12116.07358416</v>
      </c>
      <c r="C1240" s="89"/>
      <c r="D1240" s="188">
        <f t="shared" si="25"/>
        <v>12116.07</v>
      </c>
      <c r="E1240" s="159">
        <f t="shared" si="26"/>
        <v>-2.958186061909453E-7</v>
      </c>
      <c r="G1240" s="119"/>
      <c r="V1240" s="165">
        <v>1</v>
      </c>
    </row>
    <row r="1241" spans="1:22" ht="12.75">
      <c r="A1241" s="96" t="s">
        <v>1041</v>
      </c>
      <c r="B1241" s="243">
        <f>'proposed tariff 12-13'!D1263</f>
        <v>2.0615793408000003</v>
      </c>
      <c r="C1241" s="89"/>
      <c r="D1241" s="188">
        <f t="shared" si="25"/>
        <v>2.06</v>
      </c>
      <c r="E1241" s="159">
        <f t="shared" si="26"/>
        <v>-7.6608295821753371E-4</v>
      </c>
      <c r="G1241" s="119"/>
      <c r="V1241" s="165">
        <v>1</v>
      </c>
    </row>
    <row r="1242" spans="1:22" ht="12.75">
      <c r="A1242" s="96" t="s">
        <v>1053</v>
      </c>
      <c r="B1242" s="243">
        <f>'proposed tariff 12-13'!D1264</f>
        <v>25251.6518393076</v>
      </c>
      <c r="C1242" s="89"/>
      <c r="D1242" s="188">
        <f t="shared" si="25"/>
        <v>25251.65</v>
      </c>
      <c r="E1242" s="159">
        <f t="shared" si="26"/>
        <v>-7.2839100212598613E-8</v>
      </c>
      <c r="G1242" s="119"/>
      <c r="V1242" s="165">
        <v>1</v>
      </c>
    </row>
    <row r="1243" spans="1:22" ht="12.75">
      <c r="A1243" s="96" t="s">
        <v>1041</v>
      </c>
      <c r="B1243" s="243">
        <f>'proposed tariff 12-13'!D1265</f>
        <v>2.0615793408000003</v>
      </c>
      <c r="C1243" s="89"/>
      <c r="D1243" s="188">
        <f t="shared" si="25"/>
        <v>2.06</v>
      </c>
      <c r="E1243" s="159">
        <f t="shared" si="26"/>
        <v>-7.6608295821753371E-4</v>
      </c>
      <c r="G1243" s="119"/>
      <c r="V1243" s="165">
        <v>1</v>
      </c>
    </row>
    <row r="1244" spans="1:22" ht="12.75">
      <c r="A1244" s="96" t="s">
        <v>1054</v>
      </c>
      <c r="B1244" s="243">
        <f>'proposed tariff 12-13'!D1266</f>
        <v>30024.637508955602</v>
      </c>
      <c r="C1244" s="89"/>
      <c r="D1244" s="188">
        <f t="shared" si="25"/>
        <v>30024.639999999999</v>
      </c>
      <c r="E1244" s="159">
        <f t="shared" si="26"/>
        <v>8.2966676831046835E-8</v>
      </c>
      <c r="G1244" s="119"/>
      <c r="V1244" s="165">
        <v>1</v>
      </c>
    </row>
    <row r="1245" spans="1:22" ht="12.75">
      <c r="A1245" s="96" t="s">
        <v>1041</v>
      </c>
      <c r="B1245" s="243">
        <f>'proposed tariff 12-13'!D1267</f>
        <v>2.0615793408000003</v>
      </c>
      <c r="C1245" s="89"/>
      <c r="D1245" s="188">
        <f t="shared" si="25"/>
        <v>2.06</v>
      </c>
      <c r="E1245" s="159">
        <f t="shared" si="26"/>
        <v>-7.6608295821753371E-4</v>
      </c>
      <c r="G1245" s="119"/>
    </row>
    <row r="1246" spans="1:22" ht="12.75">
      <c r="A1246" s="96" t="s">
        <v>309</v>
      </c>
      <c r="B1246" s="243" t="s">
        <v>125</v>
      </c>
      <c r="C1246" s="89"/>
      <c r="D1246" s="188"/>
      <c r="E1246" s="159"/>
      <c r="G1246" s="119"/>
      <c r="V1246" s="165">
        <v>1</v>
      </c>
    </row>
    <row r="1247" spans="1:22" ht="12.75">
      <c r="A1247" s="96"/>
      <c r="B1247" s="243"/>
      <c r="C1247" s="89"/>
      <c r="D1247" s="188"/>
      <c r="E1247" s="159"/>
      <c r="G1247" s="119"/>
      <c r="V1247" s="165">
        <v>1</v>
      </c>
    </row>
    <row r="1248" spans="1:22" ht="12.75">
      <c r="A1248" s="96" t="s">
        <v>1045</v>
      </c>
      <c r="B1248" s="243" t="s">
        <v>144</v>
      </c>
      <c r="C1248" s="89"/>
      <c r="D1248" s="188"/>
      <c r="E1248" s="159" t="s">
        <v>144</v>
      </c>
      <c r="G1248" s="119"/>
      <c r="V1248" s="165">
        <v>1</v>
      </c>
    </row>
    <row r="1249" spans="1:22" ht="12.75">
      <c r="A1249" s="96"/>
      <c r="B1249" s="243" t="s">
        <v>144</v>
      </c>
      <c r="C1249" s="163"/>
      <c r="D1249" s="188"/>
      <c r="E1249" s="159" t="s">
        <v>144</v>
      </c>
      <c r="G1249" s="119"/>
      <c r="V1249" s="165">
        <v>1</v>
      </c>
    </row>
    <row r="1250" spans="1:22" ht="12.75">
      <c r="A1250" s="96" t="s">
        <v>1049</v>
      </c>
      <c r="B1250" s="243">
        <f>'proposed tariff 12-13'!D1272</f>
        <v>2502.8646936552</v>
      </c>
      <c r="C1250" s="89"/>
      <c r="D1250" s="188">
        <f t="shared" si="25"/>
        <v>2502.86</v>
      </c>
      <c r="E1250" s="159">
        <f t="shared" ref="E1250:E1261" si="27">(D1250-B1250)/B1250</f>
        <v>-1.8753132008065408E-6</v>
      </c>
      <c r="G1250" s="119"/>
      <c r="V1250" s="165">
        <v>1</v>
      </c>
    </row>
    <row r="1251" spans="1:22" ht="12.75">
      <c r="A1251" s="96" t="s">
        <v>1041</v>
      </c>
      <c r="B1251" s="243">
        <f>'proposed tariff 12-13'!D1273</f>
        <v>0.49392005039999998</v>
      </c>
      <c r="C1251" s="89"/>
      <c r="D1251" s="188">
        <f t="shared" si="25"/>
        <v>0.49</v>
      </c>
      <c r="E1251" s="159">
        <f t="shared" si="27"/>
        <v>-7.9366091674661562E-3</v>
      </c>
      <c r="G1251" s="119"/>
      <c r="V1251" s="165">
        <v>1</v>
      </c>
    </row>
    <row r="1252" spans="1:22" ht="12.75">
      <c r="A1252" s="96" t="s">
        <v>1050</v>
      </c>
      <c r="B1252" s="243">
        <f>'proposed tariff 12-13'!D1274</f>
        <v>3294.5648474843997</v>
      </c>
      <c r="C1252" s="89"/>
      <c r="D1252" s="188">
        <f t="shared" si="25"/>
        <v>3294.56</v>
      </c>
      <c r="E1252" s="159">
        <f t="shared" si="27"/>
        <v>-1.4713580166626144E-6</v>
      </c>
      <c r="G1252" s="119"/>
      <c r="V1252" s="165">
        <v>1</v>
      </c>
    </row>
    <row r="1253" spans="1:22" ht="12.75">
      <c r="A1253" s="96" t="s">
        <v>1041</v>
      </c>
      <c r="B1253" s="243">
        <f>'proposed tariff 12-13'!D1275</f>
        <v>0.54760701240000009</v>
      </c>
      <c r="C1253" s="89"/>
      <c r="D1253" s="188">
        <f t="shared" si="25"/>
        <v>0.55000000000000004</v>
      </c>
      <c r="E1253" s="159">
        <f t="shared" si="27"/>
        <v>4.3698994823170587E-3</v>
      </c>
      <c r="G1253" s="119"/>
      <c r="V1253" s="165">
        <v>1</v>
      </c>
    </row>
    <row r="1254" spans="1:22" ht="12.75">
      <c r="A1254" s="96" t="s">
        <v>1051</v>
      </c>
      <c r="B1254" s="243">
        <f>'proposed tariff 12-13'!D1276</f>
        <v>5785.9512686640001</v>
      </c>
      <c r="C1254" s="89"/>
      <c r="D1254" s="188">
        <f t="shared" si="25"/>
        <v>5785.95</v>
      </c>
      <c r="E1254" s="159">
        <f t="shared" si="27"/>
        <v>-2.1926627814974158E-7</v>
      </c>
      <c r="G1254" s="119"/>
      <c r="V1254" s="165">
        <v>1</v>
      </c>
    </row>
    <row r="1255" spans="1:22" ht="12.75">
      <c r="A1255" s="96" t="s">
        <v>1041</v>
      </c>
      <c r="B1255" s="243">
        <f>'proposed tariff 12-13'!D1277</f>
        <v>0.80530442999999996</v>
      </c>
      <c r="C1255" s="89"/>
      <c r="D1255" s="188">
        <f t="shared" si="25"/>
        <v>0.81</v>
      </c>
      <c r="E1255" s="159">
        <f t="shared" si="27"/>
        <v>5.8308011542915431E-3</v>
      </c>
      <c r="G1255" s="119"/>
      <c r="V1255" s="165">
        <v>1</v>
      </c>
    </row>
    <row r="1256" spans="1:22" ht="12.75">
      <c r="A1256" s="96" t="s">
        <v>1052</v>
      </c>
      <c r="B1256" s="243">
        <f>'proposed tariff 12-13'!D1278</f>
        <v>6058.0367920799999</v>
      </c>
      <c r="C1256" s="89"/>
      <c r="D1256" s="188">
        <f t="shared" si="25"/>
        <v>6058.04</v>
      </c>
      <c r="E1256" s="159">
        <f t="shared" si="27"/>
        <v>5.2953128383380838E-7</v>
      </c>
      <c r="G1256" s="119"/>
      <c r="V1256" s="165">
        <v>1</v>
      </c>
    </row>
    <row r="1257" spans="1:22" ht="12.75">
      <c r="A1257" s="96" t="s">
        <v>1041</v>
      </c>
      <c r="B1257" s="243">
        <f>'proposed tariff 12-13'!D1279</f>
        <v>0.80530442999999996</v>
      </c>
      <c r="C1257" s="89"/>
      <c r="D1257" s="188">
        <f t="shared" si="25"/>
        <v>0.81</v>
      </c>
      <c r="E1257" s="159">
        <f t="shared" si="27"/>
        <v>5.8308011542915431E-3</v>
      </c>
      <c r="G1257" s="119"/>
      <c r="V1257" s="165">
        <v>1</v>
      </c>
    </row>
    <row r="1258" spans="1:22" ht="12.75">
      <c r="A1258" s="96" t="s">
        <v>1053</v>
      </c>
      <c r="B1258" s="243">
        <f>'proposed tariff 12-13'!D1280</f>
        <v>12625.8420257424</v>
      </c>
      <c r="C1258" s="89"/>
      <c r="D1258" s="188">
        <f t="shared" si="25"/>
        <v>12625.84</v>
      </c>
      <c r="E1258" s="159">
        <f t="shared" si="27"/>
        <v>-1.6044414274801293E-7</v>
      </c>
      <c r="G1258" s="119"/>
      <c r="V1258" s="165">
        <v>1</v>
      </c>
    </row>
    <row r="1259" spans="1:22" ht="12.75">
      <c r="A1259" s="96" t="s">
        <v>1041</v>
      </c>
      <c r="B1259" s="243">
        <f>'proposed tariff 12-13'!D1281</f>
        <v>0.69793050600000006</v>
      </c>
      <c r="C1259" s="89"/>
      <c r="D1259" s="188">
        <f t="shared" si="25"/>
        <v>0.7</v>
      </c>
      <c r="E1259" s="159">
        <f t="shared" si="27"/>
        <v>2.9651863361878808E-3</v>
      </c>
      <c r="G1259" s="119"/>
      <c r="V1259" s="165">
        <v>1</v>
      </c>
    </row>
    <row r="1260" spans="1:22" ht="12.75">
      <c r="A1260" s="96" t="s">
        <v>1054</v>
      </c>
      <c r="B1260" s="243">
        <f>'proposed tariff 12-13'!D1282</f>
        <v>15012.3348605664</v>
      </c>
      <c r="C1260" s="89"/>
      <c r="D1260" s="188">
        <f t="shared" si="25"/>
        <v>15012.33</v>
      </c>
      <c r="E1260" s="159">
        <f t="shared" si="27"/>
        <v>-3.2377151487769531E-7</v>
      </c>
      <c r="G1260" s="119"/>
      <c r="V1260" s="165">
        <v>1</v>
      </c>
    </row>
    <row r="1261" spans="1:22" ht="12.75">
      <c r="A1261" s="96" t="s">
        <v>1041</v>
      </c>
      <c r="B1261" s="243">
        <f>'proposed tariff 12-13'!D1283</f>
        <v>0.54760701240000009</v>
      </c>
      <c r="C1261" s="89"/>
      <c r="D1261" s="188">
        <f t="shared" si="25"/>
        <v>0.55000000000000004</v>
      </c>
      <c r="E1261" s="159">
        <f t="shared" si="27"/>
        <v>4.3698994823170587E-3</v>
      </c>
      <c r="G1261" s="119"/>
      <c r="V1261" s="165">
        <v>1</v>
      </c>
    </row>
    <row r="1262" spans="1:22" ht="12.75">
      <c r="A1262" s="96" t="s">
        <v>309</v>
      </c>
      <c r="B1262" s="243" t="s">
        <v>125</v>
      </c>
      <c r="C1262" s="89"/>
      <c r="D1262" s="188"/>
      <c r="E1262" s="159"/>
      <c r="G1262" s="119"/>
      <c r="V1262" s="165">
        <v>1</v>
      </c>
    </row>
    <row r="1263" spans="1:22" ht="12.75">
      <c r="A1263" s="96"/>
      <c r="B1263" s="243" t="s">
        <v>144</v>
      </c>
      <c r="C1263" s="89"/>
      <c r="D1263" s="188"/>
      <c r="E1263" s="159" t="s">
        <v>144</v>
      </c>
      <c r="G1263" s="119"/>
      <c r="V1263" s="165">
        <v>1</v>
      </c>
    </row>
    <row r="1264" spans="1:22" ht="12.75">
      <c r="A1264" s="94" t="s">
        <v>1055</v>
      </c>
      <c r="B1264" s="243" t="s">
        <v>144</v>
      </c>
      <c r="C1264" s="89"/>
      <c r="D1264" s="188"/>
      <c r="E1264" s="159" t="s">
        <v>144</v>
      </c>
      <c r="G1264" s="119"/>
      <c r="V1264" s="165">
        <v>1</v>
      </c>
    </row>
    <row r="1265" spans="1:22" ht="12.75">
      <c r="A1265" s="96"/>
      <c r="B1265" s="243" t="s">
        <v>144</v>
      </c>
      <c r="C1265" s="89"/>
      <c r="D1265" s="188"/>
      <c r="E1265" s="159" t="s">
        <v>144</v>
      </c>
      <c r="G1265" s="119"/>
      <c r="V1265" s="165">
        <v>1</v>
      </c>
    </row>
    <row r="1266" spans="1:22" ht="12.75">
      <c r="A1266" s="96" t="s">
        <v>1039</v>
      </c>
      <c r="B1266" s="243" t="s">
        <v>144</v>
      </c>
      <c r="C1266" s="89"/>
      <c r="D1266" s="188"/>
      <c r="E1266" s="159" t="s">
        <v>144</v>
      </c>
      <c r="G1266" s="119"/>
      <c r="V1266" s="165">
        <v>1</v>
      </c>
    </row>
    <row r="1267" spans="1:22" ht="12.75">
      <c r="A1267" s="96"/>
      <c r="B1267" s="243" t="s">
        <v>144</v>
      </c>
      <c r="C1267" s="89"/>
      <c r="D1267" s="188"/>
      <c r="E1267" s="159" t="s">
        <v>144</v>
      </c>
      <c r="G1267" s="119"/>
      <c r="V1267" s="165">
        <v>1</v>
      </c>
    </row>
    <row r="1268" spans="1:22" ht="12.75">
      <c r="A1268" s="96" t="s">
        <v>1049</v>
      </c>
      <c r="B1268" s="243">
        <f>'proposed tariff 12-13'!D1290</f>
        <v>5005.7615994876005</v>
      </c>
      <c r="C1268" s="89"/>
      <c r="D1268" s="188">
        <f t="shared" si="25"/>
        <v>5005.76</v>
      </c>
      <c r="E1268" s="159">
        <f t="shared" ref="E1268:E1279" si="28">(D1268-B1268)/B1268</f>
        <v>-3.1952932006421492E-7</v>
      </c>
      <c r="G1268" s="119"/>
      <c r="V1268" s="165">
        <v>1</v>
      </c>
    </row>
    <row r="1269" spans="1:22" ht="12.75">
      <c r="A1269" s="96" t="s">
        <v>1041</v>
      </c>
      <c r="B1269" s="243">
        <f>'proposed tariff 12-13'!D1291</f>
        <v>1.4710227588000002</v>
      </c>
      <c r="C1269" s="89"/>
      <c r="D1269" s="188">
        <f t="shared" si="25"/>
        <v>1.47</v>
      </c>
      <c r="E1269" s="159">
        <f t="shared" si="28"/>
        <v>-6.9527054825077605E-4</v>
      </c>
      <c r="G1269" s="119"/>
      <c r="V1269" s="165">
        <v>1</v>
      </c>
    </row>
    <row r="1270" spans="1:22" ht="12.75">
      <c r="A1270" s="96" t="s">
        <v>1050</v>
      </c>
      <c r="B1270" s="243">
        <f>'proposed tariff 12-13'!D1292</f>
        <v>6589.0974827916007</v>
      </c>
      <c r="C1270" s="89"/>
      <c r="D1270" s="188">
        <f t="shared" si="25"/>
        <v>6589.1</v>
      </c>
      <c r="E1270" s="159">
        <f t="shared" si="28"/>
        <v>3.8202627996762798E-7</v>
      </c>
      <c r="G1270" s="119"/>
      <c r="V1270" s="165">
        <v>1</v>
      </c>
    </row>
    <row r="1271" spans="1:22" ht="12.75">
      <c r="A1271" s="96" t="s">
        <v>1041</v>
      </c>
      <c r="B1271" s="243">
        <f>'proposed tariff 12-13'!D1293</f>
        <v>1.6750332144000002</v>
      </c>
      <c r="C1271" s="89"/>
      <c r="D1271" s="188">
        <f t="shared" si="25"/>
        <v>1.68</v>
      </c>
      <c r="E1271" s="159">
        <f t="shared" si="28"/>
        <v>2.9651863361878808E-3</v>
      </c>
      <c r="G1271" s="119"/>
      <c r="V1271" s="165">
        <v>1</v>
      </c>
    </row>
    <row r="1272" spans="1:22" ht="12.75">
      <c r="A1272" s="96" t="s">
        <v>1051</v>
      </c>
      <c r="B1272" s="243">
        <f>'proposed tariff 12-13'!D1294</f>
        <v>11571.902537328</v>
      </c>
      <c r="C1272" s="89"/>
      <c r="D1272" s="188">
        <f t="shared" si="25"/>
        <v>11571.9</v>
      </c>
      <c r="E1272" s="159">
        <f t="shared" si="28"/>
        <v>-2.1926627814974158E-7</v>
      </c>
      <c r="G1272" s="119"/>
      <c r="V1272" s="165">
        <v>1</v>
      </c>
    </row>
    <row r="1273" spans="1:22" ht="12.75">
      <c r="A1273" s="96" t="s">
        <v>1041</v>
      </c>
      <c r="B1273" s="243">
        <f>'proposed tariff 12-13'!D1295</f>
        <v>2.0615793408000003</v>
      </c>
      <c r="C1273" s="89"/>
      <c r="D1273" s="188">
        <f t="shared" si="25"/>
        <v>2.06</v>
      </c>
      <c r="E1273" s="159">
        <f t="shared" si="28"/>
        <v>-7.6608295821753371E-4</v>
      </c>
      <c r="G1273" s="119"/>
      <c r="V1273" s="165">
        <v>1</v>
      </c>
    </row>
    <row r="1274" spans="1:22" ht="12.75">
      <c r="A1274" s="96" t="s">
        <v>1052</v>
      </c>
      <c r="B1274" s="243">
        <f>'proposed tariff 12-13'!D1296</f>
        <v>12116.07358416</v>
      </c>
      <c r="C1274" s="89"/>
      <c r="D1274" s="188">
        <f t="shared" si="25"/>
        <v>12116.07</v>
      </c>
      <c r="E1274" s="159">
        <f t="shared" si="28"/>
        <v>-2.958186061909453E-7</v>
      </c>
      <c r="G1274" s="119"/>
      <c r="V1274" s="165">
        <v>1</v>
      </c>
    </row>
    <row r="1275" spans="1:22" ht="12.75">
      <c r="A1275" s="96" t="s">
        <v>1041</v>
      </c>
      <c r="B1275" s="243">
        <f>'proposed tariff 12-13'!D1297</f>
        <v>2.0615793408000003</v>
      </c>
      <c r="C1275" s="89"/>
      <c r="D1275" s="188">
        <f t="shared" si="25"/>
        <v>2.06</v>
      </c>
      <c r="E1275" s="159">
        <f t="shared" si="28"/>
        <v>-7.6608295821753371E-4</v>
      </c>
      <c r="G1275" s="119"/>
      <c r="V1275" s="165">
        <v>1</v>
      </c>
    </row>
    <row r="1276" spans="1:22" ht="12.75">
      <c r="A1276" s="96" t="s">
        <v>1053</v>
      </c>
      <c r="B1276" s="243">
        <f>'proposed tariff 12-13'!D1298</f>
        <v>25251.6518393076</v>
      </c>
      <c r="C1276" s="89"/>
      <c r="D1276" s="188">
        <f t="shared" si="25"/>
        <v>25251.65</v>
      </c>
      <c r="E1276" s="159">
        <f t="shared" si="28"/>
        <v>-7.2839100212598613E-8</v>
      </c>
      <c r="G1276" s="119"/>
      <c r="V1276" s="165">
        <v>1</v>
      </c>
    </row>
    <row r="1277" spans="1:22" ht="12.75">
      <c r="A1277" s="96" t="s">
        <v>1041</v>
      </c>
      <c r="B1277" s="243">
        <f>'proposed tariff 12-13'!D1299</f>
        <v>2.0615793408000003</v>
      </c>
      <c r="C1277" s="89"/>
      <c r="D1277" s="188">
        <f t="shared" si="25"/>
        <v>2.06</v>
      </c>
      <c r="E1277" s="159">
        <f t="shared" si="28"/>
        <v>-7.6608295821753371E-4</v>
      </c>
      <c r="G1277" s="119"/>
      <c r="V1277" s="165">
        <v>1</v>
      </c>
    </row>
    <row r="1278" spans="1:22" ht="12.75">
      <c r="A1278" s="96" t="s">
        <v>1054</v>
      </c>
      <c r="B1278" s="243">
        <f>'proposed tariff 12-13'!D1300</f>
        <v>30024.637508955602</v>
      </c>
      <c r="C1278" s="89"/>
      <c r="D1278" s="188">
        <f t="shared" si="25"/>
        <v>30024.639999999999</v>
      </c>
      <c r="E1278" s="159">
        <f t="shared" si="28"/>
        <v>8.2966676831046835E-8</v>
      </c>
      <c r="G1278" s="119"/>
      <c r="V1278" s="165">
        <v>1</v>
      </c>
    </row>
    <row r="1279" spans="1:22" ht="12.75">
      <c r="A1279" s="96" t="s">
        <v>1041</v>
      </c>
      <c r="B1279" s="243">
        <f>'proposed tariff 12-13'!D1301</f>
        <v>2.0615793408000003</v>
      </c>
      <c r="C1279" s="89"/>
      <c r="D1279" s="188">
        <f t="shared" si="25"/>
        <v>2.06</v>
      </c>
      <c r="E1279" s="159">
        <f t="shared" si="28"/>
        <v>-7.6608295821753371E-4</v>
      </c>
      <c r="G1279" s="119"/>
    </row>
    <row r="1280" spans="1:22" ht="13.5" thickBot="1">
      <c r="A1280" s="271" t="s">
        <v>309</v>
      </c>
      <c r="B1280" s="278" t="s">
        <v>125</v>
      </c>
      <c r="C1280" s="279"/>
      <c r="D1280" s="188"/>
      <c r="E1280" s="280"/>
      <c r="G1280" s="119"/>
      <c r="V1280" s="165">
        <v>1</v>
      </c>
    </row>
    <row r="1281" spans="1:22" ht="12.75">
      <c r="A1281" s="290"/>
      <c r="B1281" s="282"/>
      <c r="C1281" s="283"/>
      <c r="D1281" s="188"/>
      <c r="E1281" s="285"/>
      <c r="G1281" s="119"/>
      <c r="V1281" s="165">
        <v>1</v>
      </c>
    </row>
    <row r="1282" spans="1:22" ht="12.75">
      <c r="A1282" s="96" t="s">
        <v>1045</v>
      </c>
      <c r="B1282" s="243" t="s">
        <v>144</v>
      </c>
      <c r="C1282" s="89"/>
      <c r="D1282" s="188"/>
      <c r="E1282" s="159" t="s">
        <v>144</v>
      </c>
      <c r="G1282" s="119"/>
      <c r="V1282" s="165">
        <v>1</v>
      </c>
    </row>
    <row r="1283" spans="1:22" ht="12.75">
      <c r="A1283" s="96" t="s">
        <v>1049</v>
      </c>
      <c r="B1283" s="243">
        <f>'proposed tariff 12-13'!D1306</f>
        <v>2502.8646936552</v>
      </c>
      <c r="C1283" s="89"/>
      <c r="D1283" s="188">
        <f t="shared" si="25"/>
        <v>2502.86</v>
      </c>
      <c r="E1283" s="159">
        <f t="shared" ref="E1283:E1294" si="29">(D1283-B1283)/B1283</f>
        <v>-1.8753132008065408E-6</v>
      </c>
      <c r="G1283" s="119"/>
      <c r="V1283" s="165">
        <v>1</v>
      </c>
    </row>
    <row r="1284" spans="1:22" ht="12.75">
      <c r="A1284" s="96" t="s">
        <v>1041</v>
      </c>
      <c r="B1284" s="243">
        <f>'proposed tariff 12-13'!D1307</f>
        <v>0.49392005039999998</v>
      </c>
      <c r="C1284" s="89"/>
      <c r="D1284" s="188">
        <f t="shared" si="25"/>
        <v>0.49</v>
      </c>
      <c r="E1284" s="159">
        <f t="shared" si="29"/>
        <v>-7.9366091674661562E-3</v>
      </c>
      <c r="G1284" s="119"/>
      <c r="V1284" s="165">
        <v>1</v>
      </c>
    </row>
    <row r="1285" spans="1:22" ht="12.75">
      <c r="A1285" s="96" t="s">
        <v>1050</v>
      </c>
      <c r="B1285" s="243">
        <f>'proposed tariff 12-13'!D1308</f>
        <v>3294.5648474843997</v>
      </c>
      <c r="C1285" s="89"/>
      <c r="D1285" s="188">
        <f t="shared" si="25"/>
        <v>3294.56</v>
      </c>
      <c r="E1285" s="159">
        <f t="shared" si="29"/>
        <v>-1.4713580166626144E-6</v>
      </c>
      <c r="G1285" s="119"/>
      <c r="V1285" s="165">
        <v>1</v>
      </c>
    </row>
    <row r="1286" spans="1:22" ht="12.75">
      <c r="A1286" s="96" t="s">
        <v>1041</v>
      </c>
      <c r="B1286" s="243">
        <f>'proposed tariff 12-13'!D1309</f>
        <v>0.54760701240000009</v>
      </c>
      <c r="C1286" s="89"/>
      <c r="D1286" s="188">
        <f t="shared" si="25"/>
        <v>0.55000000000000004</v>
      </c>
      <c r="E1286" s="159">
        <f t="shared" si="29"/>
        <v>4.3698994823170587E-3</v>
      </c>
      <c r="G1286" s="119"/>
      <c r="V1286" s="165">
        <v>1</v>
      </c>
    </row>
    <row r="1287" spans="1:22" ht="12.75">
      <c r="A1287" s="96" t="s">
        <v>1051</v>
      </c>
      <c r="B1287" s="243">
        <f>'proposed tariff 12-13'!D1310</f>
        <v>5785.9512686640001</v>
      </c>
      <c r="C1287" s="89"/>
      <c r="D1287" s="188">
        <f t="shared" si="25"/>
        <v>5785.95</v>
      </c>
      <c r="E1287" s="159">
        <f t="shared" si="29"/>
        <v>-2.1926627814974158E-7</v>
      </c>
      <c r="G1287" s="119"/>
      <c r="V1287" s="165">
        <v>1</v>
      </c>
    </row>
    <row r="1288" spans="1:22" ht="12.75">
      <c r="A1288" s="96" t="s">
        <v>1041</v>
      </c>
      <c r="B1288" s="243">
        <f>'proposed tariff 12-13'!D1311</f>
        <v>0.80530442999999996</v>
      </c>
      <c r="C1288" s="89"/>
      <c r="D1288" s="188">
        <f t="shared" ref="D1288:D1327" si="30">ROUND(B1288*(1+$I$25),2)</f>
        <v>0.81</v>
      </c>
      <c r="E1288" s="159">
        <f t="shared" si="29"/>
        <v>5.8308011542915431E-3</v>
      </c>
      <c r="G1288" s="119"/>
      <c r="V1288" s="165">
        <v>1</v>
      </c>
    </row>
    <row r="1289" spans="1:22" ht="12.75">
      <c r="A1289" s="96" t="s">
        <v>1052</v>
      </c>
      <c r="B1289" s="243">
        <f>'proposed tariff 12-13'!D1312</f>
        <v>6058.0367920799999</v>
      </c>
      <c r="C1289" s="89"/>
      <c r="D1289" s="188">
        <f t="shared" si="30"/>
        <v>6058.04</v>
      </c>
      <c r="E1289" s="159">
        <f t="shared" si="29"/>
        <v>5.2953128383380838E-7</v>
      </c>
      <c r="G1289" s="119"/>
      <c r="V1289" s="165">
        <v>1</v>
      </c>
    </row>
    <row r="1290" spans="1:22" ht="12.75">
      <c r="A1290" s="96" t="s">
        <v>1041</v>
      </c>
      <c r="B1290" s="243">
        <f>'proposed tariff 12-13'!D1313</f>
        <v>0.80530442999999996</v>
      </c>
      <c r="C1290" s="89"/>
      <c r="D1290" s="188">
        <f t="shared" si="30"/>
        <v>0.81</v>
      </c>
      <c r="E1290" s="159">
        <f t="shared" si="29"/>
        <v>5.8308011542915431E-3</v>
      </c>
      <c r="G1290" s="119"/>
      <c r="V1290" s="165">
        <v>1</v>
      </c>
    </row>
    <row r="1291" spans="1:22" ht="12.75">
      <c r="A1291" s="96" t="s">
        <v>1053</v>
      </c>
      <c r="B1291" s="243">
        <f>'proposed tariff 12-13'!D1314</f>
        <v>12625.8420257424</v>
      </c>
      <c r="C1291" s="89"/>
      <c r="D1291" s="188">
        <f t="shared" si="30"/>
        <v>12625.84</v>
      </c>
      <c r="E1291" s="159">
        <f t="shared" si="29"/>
        <v>-1.6044414274801293E-7</v>
      </c>
      <c r="G1291" s="119"/>
      <c r="V1291" s="165">
        <v>1</v>
      </c>
    </row>
    <row r="1292" spans="1:22" ht="12.75">
      <c r="A1292" s="96" t="s">
        <v>1041</v>
      </c>
      <c r="B1292" s="243">
        <f>'proposed tariff 12-13'!D1315</f>
        <v>0.69793050600000006</v>
      </c>
      <c r="C1292" s="89"/>
      <c r="D1292" s="188">
        <f t="shared" si="30"/>
        <v>0.7</v>
      </c>
      <c r="E1292" s="159">
        <f t="shared" si="29"/>
        <v>2.9651863361878808E-3</v>
      </c>
      <c r="G1292" s="119"/>
      <c r="V1292" s="165">
        <v>1</v>
      </c>
    </row>
    <row r="1293" spans="1:22" ht="12.75">
      <c r="A1293" s="96" t="s">
        <v>1054</v>
      </c>
      <c r="B1293" s="243">
        <f>'proposed tariff 12-13'!D1316</f>
        <v>15012.3348605664</v>
      </c>
      <c r="C1293" s="89"/>
      <c r="D1293" s="188">
        <f t="shared" si="30"/>
        <v>15012.33</v>
      </c>
      <c r="E1293" s="159">
        <f t="shared" si="29"/>
        <v>-3.2377151487769531E-7</v>
      </c>
      <c r="G1293" s="119"/>
      <c r="V1293" s="165">
        <v>1</v>
      </c>
    </row>
    <row r="1294" spans="1:22" ht="12.75">
      <c r="A1294" s="96" t="s">
        <v>1041</v>
      </c>
      <c r="B1294" s="243">
        <f>'proposed tariff 12-13'!D1317</f>
        <v>0.54760701240000009</v>
      </c>
      <c r="C1294" s="89"/>
      <c r="D1294" s="188">
        <f t="shared" si="30"/>
        <v>0.55000000000000004</v>
      </c>
      <c r="E1294" s="159">
        <f t="shared" si="29"/>
        <v>4.3698994823170587E-3</v>
      </c>
      <c r="G1294" s="119"/>
    </row>
    <row r="1295" spans="1:22" ht="12.75">
      <c r="A1295" s="96" t="s">
        <v>309</v>
      </c>
      <c r="B1295" s="243" t="s">
        <v>125</v>
      </c>
      <c r="C1295" s="89"/>
      <c r="D1295" s="188"/>
      <c r="E1295" s="159"/>
      <c r="G1295" s="119"/>
      <c r="V1295" s="165">
        <v>1</v>
      </c>
    </row>
    <row r="1296" spans="1:22" ht="12.75">
      <c r="A1296" s="96"/>
      <c r="B1296" s="243"/>
      <c r="C1296" s="89"/>
      <c r="D1296" s="188"/>
      <c r="E1296" s="159"/>
      <c r="G1296" s="119"/>
      <c r="V1296" s="165">
        <v>1</v>
      </c>
    </row>
    <row r="1297" spans="1:22" ht="12.75">
      <c r="A1297" s="94" t="s">
        <v>1056</v>
      </c>
      <c r="B1297" s="243" t="s">
        <v>144</v>
      </c>
      <c r="C1297" s="89"/>
      <c r="D1297" s="188"/>
      <c r="E1297" s="159" t="s">
        <v>144</v>
      </c>
      <c r="G1297" s="119"/>
      <c r="V1297" s="165">
        <v>1</v>
      </c>
    </row>
    <row r="1298" spans="1:22" ht="12.75">
      <c r="A1298" s="96"/>
      <c r="B1298" s="243" t="s">
        <v>144</v>
      </c>
      <c r="C1298" s="89"/>
      <c r="D1298" s="188"/>
      <c r="E1298" s="159" t="s">
        <v>144</v>
      </c>
      <c r="G1298" s="119"/>
      <c r="V1298" s="165">
        <v>1</v>
      </c>
    </row>
    <row r="1299" spans="1:22" ht="12.75">
      <c r="A1299" s="96" t="s">
        <v>1039</v>
      </c>
      <c r="B1299" s="243" t="s">
        <v>144</v>
      </c>
      <c r="C1299" s="89"/>
      <c r="D1299" s="188"/>
      <c r="E1299" s="159" t="s">
        <v>144</v>
      </c>
      <c r="G1299" s="119"/>
      <c r="V1299" s="165">
        <v>1</v>
      </c>
    </row>
    <row r="1300" spans="1:22" ht="12.75">
      <c r="A1300" s="96"/>
      <c r="B1300" s="243" t="s">
        <v>144</v>
      </c>
      <c r="C1300" s="89"/>
      <c r="D1300" s="188"/>
      <c r="E1300" s="159" t="s">
        <v>144</v>
      </c>
      <c r="G1300" s="119"/>
      <c r="V1300" s="165">
        <v>1</v>
      </c>
    </row>
    <row r="1301" spans="1:22" ht="12.75">
      <c r="A1301" s="96" t="s">
        <v>1057</v>
      </c>
      <c r="B1301" s="243">
        <f>'proposed tariff 12-13'!D1324</f>
        <v>934.27125011639998</v>
      </c>
      <c r="C1301" s="89"/>
      <c r="D1301" s="188">
        <f t="shared" si="30"/>
        <v>934.27</v>
      </c>
      <c r="E1301" s="159">
        <f>(D1301-B1301)/B1301</f>
        <v>-1.3380657917554863E-6</v>
      </c>
      <c r="G1301" s="119"/>
      <c r="V1301" s="165">
        <v>1</v>
      </c>
    </row>
    <row r="1302" spans="1:22" ht="12.75">
      <c r="A1302" s="96" t="s">
        <v>1041</v>
      </c>
      <c r="B1302" s="243">
        <f>'proposed tariff 12-13'!D1325</f>
        <v>2.0615793408000003</v>
      </c>
      <c r="C1302" s="89"/>
      <c r="D1302" s="188">
        <f t="shared" si="30"/>
        <v>2.06</v>
      </c>
      <c r="E1302" s="159">
        <f>(D1302-B1302)/B1302</f>
        <v>-7.6608295821753371E-4</v>
      </c>
      <c r="G1302" s="119"/>
      <c r="V1302" s="165">
        <v>1</v>
      </c>
    </row>
    <row r="1303" spans="1:22" ht="12.75">
      <c r="A1303" s="96" t="s">
        <v>1058</v>
      </c>
      <c r="B1303" s="243">
        <f>'proposed tariff 12-13'!D1326</f>
        <v>1229.3133184836001</v>
      </c>
      <c r="C1303" s="89"/>
      <c r="D1303" s="188">
        <f t="shared" si="30"/>
        <v>1229.31</v>
      </c>
      <c r="E1303" s="159">
        <f>(D1303-B1303)/B1303</f>
        <v>-2.6994611953687686E-6</v>
      </c>
      <c r="G1303" s="119"/>
      <c r="V1303" s="165">
        <v>1</v>
      </c>
    </row>
    <row r="1304" spans="1:22" ht="12.75">
      <c r="A1304" s="96" t="s">
        <v>1041</v>
      </c>
      <c r="B1304" s="243">
        <f>'proposed tariff 12-13'!D1327</f>
        <v>2.0615793408000003</v>
      </c>
      <c r="C1304" s="89"/>
      <c r="D1304" s="188">
        <f t="shared" si="30"/>
        <v>2.06</v>
      </c>
      <c r="E1304" s="159">
        <f>(D1304-B1304)/B1304</f>
        <v>-7.6608295821753371E-4</v>
      </c>
      <c r="G1304" s="119"/>
      <c r="V1304" s="165">
        <v>1</v>
      </c>
    </row>
    <row r="1305" spans="1:22" ht="12.75">
      <c r="A1305" s="96"/>
      <c r="B1305" s="243" t="s">
        <v>144</v>
      </c>
      <c r="C1305" s="89"/>
      <c r="D1305" s="188"/>
      <c r="E1305" s="159" t="s">
        <v>144</v>
      </c>
      <c r="G1305" s="119"/>
      <c r="V1305" s="165">
        <v>1</v>
      </c>
    </row>
    <row r="1306" spans="1:22" ht="12.75">
      <c r="A1306" s="96" t="s">
        <v>1045</v>
      </c>
      <c r="B1306" s="243" t="s">
        <v>144</v>
      </c>
      <c r="C1306" s="163"/>
      <c r="D1306" s="188"/>
      <c r="E1306" s="159" t="s">
        <v>144</v>
      </c>
      <c r="G1306" s="119"/>
      <c r="V1306" s="165">
        <v>1</v>
      </c>
    </row>
    <row r="1307" spans="1:22" ht="12.75">
      <c r="A1307" s="96"/>
      <c r="B1307" s="243" t="s">
        <v>144</v>
      </c>
      <c r="C1307" s="163"/>
      <c r="D1307" s="188"/>
      <c r="E1307" s="159" t="s">
        <v>144</v>
      </c>
      <c r="G1307" s="119"/>
      <c r="V1307" s="165">
        <v>1</v>
      </c>
    </row>
    <row r="1308" spans="1:22" ht="12.75">
      <c r="A1308" s="96" t="s">
        <v>1057</v>
      </c>
      <c r="B1308" s="243">
        <f>'proposed tariff 12-13'!D1331</f>
        <v>467.15173114679999</v>
      </c>
      <c r="C1308" s="89"/>
      <c r="D1308" s="188">
        <f t="shared" si="30"/>
        <v>467.15</v>
      </c>
      <c r="E1308" s="159">
        <f>(D1308-B1308)/B1308</f>
        <v>-3.7057484422927792E-6</v>
      </c>
      <c r="G1308" s="119"/>
      <c r="V1308" s="165">
        <v>1</v>
      </c>
    </row>
    <row r="1309" spans="1:22" ht="12.75">
      <c r="A1309" s="96" t="s">
        <v>1041</v>
      </c>
      <c r="B1309" s="243">
        <f>'proposed tariff 12-13'!D1332</f>
        <v>0.84825399960000003</v>
      </c>
      <c r="C1309" s="89"/>
      <c r="D1309" s="188">
        <f t="shared" si="30"/>
        <v>0.85</v>
      </c>
      <c r="E1309" s="159">
        <f>(D1309-B1309)/B1309</f>
        <v>2.05834620387677E-3</v>
      </c>
      <c r="G1309" s="119"/>
      <c r="V1309" s="165">
        <v>1</v>
      </c>
    </row>
    <row r="1310" spans="1:22" ht="12.75">
      <c r="A1310" s="96" t="s">
        <v>1058</v>
      </c>
      <c r="B1310" s="243">
        <f>'proposed tariff 12-13'!D1333</f>
        <v>614.65129054560009</v>
      </c>
      <c r="C1310" s="89"/>
      <c r="D1310" s="188">
        <f t="shared" si="30"/>
        <v>614.65</v>
      </c>
      <c r="E1310" s="159">
        <f>(D1310-B1310)/B1310</f>
        <v>-2.0996386405826678E-6</v>
      </c>
      <c r="G1310" s="119"/>
      <c r="V1310" s="165">
        <v>1</v>
      </c>
    </row>
    <row r="1311" spans="1:22" ht="12.75">
      <c r="A1311" s="96" t="s">
        <v>1041</v>
      </c>
      <c r="B1311" s="243">
        <f>'proposed tariff 12-13'!D1334</f>
        <v>0.84825399960000003</v>
      </c>
      <c r="C1311" s="89"/>
      <c r="D1311" s="188">
        <f t="shared" si="30"/>
        <v>0.85</v>
      </c>
      <c r="E1311" s="159">
        <f>(D1311-B1311)/B1311</f>
        <v>2.05834620387677E-3</v>
      </c>
      <c r="G1311" s="119"/>
      <c r="V1311" s="165">
        <v>1</v>
      </c>
    </row>
    <row r="1312" spans="1:22" ht="12.75">
      <c r="A1312" s="96"/>
      <c r="B1312" s="243" t="s">
        <v>144</v>
      </c>
      <c r="C1312" s="89"/>
      <c r="D1312" s="188"/>
      <c r="E1312" s="159" t="s">
        <v>144</v>
      </c>
      <c r="G1312" s="119"/>
      <c r="V1312" s="165">
        <v>1</v>
      </c>
    </row>
    <row r="1313" spans="1:22" ht="12.75">
      <c r="A1313" s="94" t="s">
        <v>127</v>
      </c>
      <c r="B1313" s="243" t="s">
        <v>144</v>
      </c>
      <c r="C1313" s="89"/>
      <c r="D1313" s="188"/>
      <c r="E1313" s="159" t="s">
        <v>144</v>
      </c>
      <c r="G1313" s="119"/>
      <c r="V1313" s="165">
        <v>1</v>
      </c>
    </row>
    <row r="1314" spans="1:22" ht="12.75">
      <c r="A1314" s="96"/>
      <c r="B1314" s="243" t="s">
        <v>144</v>
      </c>
      <c r="C1314" s="89"/>
      <c r="D1314" s="188"/>
      <c r="E1314" s="159" t="s">
        <v>144</v>
      </c>
      <c r="G1314" s="119"/>
      <c r="V1314" s="165">
        <v>1</v>
      </c>
    </row>
    <row r="1315" spans="1:22" ht="12.75">
      <c r="A1315" s="96" t="s">
        <v>1039</v>
      </c>
      <c r="B1315" s="243" t="s">
        <v>144</v>
      </c>
      <c r="C1315" s="89"/>
      <c r="D1315" s="188"/>
      <c r="E1315" s="159" t="s">
        <v>144</v>
      </c>
      <c r="G1315" s="119"/>
      <c r="V1315" s="165">
        <v>1</v>
      </c>
    </row>
    <row r="1316" spans="1:22" ht="12.75">
      <c r="A1316" s="96"/>
      <c r="B1316" s="243" t="s">
        <v>144</v>
      </c>
      <c r="C1316" s="89"/>
      <c r="D1316" s="188"/>
      <c r="E1316" s="159" t="s">
        <v>144</v>
      </c>
      <c r="G1316" s="119"/>
      <c r="V1316" s="165">
        <v>1</v>
      </c>
    </row>
    <row r="1317" spans="1:22" ht="12.75">
      <c r="A1317" s="96" t="s">
        <v>1059</v>
      </c>
      <c r="B1317" s="243">
        <f>'proposed tariff 12-13'!D1340</f>
        <v>28320.001303708799</v>
      </c>
      <c r="C1317" s="89"/>
      <c r="D1317" s="188">
        <f t="shared" si="30"/>
        <v>28320</v>
      </c>
      <c r="E1317" s="159">
        <f>(D1317-B1317)/B1317</f>
        <v>-4.6034913108243469E-8</v>
      </c>
      <c r="G1317" s="119"/>
      <c r="V1317" s="165">
        <v>1</v>
      </c>
    </row>
    <row r="1318" spans="1:22" ht="12.75">
      <c r="A1318" s="96" t="s">
        <v>1060</v>
      </c>
      <c r="B1318" s="243">
        <f>'proposed tariff 12-13'!D1341</f>
        <v>10865.4572791548</v>
      </c>
      <c r="C1318" s="89"/>
      <c r="D1318" s="188">
        <f t="shared" si="30"/>
        <v>10865.46</v>
      </c>
      <c r="E1318" s="159">
        <f>(D1318-B1318)/B1318</f>
        <v>2.5041239677154133E-7</v>
      </c>
      <c r="G1318" s="119"/>
      <c r="V1318" s="165">
        <v>1</v>
      </c>
    </row>
    <row r="1319" spans="1:22" ht="12.75">
      <c r="A1319" s="96" t="s">
        <v>1061</v>
      </c>
      <c r="B1319" s="243">
        <f>'proposed tariff 12-13'!D1342</f>
        <v>11899.7258646924</v>
      </c>
      <c r="C1319" s="89"/>
      <c r="D1319" s="188">
        <f t="shared" si="30"/>
        <v>11899.73</v>
      </c>
      <c r="E1319" s="159">
        <f>(D1319-B1319)/B1319</f>
        <v>3.4751284579558598E-7</v>
      </c>
      <c r="G1319" s="119"/>
      <c r="V1319" s="165">
        <v>1</v>
      </c>
    </row>
    <row r="1320" spans="1:22" ht="12.75">
      <c r="A1320" s="96" t="s">
        <v>123</v>
      </c>
      <c r="B1320" s="243">
        <f>'proposed tariff 12-13'!D1343</f>
        <v>3863.3137855199998</v>
      </c>
      <c r="C1320" s="89"/>
      <c r="D1320" s="188">
        <f t="shared" si="30"/>
        <v>3863.31</v>
      </c>
      <c r="E1320" s="159">
        <f>(D1320-B1320)/B1320</f>
        <v>-9.7986345660711905E-7</v>
      </c>
      <c r="G1320" s="119"/>
      <c r="V1320" s="165">
        <v>1</v>
      </c>
    </row>
    <row r="1321" spans="1:22" ht="12.75">
      <c r="A1321" s="96"/>
      <c r="B1321" s="243" t="s">
        <v>144</v>
      </c>
      <c r="C1321" s="89"/>
      <c r="D1321" s="188"/>
      <c r="E1321" s="159" t="s">
        <v>144</v>
      </c>
      <c r="G1321" s="119"/>
      <c r="V1321" s="165">
        <v>1</v>
      </c>
    </row>
    <row r="1322" spans="1:22" ht="12.75">
      <c r="A1322" s="96" t="s">
        <v>1045</v>
      </c>
      <c r="B1322" s="243" t="s">
        <v>144</v>
      </c>
      <c r="C1322" s="89"/>
      <c r="D1322" s="188"/>
      <c r="E1322" s="159" t="s">
        <v>144</v>
      </c>
      <c r="G1322" s="119"/>
      <c r="V1322" s="165">
        <v>1</v>
      </c>
    </row>
    <row r="1323" spans="1:22" ht="12.75">
      <c r="A1323" s="96"/>
      <c r="B1323" s="243" t="s">
        <v>144</v>
      </c>
      <c r="C1323" s="89"/>
      <c r="D1323" s="188"/>
      <c r="E1323" s="159" t="s">
        <v>144</v>
      </c>
      <c r="G1323" s="119"/>
      <c r="V1323" s="165">
        <v>1</v>
      </c>
    </row>
    <row r="1324" spans="1:22" ht="12.75">
      <c r="A1324" s="96" t="s">
        <v>1059</v>
      </c>
      <c r="B1324" s="243">
        <f>'proposed tariff 12-13'!D1347</f>
        <v>11888.2475922168</v>
      </c>
      <c r="C1324" s="89"/>
      <c r="D1324" s="188">
        <f t="shared" si="30"/>
        <v>11888.25</v>
      </c>
      <c r="E1324" s="159">
        <f>(D1324-B1324)/B1324</f>
        <v>2.0253474548874432E-7</v>
      </c>
      <c r="G1324" s="119"/>
      <c r="V1324" s="165">
        <v>1</v>
      </c>
    </row>
    <row r="1325" spans="1:22" ht="12.75">
      <c r="A1325" s="96" t="s">
        <v>1060</v>
      </c>
      <c r="B1325" s="243">
        <f>'proposed tariff 12-13'!D1348</f>
        <v>4856.5870068744007</v>
      </c>
      <c r="C1325" s="89"/>
      <c r="D1325" s="188">
        <f t="shared" si="30"/>
        <v>4856.59</v>
      </c>
      <c r="E1325" s="159">
        <f>(D1325-B1325)/B1325</f>
        <v>6.163022705498813E-7</v>
      </c>
      <c r="G1325" s="119"/>
      <c r="V1325" s="165">
        <v>1</v>
      </c>
    </row>
    <row r="1326" spans="1:22" ht="12.75">
      <c r="A1326" s="96" t="s">
        <v>1061</v>
      </c>
      <c r="B1326" s="243">
        <f>'proposed tariff 12-13'!D1349</f>
        <v>5949.85756365</v>
      </c>
      <c r="C1326" s="89"/>
      <c r="D1326" s="188">
        <f t="shared" si="30"/>
        <v>5949.86</v>
      </c>
      <c r="E1326" s="159">
        <f>(D1326-B1326)/B1326</f>
        <v>4.0948039068743555E-7</v>
      </c>
      <c r="G1326" s="119"/>
      <c r="V1326" s="165">
        <v>1</v>
      </c>
    </row>
    <row r="1327" spans="1:22" ht="12.75">
      <c r="A1327" s="96" t="s">
        <v>123</v>
      </c>
      <c r="B1327" s="243">
        <f>'proposed tariff 12-13'!D1350</f>
        <v>1286.6832060767999</v>
      </c>
      <c r="C1327" s="89"/>
      <c r="D1327" s="188">
        <f t="shared" si="30"/>
        <v>1286.68</v>
      </c>
      <c r="E1327" s="159">
        <f>(D1327-B1327)/B1327</f>
        <v>-2.4917375036281431E-6</v>
      </c>
      <c r="G1327" s="119"/>
      <c r="V1327" s="165">
        <v>1</v>
      </c>
    </row>
    <row r="1328" spans="1:22" ht="12.75">
      <c r="A1328" s="96"/>
      <c r="B1328" s="243" t="s">
        <v>144</v>
      </c>
      <c r="C1328" s="89"/>
      <c r="D1328" s="188"/>
      <c r="E1328" s="159" t="s">
        <v>144</v>
      </c>
      <c r="G1328" s="119"/>
      <c r="V1328" s="165">
        <v>1</v>
      </c>
    </row>
    <row r="1329" spans="1:22" ht="12.75">
      <c r="A1329" s="94" t="s">
        <v>1260</v>
      </c>
      <c r="B1329" s="243" t="s">
        <v>144</v>
      </c>
      <c r="C1329" s="89"/>
      <c r="D1329" s="188"/>
      <c r="E1329" s="159" t="s">
        <v>144</v>
      </c>
      <c r="G1329" s="119"/>
      <c r="V1329" s="165">
        <v>1</v>
      </c>
    </row>
    <row r="1330" spans="1:22" ht="12.75">
      <c r="A1330" s="96"/>
      <c r="B1330" s="243" t="s">
        <v>144</v>
      </c>
      <c r="C1330" s="89"/>
      <c r="D1330" s="188"/>
      <c r="E1330" s="159" t="s">
        <v>144</v>
      </c>
      <c r="G1330" s="119"/>
      <c r="V1330" s="165">
        <v>1</v>
      </c>
    </row>
    <row r="1331" spans="1:22" ht="12.75">
      <c r="A1331" s="154" t="s">
        <v>1263</v>
      </c>
      <c r="B1331" s="243" t="s">
        <v>144</v>
      </c>
      <c r="C1331" s="89"/>
      <c r="D1331" s="188"/>
      <c r="E1331" s="159" t="s">
        <v>144</v>
      </c>
      <c r="G1331" s="119"/>
      <c r="V1331" s="165">
        <v>1</v>
      </c>
    </row>
    <row r="1332" spans="1:22" ht="12.75">
      <c r="A1332" s="96"/>
      <c r="B1332" s="243" t="s">
        <v>144</v>
      </c>
      <c r="C1332" s="89"/>
      <c r="D1332" s="188"/>
      <c r="E1332" s="159" t="s">
        <v>144</v>
      </c>
      <c r="G1332" s="119"/>
      <c r="V1332" s="165">
        <v>1</v>
      </c>
    </row>
    <row r="1333" spans="1:22" ht="12.75">
      <c r="A1333" s="154" t="s">
        <v>1264</v>
      </c>
      <c r="B1333" s="243" t="s">
        <v>144</v>
      </c>
      <c r="C1333" s="89"/>
      <c r="D1333" s="188"/>
      <c r="E1333" s="159" t="s">
        <v>144</v>
      </c>
      <c r="G1333" s="119"/>
      <c r="V1333" s="165">
        <v>1</v>
      </c>
    </row>
    <row r="1334" spans="1:22" ht="12.75">
      <c r="A1334" s="96" t="s">
        <v>197</v>
      </c>
      <c r="B1334" s="243" t="s">
        <v>144</v>
      </c>
      <c r="C1334" s="89"/>
      <c r="D1334" s="188"/>
      <c r="E1334" s="159" t="s">
        <v>144</v>
      </c>
      <c r="G1334" s="119"/>
      <c r="V1334" s="165">
        <v>1</v>
      </c>
    </row>
    <row r="1335" spans="1:22" ht="12.75">
      <c r="A1335" s="96" t="s">
        <v>311</v>
      </c>
      <c r="B1335" s="243" t="s">
        <v>144</v>
      </c>
      <c r="C1335" s="89"/>
      <c r="D1335" s="188"/>
      <c r="E1335" s="159" t="s">
        <v>144</v>
      </c>
      <c r="G1335" s="119"/>
      <c r="V1335" s="165">
        <v>1</v>
      </c>
    </row>
    <row r="1336" spans="1:22" ht="12.75">
      <c r="A1336" s="96"/>
      <c r="B1336" s="243" t="s">
        <v>144</v>
      </c>
      <c r="C1336" s="89"/>
      <c r="D1336" s="188"/>
      <c r="E1336" s="159" t="s">
        <v>144</v>
      </c>
      <c r="G1336" s="119"/>
      <c r="V1336" s="165">
        <v>1</v>
      </c>
    </row>
    <row r="1337" spans="1:22" ht="12.75">
      <c r="A1337" s="154" t="s">
        <v>1265</v>
      </c>
      <c r="B1337" s="243" t="s">
        <v>144</v>
      </c>
      <c r="C1337" s="89"/>
      <c r="D1337" s="188"/>
      <c r="E1337" s="159" t="s">
        <v>144</v>
      </c>
      <c r="G1337" s="119"/>
      <c r="V1337" s="165">
        <v>1</v>
      </c>
    </row>
    <row r="1338" spans="1:22" ht="12.75">
      <c r="A1338" s="96" t="s">
        <v>1067</v>
      </c>
      <c r="B1338" s="243" t="s">
        <v>144</v>
      </c>
      <c r="C1338" s="89"/>
      <c r="D1338" s="188"/>
      <c r="E1338" s="159" t="s">
        <v>144</v>
      </c>
      <c r="G1338" s="119"/>
      <c r="V1338" s="165">
        <v>1</v>
      </c>
    </row>
    <row r="1339" spans="1:22" ht="12.75">
      <c r="A1339" s="96" t="s">
        <v>1068</v>
      </c>
      <c r="B1339" s="243" t="s">
        <v>144</v>
      </c>
      <c r="C1339" s="89"/>
      <c r="D1339" s="188"/>
      <c r="E1339" s="159" t="s">
        <v>144</v>
      </c>
      <c r="G1339" s="119"/>
      <c r="V1339" s="165">
        <v>1</v>
      </c>
    </row>
    <row r="1340" spans="1:22" ht="12.75">
      <c r="A1340" s="96" t="s">
        <v>1069</v>
      </c>
      <c r="B1340" s="243" t="s">
        <v>144</v>
      </c>
      <c r="C1340" s="89"/>
      <c r="D1340" s="188"/>
      <c r="E1340" s="159" t="s">
        <v>144</v>
      </c>
      <c r="G1340" s="119"/>
      <c r="V1340" s="165">
        <v>1</v>
      </c>
    </row>
    <row r="1341" spans="1:22" ht="12.75">
      <c r="A1341" s="96" t="s">
        <v>553</v>
      </c>
      <c r="B1341" s="243" t="s">
        <v>144</v>
      </c>
      <c r="C1341" s="89"/>
      <c r="D1341" s="188"/>
      <c r="E1341" s="159" t="s">
        <v>144</v>
      </c>
      <c r="G1341" s="119"/>
      <c r="V1341" s="165">
        <v>1</v>
      </c>
    </row>
    <row r="1342" spans="1:22" ht="12.75">
      <c r="A1342" s="96"/>
      <c r="B1342" s="243"/>
      <c r="C1342" s="89"/>
      <c r="D1342" s="188"/>
      <c r="E1342" s="159"/>
      <c r="G1342" s="119"/>
    </row>
    <row r="1343" spans="1:22" ht="12.75">
      <c r="A1343" s="94" t="s">
        <v>1262</v>
      </c>
      <c r="B1343" s="243"/>
      <c r="C1343" s="89"/>
      <c r="D1343" s="188"/>
      <c r="E1343" s="159"/>
      <c r="G1343" s="119"/>
    </row>
    <row r="1344" spans="1:22" ht="12.75">
      <c r="A1344" s="96"/>
      <c r="B1344" s="243" t="s">
        <v>144</v>
      </c>
      <c r="C1344" s="89"/>
      <c r="D1344" s="188"/>
      <c r="E1344" s="159" t="s">
        <v>144</v>
      </c>
      <c r="G1344" s="119"/>
      <c r="V1344" s="165">
        <v>1</v>
      </c>
    </row>
    <row r="1345" spans="1:22" ht="12.75">
      <c r="A1345" s="94" t="s">
        <v>1070</v>
      </c>
      <c r="B1345" s="243" t="s">
        <v>144</v>
      </c>
      <c r="C1345" s="89"/>
      <c r="D1345" s="188"/>
      <c r="E1345" s="159" t="s">
        <v>144</v>
      </c>
      <c r="G1345" s="119"/>
      <c r="V1345" s="165">
        <v>1</v>
      </c>
    </row>
    <row r="1346" spans="1:22" ht="12.75">
      <c r="A1346" s="94"/>
      <c r="B1346" s="243"/>
      <c r="C1346" s="89"/>
      <c r="D1346" s="188"/>
      <c r="E1346" s="159"/>
      <c r="G1346" s="119"/>
    </row>
    <row r="1347" spans="1:22" ht="23.25">
      <c r="A1347" s="177" t="s">
        <v>1303</v>
      </c>
      <c r="B1347" s="243"/>
      <c r="C1347" s="89"/>
      <c r="D1347" s="188"/>
      <c r="E1347" s="159" t="s">
        <v>144</v>
      </c>
      <c r="G1347" s="119"/>
      <c r="V1347" s="165">
        <v>1</v>
      </c>
    </row>
    <row r="1348" spans="1:22" ht="12.75">
      <c r="A1348" s="94"/>
      <c r="B1348" s="243"/>
      <c r="C1348" s="89"/>
      <c r="D1348" s="188"/>
      <c r="E1348" s="159"/>
      <c r="G1348" s="119"/>
    </row>
    <row r="1349" spans="1:22" ht="12.75">
      <c r="A1349" s="96" t="s">
        <v>1071</v>
      </c>
      <c r="B1349" s="243" t="s">
        <v>144</v>
      </c>
      <c r="C1349" s="89"/>
      <c r="D1349" s="188"/>
      <c r="E1349" s="159" t="s">
        <v>144</v>
      </c>
      <c r="G1349" s="119"/>
      <c r="V1349" s="165">
        <v>1</v>
      </c>
    </row>
    <row r="1350" spans="1:22" ht="12.75">
      <c r="A1350" s="96" t="s">
        <v>1022</v>
      </c>
      <c r="B1350" s="243" t="s">
        <v>144</v>
      </c>
      <c r="C1350" s="89"/>
      <c r="D1350" s="188"/>
      <c r="E1350" s="159" t="s">
        <v>144</v>
      </c>
      <c r="G1350" s="119"/>
      <c r="V1350" s="165">
        <v>1</v>
      </c>
    </row>
    <row r="1351" spans="1:22" ht="12.75">
      <c r="A1351" s="96"/>
      <c r="B1351" s="243"/>
      <c r="C1351" s="89"/>
      <c r="D1351" s="188"/>
      <c r="E1351" s="159"/>
      <c r="G1351" s="119"/>
    </row>
    <row r="1352" spans="1:22" ht="12.75">
      <c r="A1352" s="96" t="s">
        <v>359</v>
      </c>
      <c r="B1352" s="243">
        <f>'proposed tariff 12-13'!D1375</f>
        <v>1257.1661143691999</v>
      </c>
      <c r="C1352" s="89"/>
      <c r="D1352" s="188">
        <f t="shared" ref="D1352:D1408" si="31">ROUND(B1352*(1+$I$25),2)</f>
        <v>1257.17</v>
      </c>
      <c r="E1352" s="159">
        <f>(D1352-B1352)/B1352</f>
        <v>3.0907855021935892E-6</v>
      </c>
      <c r="G1352" s="119"/>
      <c r="V1352" s="165">
        <v>1</v>
      </c>
    </row>
    <row r="1353" spans="1:22" ht="12.75">
      <c r="A1353" s="96"/>
      <c r="B1353" s="243" t="s">
        <v>144</v>
      </c>
      <c r="C1353" s="89"/>
      <c r="D1353" s="188"/>
      <c r="E1353" s="159" t="s">
        <v>144</v>
      </c>
      <c r="G1353" s="119"/>
      <c r="V1353" s="165">
        <v>1</v>
      </c>
    </row>
    <row r="1354" spans="1:22" ht="12.75">
      <c r="A1354" s="94" t="s">
        <v>1073</v>
      </c>
      <c r="B1354" s="243" t="s">
        <v>144</v>
      </c>
      <c r="C1354" s="89"/>
      <c r="D1354" s="188"/>
      <c r="E1354" s="159" t="s">
        <v>144</v>
      </c>
      <c r="G1354" s="119"/>
      <c r="V1354" s="165">
        <v>1</v>
      </c>
    </row>
    <row r="1355" spans="1:22" ht="12.75">
      <c r="A1355" s="94"/>
      <c r="B1355" s="243" t="s">
        <v>144</v>
      </c>
      <c r="C1355" s="89"/>
      <c r="D1355" s="188"/>
      <c r="E1355" s="159" t="s">
        <v>144</v>
      </c>
      <c r="G1355" s="119"/>
      <c r="V1355" s="165">
        <v>1</v>
      </c>
    </row>
    <row r="1356" spans="1:22" ht="12.75">
      <c r="A1356" s="96" t="s">
        <v>1027</v>
      </c>
      <c r="B1356" s="243" t="s">
        <v>144</v>
      </c>
      <c r="C1356" s="89"/>
      <c r="D1356" s="188"/>
      <c r="E1356" s="159" t="s">
        <v>144</v>
      </c>
      <c r="G1356" s="119"/>
      <c r="V1356" s="165">
        <v>1</v>
      </c>
    </row>
    <row r="1357" spans="1:22" ht="12.75">
      <c r="A1357" s="96" t="s">
        <v>1028</v>
      </c>
      <c r="B1357" s="243" t="s">
        <v>144</v>
      </c>
      <c r="C1357" s="89"/>
      <c r="D1357" s="188"/>
      <c r="E1357" s="159" t="s">
        <v>144</v>
      </c>
      <c r="G1357" s="119"/>
      <c r="V1357" s="165">
        <v>1</v>
      </c>
    </row>
    <row r="1358" spans="1:22" ht="12.75">
      <c r="A1358" s="96" t="s">
        <v>1029</v>
      </c>
      <c r="B1358" s="243" t="s">
        <v>144</v>
      </c>
      <c r="C1358" s="89"/>
      <c r="D1358" s="188"/>
      <c r="E1358" s="159" t="s">
        <v>144</v>
      </c>
      <c r="G1358" s="119"/>
      <c r="V1358" s="165">
        <v>1</v>
      </c>
    </row>
    <row r="1359" spans="1:22" ht="12.75">
      <c r="A1359" s="94"/>
      <c r="B1359" s="243" t="s">
        <v>144</v>
      </c>
      <c r="C1359" s="89"/>
      <c r="D1359" s="188"/>
      <c r="E1359" s="159" t="s">
        <v>144</v>
      </c>
      <c r="G1359" s="119"/>
      <c r="V1359" s="165">
        <v>1</v>
      </c>
    </row>
    <row r="1360" spans="1:22" ht="12.75">
      <c r="A1360" s="96" t="s">
        <v>353</v>
      </c>
      <c r="B1360" s="243">
        <f>'proposed tariff 12-13'!D1383</f>
        <v>658.9215594108</v>
      </c>
      <c r="C1360" s="89"/>
      <c r="D1360" s="188">
        <f t="shared" si="31"/>
        <v>658.92</v>
      </c>
      <c r="E1360" s="159">
        <f>(D1360-B1360)/B1360</f>
        <v>-2.3666106803908681E-6</v>
      </c>
      <c r="G1360" s="119"/>
      <c r="V1360" s="165">
        <v>1</v>
      </c>
    </row>
    <row r="1361" spans="1:22" ht="13.5" thickBot="1">
      <c r="A1361" s="271"/>
      <c r="B1361" s="278" t="s">
        <v>144</v>
      </c>
      <c r="C1361" s="279"/>
      <c r="D1361" s="188"/>
      <c r="E1361" s="280" t="s">
        <v>144</v>
      </c>
      <c r="G1361" s="119"/>
      <c r="V1361" s="165">
        <v>1</v>
      </c>
    </row>
    <row r="1362" spans="1:22" ht="12.75">
      <c r="A1362" s="291" t="s">
        <v>1075</v>
      </c>
      <c r="B1362" s="282" t="s">
        <v>144</v>
      </c>
      <c r="C1362" s="283"/>
      <c r="D1362" s="188"/>
      <c r="E1362" s="285" t="s">
        <v>144</v>
      </c>
      <c r="G1362" s="119"/>
      <c r="V1362" s="165">
        <v>1</v>
      </c>
    </row>
    <row r="1363" spans="1:22" ht="12.75">
      <c r="A1363" s="96"/>
      <c r="B1363" s="243" t="s">
        <v>144</v>
      </c>
      <c r="C1363" s="89"/>
      <c r="D1363" s="188"/>
      <c r="E1363" s="159" t="s">
        <v>144</v>
      </c>
      <c r="G1363" s="119"/>
      <c r="V1363" s="165">
        <v>1</v>
      </c>
    </row>
    <row r="1364" spans="1:22" ht="12.75">
      <c r="A1364" s="96" t="s">
        <v>1039</v>
      </c>
      <c r="B1364" s="243" t="s">
        <v>144</v>
      </c>
      <c r="C1364" s="163"/>
      <c r="D1364" s="188"/>
      <c r="E1364" s="159" t="s">
        <v>144</v>
      </c>
      <c r="G1364" s="119"/>
      <c r="V1364" s="165">
        <v>1</v>
      </c>
    </row>
    <row r="1365" spans="1:22" ht="12.75">
      <c r="A1365" s="96" t="s">
        <v>1057</v>
      </c>
      <c r="B1365" s="243">
        <f>'proposed tariff 12-13'!D1389</f>
        <v>934.27125011639998</v>
      </c>
      <c r="C1365" s="89"/>
      <c r="D1365" s="188">
        <f t="shared" si="31"/>
        <v>934.27</v>
      </c>
      <c r="E1365" s="159">
        <f>(D1365-B1365)/B1365</f>
        <v>-1.3380657917554863E-6</v>
      </c>
      <c r="G1365" s="119"/>
      <c r="V1365" s="165">
        <v>1</v>
      </c>
    </row>
    <row r="1366" spans="1:22" ht="12.75">
      <c r="A1366" s="96" t="s">
        <v>1041</v>
      </c>
      <c r="B1366" s="243">
        <f>'proposed tariff 12-13'!D1390</f>
        <v>2.0615793408000003</v>
      </c>
      <c r="C1366" s="89"/>
      <c r="D1366" s="188">
        <f t="shared" si="31"/>
        <v>2.06</v>
      </c>
      <c r="E1366" s="159">
        <f>(D1366-B1366)/B1366</f>
        <v>-7.6608295821753371E-4</v>
      </c>
      <c r="G1366" s="119"/>
      <c r="V1366" s="165">
        <v>1</v>
      </c>
    </row>
    <row r="1367" spans="1:22" ht="12.75">
      <c r="A1367" s="96" t="s">
        <v>354</v>
      </c>
      <c r="B1367" s="243">
        <f>'proposed tariff 12-13'!D1391</f>
        <v>1229.3133184836001</v>
      </c>
      <c r="C1367" s="89"/>
      <c r="D1367" s="188">
        <f t="shared" si="31"/>
        <v>1229.31</v>
      </c>
      <c r="E1367" s="159">
        <f>(D1367-B1367)/B1367</f>
        <v>-2.6994611953687686E-6</v>
      </c>
      <c r="G1367" s="119"/>
      <c r="V1367" s="165">
        <v>1</v>
      </c>
    </row>
    <row r="1368" spans="1:22" ht="12.75">
      <c r="A1368" s="96" t="s">
        <v>355</v>
      </c>
      <c r="B1368" s="243">
        <f>'proposed tariff 12-13'!D1392</f>
        <v>2.0615793408000003</v>
      </c>
      <c r="C1368" s="89"/>
      <c r="D1368" s="188">
        <f t="shared" si="31"/>
        <v>2.06</v>
      </c>
      <c r="E1368" s="159">
        <f>(D1368-B1368)/B1368</f>
        <v>-7.6608295821753371E-4</v>
      </c>
      <c r="G1368" s="119"/>
      <c r="V1368" s="165">
        <v>1</v>
      </c>
    </row>
    <row r="1369" spans="1:22" ht="12.75">
      <c r="A1369" s="96"/>
      <c r="B1369" s="243" t="s">
        <v>144</v>
      </c>
      <c r="C1369" s="89"/>
      <c r="D1369" s="188"/>
      <c r="E1369" s="159" t="s">
        <v>144</v>
      </c>
      <c r="G1369" s="119"/>
      <c r="V1369" s="165">
        <v>1</v>
      </c>
    </row>
    <row r="1370" spans="1:22" ht="12.75">
      <c r="A1370" s="96" t="s">
        <v>1045</v>
      </c>
      <c r="B1370" s="243" t="s">
        <v>144</v>
      </c>
      <c r="C1370" s="89"/>
      <c r="D1370" s="188"/>
      <c r="E1370" s="159" t="s">
        <v>144</v>
      </c>
      <c r="G1370" s="119"/>
      <c r="V1370" s="165">
        <v>1</v>
      </c>
    </row>
    <row r="1371" spans="1:22" ht="12.75">
      <c r="A1371" s="96" t="s">
        <v>356</v>
      </c>
      <c r="B1371" s="243">
        <f>'proposed tariff 12-13'!D1396</f>
        <v>467.15173114679999</v>
      </c>
      <c r="C1371" s="89"/>
      <c r="D1371" s="188">
        <f t="shared" si="31"/>
        <v>467.15</v>
      </c>
      <c r="E1371" s="159">
        <f>(D1371-B1371)/B1371</f>
        <v>-3.7057484422927792E-6</v>
      </c>
      <c r="G1371" s="119"/>
      <c r="V1371" s="165">
        <v>1</v>
      </c>
    </row>
    <row r="1372" spans="1:22" ht="12.75">
      <c r="A1372" s="96" t="s">
        <v>355</v>
      </c>
      <c r="B1372" s="243">
        <f>'proposed tariff 12-13'!D1397</f>
        <v>0.84825399960000003</v>
      </c>
      <c r="C1372" s="89"/>
      <c r="D1372" s="188">
        <f t="shared" si="31"/>
        <v>0.85</v>
      </c>
      <c r="E1372" s="159">
        <f>(D1372-B1372)/B1372</f>
        <v>2.05834620387677E-3</v>
      </c>
      <c r="G1372" s="119"/>
      <c r="V1372" s="165">
        <v>1</v>
      </c>
    </row>
    <row r="1373" spans="1:22" ht="12.75">
      <c r="A1373" s="96" t="s">
        <v>354</v>
      </c>
      <c r="B1373" s="243">
        <f>'proposed tariff 12-13'!D1398</f>
        <v>512.21656704960003</v>
      </c>
      <c r="C1373" s="89"/>
      <c r="D1373" s="188">
        <f t="shared" si="31"/>
        <v>512.22</v>
      </c>
      <c r="E1373" s="159">
        <f>(D1373-B1373)/B1373</f>
        <v>6.7021463592461256E-6</v>
      </c>
      <c r="G1373" s="119"/>
      <c r="V1373" s="165">
        <v>1</v>
      </c>
    </row>
    <row r="1374" spans="1:22" ht="12.75">
      <c r="A1374" s="96" t="s">
        <v>355</v>
      </c>
      <c r="B1374" s="243">
        <f>'proposed tariff 12-13'!D1399</f>
        <v>0.84825399960000003</v>
      </c>
      <c r="C1374" s="89"/>
      <c r="D1374" s="188">
        <f t="shared" si="31"/>
        <v>0.85</v>
      </c>
      <c r="E1374" s="159">
        <f>(D1374-B1374)/B1374</f>
        <v>2.05834620387677E-3</v>
      </c>
      <c r="G1374" s="119"/>
      <c r="V1374" s="165">
        <v>1</v>
      </c>
    </row>
    <row r="1375" spans="1:22" ht="12.75">
      <c r="A1375" s="96"/>
      <c r="B1375" s="243" t="s">
        <v>144</v>
      </c>
      <c r="C1375" s="89"/>
      <c r="D1375" s="188"/>
      <c r="E1375" s="159" t="s">
        <v>144</v>
      </c>
      <c r="G1375" s="119"/>
      <c r="V1375" s="165">
        <v>1</v>
      </c>
    </row>
    <row r="1376" spans="1:22" ht="12.75">
      <c r="A1376" s="94" t="s">
        <v>127</v>
      </c>
      <c r="B1376" s="243"/>
      <c r="C1376" s="89"/>
      <c r="D1376" s="188"/>
      <c r="E1376" s="159"/>
      <c r="G1376" s="119"/>
    </row>
    <row r="1377" spans="1:22" ht="12.75">
      <c r="A1377" s="96"/>
      <c r="B1377" s="243"/>
      <c r="C1377" s="89"/>
      <c r="D1377" s="188"/>
      <c r="E1377" s="159"/>
      <c r="G1377" s="119"/>
    </row>
    <row r="1378" spans="1:22" ht="12.75">
      <c r="A1378" s="96" t="s">
        <v>1039</v>
      </c>
      <c r="B1378" s="243"/>
      <c r="C1378" s="89"/>
      <c r="D1378" s="188"/>
      <c r="E1378" s="159"/>
      <c r="G1378" s="119"/>
    </row>
    <row r="1379" spans="1:22" ht="12.75">
      <c r="A1379" s="96" t="s">
        <v>124</v>
      </c>
      <c r="B1379" s="243">
        <f>'proposed tariff 12-13'!D1404</f>
        <v>2524.1658120000002</v>
      </c>
      <c r="C1379" s="89"/>
      <c r="D1379" s="188">
        <f t="shared" si="31"/>
        <v>2524.17</v>
      </c>
      <c r="E1379" s="159">
        <f>(D1379-B1379)/B1379</f>
        <v>1.6591620011552178E-6</v>
      </c>
      <c r="G1379" s="119"/>
    </row>
    <row r="1380" spans="1:22" ht="12.75">
      <c r="A1380" s="96"/>
      <c r="B1380" s="243" t="s">
        <v>144</v>
      </c>
      <c r="C1380" s="89"/>
      <c r="D1380" s="188"/>
      <c r="E1380" s="159"/>
      <c r="G1380" s="119"/>
    </row>
    <row r="1381" spans="1:22" ht="12.75">
      <c r="A1381" s="96" t="s">
        <v>1266</v>
      </c>
      <c r="B1381" s="243" t="s">
        <v>144</v>
      </c>
      <c r="C1381" s="89"/>
      <c r="D1381" s="188"/>
      <c r="E1381" s="159"/>
      <c r="G1381" s="119"/>
    </row>
    <row r="1382" spans="1:22" ht="12.75">
      <c r="A1382" s="96" t="s">
        <v>124</v>
      </c>
      <c r="B1382" s="243">
        <f>'proposed tariff 12-13'!D1407</f>
        <v>926.08339600000011</v>
      </c>
      <c r="C1382" s="89"/>
      <c r="D1382" s="188">
        <f t="shared" si="31"/>
        <v>926.08</v>
      </c>
      <c r="E1382" s="159">
        <f>(D1382-B1382)/B1382</f>
        <v>-3.6670563523051475E-6</v>
      </c>
      <c r="G1382" s="119"/>
    </row>
    <row r="1383" spans="1:22" ht="12.75">
      <c r="A1383" s="96"/>
      <c r="B1383" s="243"/>
      <c r="C1383" s="89"/>
      <c r="D1383" s="188"/>
      <c r="E1383" s="159"/>
      <c r="G1383" s="119"/>
    </row>
    <row r="1384" spans="1:22" ht="12.75">
      <c r="A1384" s="94" t="s">
        <v>1080</v>
      </c>
      <c r="B1384" s="243" t="s">
        <v>144</v>
      </c>
      <c r="C1384" s="89"/>
      <c r="D1384" s="188"/>
      <c r="E1384" s="159" t="s">
        <v>144</v>
      </c>
      <c r="G1384" s="119"/>
      <c r="V1384" s="165">
        <v>1</v>
      </c>
    </row>
    <row r="1385" spans="1:22" ht="12.75">
      <c r="A1385" s="94" t="s">
        <v>1261</v>
      </c>
      <c r="B1385" s="243" t="s">
        <v>144</v>
      </c>
      <c r="C1385" s="89"/>
      <c r="D1385" s="188"/>
      <c r="E1385" s="159" t="s">
        <v>144</v>
      </c>
      <c r="G1385" s="119"/>
      <c r="V1385" s="165">
        <v>1</v>
      </c>
    </row>
    <row r="1386" spans="1:22" ht="12.75">
      <c r="A1386" s="96"/>
      <c r="B1386" s="243" t="s">
        <v>144</v>
      </c>
      <c r="C1386" s="89"/>
      <c r="D1386" s="188"/>
      <c r="E1386" s="159" t="s">
        <v>144</v>
      </c>
      <c r="G1386" s="119"/>
      <c r="V1386" s="165">
        <v>1</v>
      </c>
    </row>
    <row r="1387" spans="1:22" ht="12.75">
      <c r="A1387" s="96" t="s">
        <v>1081</v>
      </c>
      <c r="B1387" s="243" t="s">
        <v>144</v>
      </c>
      <c r="C1387" s="89"/>
      <c r="D1387" s="188"/>
      <c r="E1387" s="159" t="s">
        <v>144</v>
      </c>
      <c r="G1387" s="119"/>
      <c r="V1387" s="165">
        <v>1</v>
      </c>
    </row>
    <row r="1388" spans="1:22" ht="12.75">
      <c r="A1388" s="96"/>
      <c r="B1388" s="243" t="s">
        <v>144</v>
      </c>
      <c r="C1388" s="89"/>
      <c r="D1388" s="188"/>
      <c r="E1388" s="159" t="s">
        <v>144</v>
      </c>
      <c r="G1388" s="119"/>
      <c r="V1388" s="165">
        <v>1</v>
      </c>
    </row>
    <row r="1389" spans="1:22" ht="12.75">
      <c r="A1389" s="96" t="s">
        <v>198</v>
      </c>
      <c r="B1389" s="243">
        <f>'proposed tariff 12-13'!D1414</f>
        <v>737.58369613319985</v>
      </c>
      <c r="C1389" s="89"/>
      <c r="D1389" s="188">
        <f t="shared" si="31"/>
        <v>737.58</v>
      </c>
      <c r="E1389" s="159">
        <f>(D1389-B1389)/B1389</f>
        <v>-5.0111373382940254E-6</v>
      </c>
      <c r="G1389" s="119"/>
      <c r="V1389" s="165">
        <v>1</v>
      </c>
    </row>
    <row r="1390" spans="1:22" ht="12.75">
      <c r="A1390" s="96" t="s">
        <v>1082</v>
      </c>
      <c r="B1390" s="243">
        <f>'proposed tariff 12-13'!D1415</f>
        <v>737.58369613319985</v>
      </c>
      <c r="C1390" s="89"/>
      <c r="D1390" s="188">
        <f t="shared" si="31"/>
        <v>737.58</v>
      </c>
      <c r="E1390" s="159">
        <f>(D1390-B1390)/B1390</f>
        <v>-5.0111373382940254E-6</v>
      </c>
      <c r="G1390" s="119"/>
      <c r="V1390" s="165">
        <v>1</v>
      </c>
    </row>
    <row r="1391" spans="1:22" ht="12.75">
      <c r="A1391" s="96" t="s">
        <v>1083</v>
      </c>
      <c r="B1391" s="243">
        <f>'proposed tariff 12-13'!D1416</f>
        <v>737.58369613319985</v>
      </c>
      <c r="C1391" s="89"/>
      <c r="D1391" s="188">
        <f t="shared" si="31"/>
        <v>737.58</v>
      </c>
      <c r="E1391" s="159">
        <f>(D1391-B1391)/B1391</f>
        <v>-5.0111373382940254E-6</v>
      </c>
      <c r="G1391" s="119"/>
      <c r="V1391" s="165">
        <v>1</v>
      </c>
    </row>
    <row r="1392" spans="1:22" ht="12.75">
      <c r="A1392" s="96"/>
      <c r="B1392" s="243" t="s">
        <v>144</v>
      </c>
      <c r="C1392" s="89"/>
      <c r="D1392" s="188"/>
      <c r="E1392" s="159" t="s">
        <v>144</v>
      </c>
      <c r="G1392" s="119"/>
      <c r="V1392" s="165">
        <v>1</v>
      </c>
    </row>
    <row r="1393" spans="1:22" ht="12.75">
      <c r="A1393" s="94" t="s">
        <v>1080</v>
      </c>
      <c r="B1393" s="243" t="s">
        <v>144</v>
      </c>
      <c r="C1393" s="89"/>
      <c r="D1393" s="188"/>
      <c r="E1393" s="159" t="s">
        <v>144</v>
      </c>
      <c r="G1393" s="119"/>
      <c r="V1393" s="165">
        <v>1</v>
      </c>
    </row>
    <row r="1394" spans="1:22" ht="12.75">
      <c r="A1394" s="94" t="s">
        <v>1034</v>
      </c>
      <c r="B1394" s="243" t="s">
        <v>144</v>
      </c>
      <c r="C1394" s="89"/>
      <c r="D1394" s="188"/>
      <c r="E1394" s="159" t="s">
        <v>144</v>
      </c>
      <c r="G1394" s="119"/>
      <c r="V1394" s="165">
        <v>1</v>
      </c>
    </row>
    <row r="1395" spans="1:22" ht="12.75">
      <c r="A1395" s="96"/>
      <c r="B1395" s="243" t="s">
        <v>144</v>
      </c>
      <c r="C1395" s="89"/>
      <c r="D1395" s="188"/>
      <c r="E1395" s="159" t="s">
        <v>144</v>
      </c>
      <c r="G1395" s="119"/>
      <c r="V1395" s="165">
        <v>1</v>
      </c>
    </row>
    <row r="1396" spans="1:22" ht="12.75">
      <c r="A1396" s="96" t="s">
        <v>1084</v>
      </c>
      <c r="B1396" s="243">
        <f>'proposed tariff 12-13'!D1421</f>
        <v>737.58369613319985</v>
      </c>
      <c r="C1396" s="89"/>
      <c r="D1396" s="188">
        <f t="shared" si="31"/>
        <v>737.58</v>
      </c>
      <c r="E1396" s="159">
        <f>(D1396-B1396)/B1396</f>
        <v>-5.0111373382940254E-6</v>
      </c>
      <c r="G1396" s="119"/>
      <c r="V1396" s="165">
        <v>1</v>
      </c>
    </row>
    <row r="1397" spans="1:22" ht="12.75">
      <c r="A1397" s="96" t="s">
        <v>1085</v>
      </c>
      <c r="B1397" s="243">
        <f>'proposed tariff 12-13'!D1422</f>
        <v>737.58369613319985</v>
      </c>
      <c r="C1397" s="89"/>
      <c r="D1397" s="188">
        <f t="shared" si="31"/>
        <v>737.58</v>
      </c>
      <c r="E1397" s="159">
        <f>(D1397-B1397)/B1397</f>
        <v>-5.0111373382940254E-6</v>
      </c>
      <c r="G1397" s="119"/>
      <c r="V1397" s="165">
        <v>1</v>
      </c>
    </row>
    <row r="1398" spans="1:22" ht="12.75">
      <c r="A1398" s="96" t="s">
        <v>1086</v>
      </c>
      <c r="B1398" s="243">
        <f>'proposed tariff 12-13'!D1423</f>
        <v>737.58369613319985</v>
      </c>
      <c r="C1398" s="89"/>
      <c r="D1398" s="188">
        <f t="shared" si="31"/>
        <v>737.58</v>
      </c>
      <c r="E1398" s="159">
        <f>(D1398-B1398)/B1398</f>
        <v>-5.0111373382940254E-6</v>
      </c>
      <c r="G1398" s="119"/>
      <c r="V1398" s="165">
        <v>1</v>
      </c>
    </row>
    <row r="1399" spans="1:22" ht="12.75">
      <c r="A1399" s="96"/>
      <c r="B1399" s="243" t="s">
        <v>144</v>
      </c>
      <c r="C1399" s="89"/>
      <c r="D1399" s="188"/>
      <c r="E1399" s="159" t="s">
        <v>144</v>
      </c>
      <c r="G1399" s="119"/>
      <c r="V1399" s="165">
        <v>1</v>
      </c>
    </row>
    <row r="1400" spans="1:22" ht="12.75">
      <c r="A1400" s="96" t="s">
        <v>1087</v>
      </c>
      <c r="B1400" s="243" t="s">
        <v>144</v>
      </c>
      <c r="C1400" s="89"/>
      <c r="D1400" s="188"/>
      <c r="E1400" s="159" t="s">
        <v>144</v>
      </c>
      <c r="G1400" s="119"/>
      <c r="V1400" s="165">
        <v>1</v>
      </c>
    </row>
    <row r="1401" spans="1:22" ht="12.75">
      <c r="A1401" s="96" t="s">
        <v>1088</v>
      </c>
      <c r="B1401" s="243" t="s">
        <v>144</v>
      </c>
      <c r="C1401" s="89"/>
      <c r="D1401" s="188"/>
      <c r="E1401" s="159" t="s">
        <v>144</v>
      </c>
      <c r="G1401" s="119"/>
      <c r="V1401" s="165">
        <v>1</v>
      </c>
    </row>
    <row r="1402" spans="1:22" ht="12.75">
      <c r="A1402" s="96" t="s">
        <v>1089</v>
      </c>
      <c r="B1402" s="243" t="s">
        <v>144</v>
      </c>
      <c r="C1402" s="89"/>
      <c r="D1402" s="188"/>
      <c r="E1402" s="159" t="s">
        <v>144</v>
      </c>
      <c r="G1402" s="119"/>
      <c r="V1402" s="165">
        <v>1</v>
      </c>
    </row>
    <row r="1403" spans="1:22" ht="12.75">
      <c r="A1403" s="96"/>
      <c r="B1403" s="243" t="s">
        <v>144</v>
      </c>
      <c r="C1403" s="89"/>
      <c r="D1403" s="188"/>
      <c r="E1403" s="159" t="s">
        <v>144</v>
      </c>
      <c r="G1403" s="119"/>
      <c r="V1403" s="165">
        <v>1</v>
      </c>
    </row>
    <row r="1404" spans="1:22" ht="12.75">
      <c r="A1404" s="94" t="s">
        <v>1090</v>
      </c>
      <c r="B1404" s="243" t="s">
        <v>144</v>
      </c>
      <c r="C1404" s="89"/>
      <c r="D1404" s="188"/>
      <c r="E1404" s="159" t="s">
        <v>144</v>
      </c>
      <c r="G1404" s="119"/>
      <c r="V1404" s="165">
        <v>1</v>
      </c>
    </row>
    <row r="1405" spans="1:22" ht="12.75">
      <c r="A1405" s="96"/>
      <c r="B1405" s="243" t="s">
        <v>144</v>
      </c>
      <c r="C1405" s="89"/>
      <c r="D1405" s="188"/>
      <c r="E1405" s="159" t="s">
        <v>144</v>
      </c>
      <c r="G1405" s="119"/>
      <c r="V1405" s="165">
        <v>1</v>
      </c>
    </row>
    <row r="1406" spans="1:22" ht="12.75">
      <c r="A1406" s="96" t="s">
        <v>1091</v>
      </c>
      <c r="B1406" s="243">
        <f>'proposed tariff 12-13'!D1431</f>
        <v>1513.9830657923999</v>
      </c>
      <c r="C1406" s="89"/>
      <c r="D1406" s="188">
        <f t="shared" si="31"/>
        <v>1513.98</v>
      </c>
      <c r="E1406" s="159">
        <f>(D1406-B1406)/B1406</f>
        <v>-2.0249846046074782E-6</v>
      </c>
      <c r="G1406" s="119"/>
      <c r="V1406" s="165">
        <v>1</v>
      </c>
    </row>
    <row r="1407" spans="1:22" ht="12.75">
      <c r="A1407" s="96" t="s">
        <v>1092</v>
      </c>
      <c r="B1407" s="243">
        <f>'proposed tariff 12-13'!D1432</f>
        <v>1816.7882688647999</v>
      </c>
      <c r="C1407" s="89"/>
      <c r="D1407" s="188">
        <f t="shared" si="31"/>
        <v>1816.79</v>
      </c>
      <c r="E1407" s="159">
        <f>(D1407-B1407)/B1407</f>
        <v>9.528546775406635E-7</v>
      </c>
      <c r="G1407" s="119"/>
      <c r="V1407" s="165">
        <v>1</v>
      </c>
    </row>
    <row r="1408" spans="1:22" ht="12.75">
      <c r="A1408" s="96" t="s">
        <v>1093</v>
      </c>
      <c r="B1408" s="243">
        <f>'proposed tariff 12-13'!D1433</f>
        <v>2119.5934719372003</v>
      </c>
      <c r="C1408" s="89"/>
      <c r="D1408" s="188">
        <f t="shared" si="31"/>
        <v>2119.59</v>
      </c>
      <c r="E1408" s="159">
        <f>(D1408-B1408)/B1408</f>
        <v>-1.6380203308521262E-6</v>
      </c>
      <c r="G1408" s="119"/>
      <c r="V1408" s="165">
        <v>1</v>
      </c>
    </row>
    <row r="1409" spans="1:22" ht="12.75">
      <c r="A1409" s="96"/>
      <c r="B1409" s="243" t="s">
        <v>144</v>
      </c>
      <c r="C1409" s="89"/>
      <c r="D1409" s="188"/>
      <c r="E1409" s="159" t="s">
        <v>144</v>
      </c>
      <c r="G1409" s="119"/>
      <c r="V1409" s="165">
        <v>1</v>
      </c>
    </row>
    <row r="1410" spans="1:22" ht="12.75">
      <c r="A1410" s="94" t="s">
        <v>1094</v>
      </c>
      <c r="B1410" s="243" t="s">
        <v>144</v>
      </c>
      <c r="C1410" s="89"/>
      <c r="D1410" s="188"/>
      <c r="E1410" s="159" t="s">
        <v>144</v>
      </c>
      <c r="G1410" s="119"/>
      <c r="V1410" s="165">
        <v>1</v>
      </c>
    </row>
    <row r="1411" spans="1:22" ht="12.75">
      <c r="A1411" s="96"/>
      <c r="B1411" s="243" t="s">
        <v>144</v>
      </c>
      <c r="C1411" s="89"/>
      <c r="D1411" s="188"/>
      <c r="E1411" s="159" t="s">
        <v>144</v>
      </c>
      <c r="G1411" s="119"/>
      <c r="V1411" s="165">
        <v>1</v>
      </c>
    </row>
    <row r="1412" spans="1:22" ht="12.75">
      <c r="A1412" s="94" t="s">
        <v>1095</v>
      </c>
      <c r="B1412" s="243" t="s">
        <v>144</v>
      </c>
      <c r="C1412" s="89"/>
      <c r="D1412" s="188"/>
      <c r="E1412" s="159" t="s">
        <v>144</v>
      </c>
      <c r="G1412" s="119"/>
      <c r="V1412" s="165">
        <v>1</v>
      </c>
    </row>
    <row r="1413" spans="1:22" ht="12.75">
      <c r="A1413" s="94"/>
      <c r="B1413" s="243" t="s">
        <v>144</v>
      </c>
      <c r="C1413" s="89"/>
      <c r="D1413" s="188"/>
      <c r="E1413" s="159" t="s">
        <v>144</v>
      </c>
      <c r="G1413" s="119"/>
      <c r="V1413" s="165">
        <v>1</v>
      </c>
    </row>
    <row r="1414" spans="1:22" ht="12.75">
      <c r="A1414" s="96" t="s">
        <v>1257</v>
      </c>
      <c r="B1414" s="243" t="s">
        <v>256</v>
      </c>
      <c r="C1414" s="89"/>
      <c r="D1414" s="188"/>
      <c r="E1414" s="159" t="s">
        <v>144</v>
      </c>
      <c r="G1414" s="119"/>
      <c r="V1414" s="165">
        <v>1</v>
      </c>
    </row>
    <row r="1415" spans="1:22" ht="12.75">
      <c r="A1415" s="96"/>
      <c r="B1415" s="243"/>
      <c r="C1415" s="89"/>
      <c r="D1415" s="188"/>
      <c r="E1415" s="159"/>
      <c r="G1415" s="119"/>
      <c r="V1415" s="165">
        <v>1</v>
      </c>
    </row>
    <row r="1416" spans="1:22" ht="12.75">
      <c r="A1416" s="94" t="s">
        <v>272</v>
      </c>
      <c r="B1416" s="243" t="s">
        <v>144</v>
      </c>
      <c r="C1416" s="89"/>
      <c r="D1416" s="188"/>
      <c r="E1416" s="159" t="s">
        <v>144</v>
      </c>
      <c r="G1416" s="119"/>
      <c r="V1416" s="165">
        <v>1</v>
      </c>
    </row>
    <row r="1417" spans="1:22" ht="12.75">
      <c r="A1417" s="96"/>
      <c r="B1417" s="243" t="s">
        <v>144</v>
      </c>
      <c r="C1417" s="89"/>
      <c r="D1417" s="188"/>
      <c r="E1417" s="159" t="s">
        <v>144</v>
      </c>
      <c r="G1417" s="119"/>
      <c r="V1417" s="165">
        <v>1</v>
      </c>
    </row>
    <row r="1418" spans="1:22" ht="12.75">
      <c r="A1418" s="96" t="s">
        <v>273</v>
      </c>
      <c r="B1418" s="243" t="s">
        <v>256</v>
      </c>
      <c r="C1418" s="89"/>
      <c r="D1418" s="188"/>
      <c r="E1418" s="159"/>
      <c r="G1418" s="119"/>
    </row>
    <row r="1419" spans="1:22" ht="12.75">
      <c r="A1419" s="96" t="s">
        <v>260</v>
      </c>
      <c r="B1419" s="243" t="s">
        <v>144</v>
      </c>
      <c r="C1419" s="89"/>
      <c r="D1419" s="188"/>
      <c r="E1419" s="159" t="s">
        <v>144</v>
      </c>
      <c r="G1419" s="119"/>
    </row>
    <row r="1420" spans="1:22" ht="12.75">
      <c r="A1420" s="94" t="s">
        <v>274</v>
      </c>
      <c r="B1420" s="243" t="s">
        <v>144</v>
      </c>
      <c r="C1420" s="89"/>
      <c r="D1420" s="188"/>
      <c r="E1420" s="159" t="s">
        <v>144</v>
      </c>
      <c r="G1420" s="119"/>
    </row>
    <row r="1421" spans="1:22" ht="12.75">
      <c r="A1421" s="96"/>
      <c r="B1421" s="243" t="s">
        <v>144</v>
      </c>
      <c r="C1421" s="89"/>
      <c r="D1421" s="188"/>
      <c r="E1421" s="159" t="s">
        <v>144</v>
      </c>
      <c r="G1421" s="119"/>
    </row>
    <row r="1422" spans="1:22" ht="12.75">
      <c r="A1422" s="96" t="s">
        <v>275</v>
      </c>
      <c r="B1422" s="243" t="s">
        <v>256</v>
      </c>
      <c r="C1422" s="89"/>
      <c r="D1422" s="188"/>
      <c r="E1422" s="159"/>
      <c r="G1422" s="119"/>
      <c r="V1422" s="165">
        <v>1</v>
      </c>
    </row>
    <row r="1423" spans="1:22" ht="12.75">
      <c r="A1423" s="96"/>
      <c r="B1423" s="243"/>
      <c r="C1423" s="89"/>
      <c r="D1423" s="188"/>
      <c r="E1423" s="159"/>
      <c r="G1423" s="119"/>
    </row>
    <row r="1424" spans="1:22" ht="12.75">
      <c r="A1424" s="94" t="s">
        <v>1268</v>
      </c>
      <c r="B1424" s="243" t="s">
        <v>144</v>
      </c>
      <c r="C1424" s="89"/>
      <c r="D1424" s="188"/>
      <c r="E1424" s="159" t="s">
        <v>144</v>
      </c>
      <c r="G1424" s="119"/>
    </row>
    <row r="1425" spans="1:22" ht="12.75">
      <c r="A1425" s="94"/>
      <c r="B1425" s="243" t="s">
        <v>144</v>
      </c>
      <c r="C1425" s="89"/>
      <c r="D1425" s="188"/>
      <c r="E1425" s="159" t="s">
        <v>144</v>
      </c>
      <c r="G1425" s="119"/>
      <c r="V1425" s="165">
        <v>1</v>
      </c>
    </row>
    <row r="1426" spans="1:22" ht="12.75">
      <c r="A1426" s="96" t="s">
        <v>1267</v>
      </c>
      <c r="B1426" s="243" t="s">
        <v>256</v>
      </c>
      <c r="C1426" s="89"/>
      <c r="D1426" s="188"/>
      <c r="E1426" s="159" t="s">
        <v>144</v>
      </c>
      <c r="G1426" s="119"/>
    </row>
    <row r="1427" spans="1:22" ht="13.5" thickBot="1">
      <c r="A1427" s="271"/>
      <c r="B1427" s="278"/>
      <c r="C1427" s="279"/>
      <c r="D1427" s="188"/>
      <c r="E1427" s="280"/>
      <c r="G1427" s="119"/>
    </row>
    <row r="1428" spans="1:22" ht="12.75">
      <c r="A1428" s="281" t="s">
        <v>113</v>
      </c>
      <c r="B1428" s="282" t="s">
        <v>144</v>
      </c>
      <c r="C1428" s="283"/>
      <c r="D1428" s="188"/>
      <c r="E1428" s="285" t="s">
        <v>144</v>
      </c>
      <c r="G1428" s="119"/>
    </row>
    <row r="1429" spans="1:22" ht="12.75">
      <c r="A1429" s="94" t="s">
        <v>141</v>
      </c>
      <c r="B1429" s="243" t="s">
        <v>144</v>
      </c>
      <c r="C1429" s="89"/>
      <c r="D1429" s="188"/>
      <c r="E1429" s="159" t="s">
        <v>144</v>
      </c>
      <c r="G1429" s="119"/>
      <c r="V1429" s="165">
        <v>1</v>
      </c>
    </row>
    <row r="1430" spans="1:22" ht="12.75">
      <c r="A1430" s="94" t="s">
        <v>142</v>
      </c>
      <c r="B1430" s="243" t="s">
        <v>144</v>
      </c>
      <c r="C1430" s="89"/>
      <c r="D1430" s="188"/>
      <c r="E1430" s="159" t="s">
        <v>144</v>
      </c>
      <c r="G1430" s="119"/>
      <c r="V1430" s="165">
        <v>1</v>
      </c>
    </row>
    <row r="1431" spans="1:22" ht="12.75">
      <c r="A1431" s="94"/>
      <c r="B1431" s="243"/>
      <c r="C1431" s="89"/>
      <c r="D1431" s="188"/>
      <c r="E1431" s="159"/>
      <c r="G1431" s="119"/>
    </row>
    <row r="1432" spans="1:22" ht="12.75">
      <c r="A1432" s="94" t="s">
        <v>45</v>
      </c>
      <c r="B1432" s="243"/>
      <c r="C1432" s="89"/>
      <c r="D1432" s="188"/>
      <c r="E1432" s="159"/>
      <c r="G1432" s="119"/>
    </row>
    <row r="1433" spans="1:22" ht="12.75">
      <c r="A1433" s="96" t="s">
        <v>47</v>
      </c>
      <c r="B1433" s="243"/>
      <c r="C1433" s="89"/>
      <c r="D1433" s="188"/>
      <c r="E1433" s="159"/>
      <c r="G1433" s="119"/>
    </row>
    <row r="1434" spans="1:22" ht="12.75">
      <c r="A1434" s="96" t="s">
        <v>49</v>
      </c>
      <c r="B1434" s="243"/>
      <c r="C1434" s="89"/>
      <c r="D1434" s="188"/>
      <c r="E1434" s="159"/>
      <c r="G1434" s="119"/>
    </row>
    <row r="1435" spans="1:22" ht="12.75">
      <c r="A1435" s="96"/>
      <c r="B1435" s="243"/>
      <c r="C1435" s="89"/>
      <c r="D1435" s="188"/>
      <c r="E1435" s="159"/>
      <c r="G1435" s="119"/>
    </row>
    <row r="1436" spans="1:22" ht="12.75">
      <c r="A1436" s="96" t="s">
        <v>50</v>
      </c>
      <c r="B1436" s="243"/>
      <c r="C1436" s="89"/>
      <c r="D1436" s="188"/>
      <c r="E1436" s="159"/>
      <c r="G1436" s="119"/>
    </row>
    <row r="1437" spans="1:22" ht="12.75">
      <c r="A1437" s="96" t="s">
        <v>51</v>
      </c>
      <c r="B1437" s="243"/>
      <c r="C1437" s="89"/>
      <c r="D1437" s="188"/>
      <c r="E1437" s="159"/>
      <c r="G1437" s="119"/>
    </row>
    <row r="1438" spans="1:22" ht="12.75">
      <c r="A1438" s="96" t="s">
        <v>53</v>
      </c>
      <c r="B1438" s="243"/>
      <c r="C1438" s="89"/>
      <c r="D1438" s="188"/>
      <c r="E1438" s="159"/>
      <c r="G1438" s="119"/>
    </row>
    <row r="1439" spans="1:22" ht="12.75">
      <c r="A1439" s="96"/>
      <c r="B1439" s="243"/>
      <c r="C1439" s="89"/>
      <c r="D1439" s="188"/>
      <c r="E1439" s="159"/>
      <c r="G1439" s="119"/>
    </row>
    <row r="1440" spans="1:22" ht="12.75">
      <c r="A1440" s="96" t="s">
        <v>55</v>
      </c>
      <c r="B1440" s="243"/>
      <c r="C1440" s="89"/>
      <c r="D1440" s="188"/>
      <c r="E1440" s="159"/>
      <c r="G1440" s="119"/>
    </row>
    <row r="1441" spans="1:22" ht="12.75">
      <c r="A1441" s="96"/>
      <c r="B1441" s="243"/>
      <c r="C1441" s="89"/>
      <c r="D1441" s="188"/>
      <c r="E1441" s="159"/>
      <c r="G1441" s="119"/>
    </row>
    <row r="1442" spans="1:22" ht="12.75">
      <c r="A1442" s="96" t="s">
        <v>56</v>
      </c>
      <c r="B1442" s="243"/>
      <c r="C1442" s="89"/>
      <c r="D1442" s="188"/>
      <c r="E1442" s="159"/>
      <c r="G1442" s="119"/>
    </row>
    <row r="1443" spans="1:22" ht="12.75">
      <c r="A1443" s="96" t="s">
        <v>57</v>
      </c>
      <c r="B1443" s="243"/>
      <c r="C1443" s="89"/>
      <c r="D1443" s="188"/>
      <c r="E1443" s="159"/>
      <c r="G1443" s="119"/>
    </row>
    <row r="1444" spans="1:22" ht="12.75">
      <c r="A1444" s="96" t="s">
        <v>58</v>
      </c>
      <c r="B1444" s="243"/>
      <c r="C1444" s="89"/>
      <c r="D1444" s="188"/>
      <c r="E1444" s="159"/>
      <c r="G1444" s="119"/>
    </row>
    <row r="1445" spans="1:22" ht="12.75">
      <c r="A1445" s="96"/>
      <c r="B1445" s="243"/>
      <c r="C1445" s="89"/>
      <c r="D1445" s="188"/>
      <c r="E1445" s="159"/>
      <c r="G1445" s="119"/>
    </row>
    <row r="1446" spans="1:22" ht="12.75">
      <c r="A1446" s="96" t="s">
        <v>677</v>
      </c>
      <c r="B1446" s="243" t="s">
        <v>144</v>
      </c>
      <c r="C1446" s="89"/>
      <c r="D1446" s="188"/>
      <c r="E1446" s="159" t="s">
        <v>144</v>
      </c>
      <c r="G1446" s="119"/>
      <c r="V1446" s="165">
        <v>1</v>
      </c>
    </row>
    <row r="1447" spans="1:22" ht="12.75">
      <c r="A1447" s="96" t="s">
        <v>678</v>
      </c>
      <c r="B1447" s="243" t="s">
        <v>144</v>
      </c>
      <c r="C1447" s="89"/>
      <c r="D1447" s="188"/>
      <c r="E1447" s="159" t="s">
        <v>144</v>
      </c>
      <c r="G1447" s="119"/>
      <c r="V1447" s="165">
        <v>1</v>
      </c>
    </row>
    <row r="1448" spans="1:22" ht="12.75">
      <c r="A1448" s="96"/>
      <c r="B1448" s="243" t="s">
        <v>144</v>
      </c>
      <c r="C1448" s="89"/>
      <c r="D1448" s="188"/>
      <c r="E1448" s="159" t="s">
        <v>144</v>
      </c>
      <c r="G1448" s="119"/>
      <c r="V1448" s="165">
        <v>1</v>
      </c>
    </row>
    <row r="1449" spans="1:22" ht="12.75">
      <c r="A1449" s="96" t="s">
        <v>679</v>
      </c>
      <c r="B1449" s="243" t="s">
        <v>144</v>
      </c>
      <c r="C1449" s="89"/>
      <c r="D1449" s="188"/>
      <c r="E1449" s="159" t="s">
        <v>144</v>
      </c>
      <c r="G1449" s="119"/>
    </row>
    <row r="1450" spans="1:22" ht="12.75">
      <c r="A1450" s="96" t="s">
        <v>680</v>
      </c>
      <c r="B1450" s="243" t="s">
        <v>144</v>
      </c>
      <c r="C1450" s="89"/>
      <c r="D1450" s="188"/>
      <c r="E1450" s="159" t="s">
        <v>144</v>
      </c>
      <c r="G1450" s="119"/>
      <c r="V1450" s="165">
        <v>1</v>
      </c>
    </row>
    <row r="1451" spans="1:22" ht="12.75">
      <c r="A1451" s="96" t="s">
        <v>681</v>
      </c>
      <c r="B1451" s="243" t="s">
        <v>144</v>
      </c>
      <c r="C1451" s="89"/>
      <c r="D1451" s="188"/>
      <c r="E1451" s="159" t="s">
        <v>144</v>
      </c>
      <c r="G1451" s="119"/>
    </row>
    <row r="1452" spans="1:22" ht="12.75">
      <c r="A1452" s="96"/>
      <c r="B1452" s="243" t="s">
        <v>144</v>
      </c>
      <c r="C1452" s="89"/>
      <c r="D1452" s="188"/>
      <c r="E1452" s="159" t="s">
        <v>144</v>
      </c>
      <c r="G1452" s="119"/>
    </row>
    <row r="1453" spans="1:22" ht="12.75">
      <c r="A1453" s="96" t="s">
        <v>682</v>
      </c>
      <c r="B1453" s="243" t="s">
        <v>144</v>
      </c>
      <c r="C1453" s="89"/>
      <c r="D1453" s="188"/>
      <c r="E1453" s="159" t="s">
        <v>144</v>
      </c>
      <c r="G1453" s="119"/>
    </row>
    <row r="1454" spans="1:22" ht="12.75">
      <c r="A1454" s="96" t="s">
        <v>1342</v>
      </c>
      <c r="B1454" s="243" t="s">
        <v>144</v>
      </c>
      <c r="C1454" s="89"/>
      <c r="D1454" s="188"/>
      <c r="E1454" s="159" t="s">
        <v>144</v>
      </c>
      <c r="G1454" s="119"/>
    </row>
    <row r="1455" spans="1:22" ht="12.75">
      <c r="A1455" s="96" t="s">
        <v>684</v>
      </c>
      <c r="B1455" s="243" t="s">
        <v>144</v>
      </c>
      <c r="C1455" s="89"/>
      <c r="D1455" s="188"/>
      <c r="E1455" s="159" t="s">
        <v>144</v>
      </c>
      <c r="G1455" s="119"/>
    </row>
    <row r="1456" spans="1:22" ht="12.75">
      <c r="A1456" s="96"/>
      <c r="B1456" s="243" t="s">
        <v>144</v>
      </c>
      <c r="C1456" s="89"/>
      <c r="D1456" s="188"/>
      <c r="E1456" s="159" t="s">
        <v>144</v>
      </c>
      <c r="G1456" s="119"/>
    </row>
    <row r="1457" spans="1:22" ht="12.75">
      <c r="A1457" s="96" t="s">
        <v>685</v>
      </c>
      <c r="B1457" s="243" t="s">
        <v>144</v>
      </c>
      <c r="C1457" s="89"/>
      <c r="D1457" s="188"/>
      <c r="E1457" s="159" t="s">
        <v>144</v>
      </c>
      <c r="G1457" s="119"/>
    </row>
    <row r="1458" spans="1:22" ht="12.75">
      <c r="A1458" s="96" t="s">
        <v>686</v>
      </c>
      <c r="B1458" s="243" t="s">
        <v>144</v>
      </c>
      <c r="C1458" s="89"/>
      <c r="D1458" s="188"/>
      <c r="E1458" s="159" t="s">
        <v>144</v>
      </c>
      <c r="G1458" s="119"/>
    </row>
    <row r="1459" spans="1:22" ht="12.75">
      <c r="A1459" s="96"/>
      <c r="B1459" s="243" t="s">
        <v>144</v>
      </c>
      <c r="C1459" s="89"/>
      <c r="D1459" s="188"/>
      <c r="E1459" s="159" t="s">
        <v>144</v>
      </c>
      <c r="G1459" s="119"/>
    </row>
    <row r="1460" spans="1:22" ht="12.75">
      <c r="A1460" s="96" t="s">
        <v>688</v>
      </c>
      <c r="B1460" s="243" t="s">
        <v>144</v>
      </c>
      <c r="C1460" s="89"/>
      <c r="D1460" s="188"/>
      <c r="E1460" s="159" t="s">
        <v>144</v>
      </c>
      <c r="G1460" s="119"/>
    </row>
    <row r="1461" spans="1:22" ht="12.75">
      <c r="A1461" s="96" t="s">
        <v>687</v>
      </c>
      <c r="B1461" s="243" t="s">
        <v>144</v>
      </c>
      <c r="C1461" s="89"/>
      <c r="D1461" s="188"/>
      <c r="E1461" s="159" t="s">
        <v>144</v>
      </c>
      <c r="G1461" s="119"/>
    </row>
    <row r="1462" spans="1:22" ht="12.75">
      <c r="A1462" s="96"/>
      <c r="B1462" s="243"/>
      <c r="C1462" s="89"/>
      <c r="D1462" s="188"/>
      <c r="E1462" s="159"/>
      <c r="G1462" s="119"/>
    </row>
    <row r="1463" spans="1:22" ht="12.75">
      <c r="A1463" s="96"/>
      <c r="B1463" s="243" t="s">
        <v>144</v>
      </c>
      <c r="C1463" s="89"/>
      <c r="D1463" s="188"/>
      <c r="E1463" s="159" t="s">
        <v>144</v>
      </c>
      <c r="G1463" s="119"/>
    </row>
    <row r="1464" spans="1:22" ht="12.75">
      <c r="A1464" s="94" t="s">
        <v>689</v>
      </c>
      <c r="B1464" s="243" t="s">
        <v>144</v>
      </c>
      <c r="C1464" s="89"/>
      <c r="D1464" s="188"/>
      <c r="E1464" s="159" t="s">
        <v>144</v>
      </c>
      <c r="G1464" s="119"/>
    </row>
    <row r="1465" spans="1:22" ht="12.75">
      <c r="A1465" s="96" t="s">
        <v>297</v>
      </c>
      <c r="B1465" s="243">
        <f>'proposed tariff 12-13'!D1490</f>
        <v>125.0261971056</v>
      </c>
      <c r="C1465" s="89"/>
      <c r="D1465" s="188">
        <f t="shared" ref="D1465:D1479" si="32">ROUND(B1465*(1+$I$25),2)</f>
        <v>125.03</v>
      </c>
      <c r="E1465" s="159">
        <f>(D1465-B1465)/B1465</f>
        <v>3.0416780547073158E-5</v>
      </c>
      <c r="G1465" s="119"/>
    </row>
    <row r="1466" spans="1:22" ht="12.75">
      <c r="A1466" s="96" t="s">
        <v>298</v>
      </c>
      <c r="B1466" s="243">
        <f>'proposed tariff 12-13'!D1491</f>
        <v>3.6721882008</v>
      </c>
      <c r="C1466" s="89"/>
      <c r="D1466" s="188">
        <f t="shared" si="32"/>
        <v>3.67</v>
      </c>
      <c r="E1466" s="159">
        <f>(D1466-B1466)/B1466</f>
        <v>-5.958847097006989E-4</v>
      </c>
      <c r="G1466" s="119"/>
      <c r="V1466" s="165">
        <v>1</v>
      </c>
    </row>
    <row r="1467" spans="1:22" ht="12.75">
      <c r="A1467" s="94" t="s">
        <v>300</v>
      </c>
      <c r="B1467" s="243">
        <f>'proposed tariff 12-13'!D1492</f>
        <v>58.851647744400005</v>
      </c>
      <c r="C1467" s="89"/>
      <c r="D1467" s="188">
        <f t="shared" si="32"/>
        <v>58.85</v>
      </c>
      <c r="E1467" s="159">
        <f>(D1467-B1467)/B1467</f>
        <v>-2.7998271300057837E-5</v>
      </c>
      <c r="G1467" s="119"/>
      <c r="V1467" s="165">
        <v>1</v>
      </c>
    </row>
    <row r="1468" spans="1:22" ht="12.75">
      <c r="A1468" s="96" t="s">
        <v>299</v>
      </c>
      <c r="B1468" s="243">
        <f>'proposed tariff 12-13'!D1493</f>
        <v>205.941316</v>
      </c>
      <c r="C1468" s="138"/>
      <c r="D1468" s="188">
        <f t="shared" si="32"/>
        <v>205.94</v>
      </c>
      <c r="E1468" s="159">
        <f>(D1468-B1468)/B1468</f>
        <v>-6.3901699064735483E-6</v>
      </c>
      <c r="G1468" s="119"/>
      <c r="V1468" s="165">
        <v>1</v>
      </c>
    </row>
    <row r="1469" spans="1:22" ht="12.75">
      <c r="A1469" s="96"/>
      <c r="B1469" s="243" t="s">
        <v>144</v>
      </c>
      <c r="C1469" s="89"/>
      <c r="D1469" s="188"/>
      <c r="E1469" s="159" t="s">
        <v>144</v>
      </c>
      <c r="G1469" s="119"/>
      <c r="V1469" s="165">
        <v>1</v>
      </c>
    </row>
    <row r="1470" spans="1:22" ht="12.75">
      <c r="A1470" s="94" t="s">
        <v>700</v>
      </c>
      <c r="B1470" s="243" t="s">
        <v>144</v>
      </c>
      <c r="C1470" s="89"/>
      <c r="D1470" s="188"/>
      <c r="E1470" s="159" t="s">
        <v>144</v>
      </c>
      <c r="G1470" s="119"/>
    </row>
    <row r="1471" spans="1:22" ht="12.75">
      <c r="A1471" s="96" t="s">
        <v>291</v>
      </c>
      <c r="B1471" s="243">
        <f>ROUND('proposed tariff 12-13'!D1496,2)</f>
        <v>102.97</v>
      </c>
      <c r="C1471" s="89"/>
      <c r="D1471" s="188">
        <f t="shared" si="32"/>
        <v>102.97</v>
      </c>
      <c r="E1471" s="159">
        <f>(D1471-B1471)/B1471</f>
        <v>0</v>
      </c>
      <c r="G1471" s="119"/>
    </row>
    <row r="1472" spans="1:22" ht="12.75">
      <c r="A1472" s="96" t="s">
        <v>292</v>
      </c>
      <c r="B1472" s="243">
        <f>'proposed tariff 12-13'!D1497</f>
        <v>3.6721882008</v>
      </c>
      <c r="C1472" s="89"/>
      <c r="D1472" s="188">
        <f t="shared" si="32"/>
        <v>3.67</v>
      </c>
      <c r="E1472" s="159">
        <f>(D1472-B1472)/B1472</f>
        <v>-5.958847097006989E-4</v>
      </c>
      <c r="G1472" s="119"/>
    </row>
    <row r="1473" spans="1:7" ht="12.75">
      <c r="A1473" s="96" t="s">
        <v>293</v>
      </c>
      <c r="B1473" s="243">
        <f>'proposed tariff 12-13'!D1498</f>
        <v>44.119945371600004</v>
      </c>
      <c r="C1473" s="89"/>
      <c r="D1473" s="188">
        <f t="shared" si="32"/>
        <v>44.12</v>
      </c>
      <c r="E1473" s="159">
        <f>(D1473-B1473)/B1473</f>
        <v>1.2381792301352471E-6</v>
      </c>
      <c r="G1473" s="119"/>
    </row>
    <row r="1474" spans="1:7" ht="12.75">
      <c r="A1474" s="180" t="s">
        <v>294</v>
      </c>
      <c r="B1474" s="267">
        <f>'proposed tariff 12-13'!D1499</f>
        <v>102.975796</v>
      </c>
      <c r="C1474" s="269"/>
      <c r="D1474" s="326">
        <v>81.25</v>
      </c>
      <c r="E1474" s="268">
        <f>(D1474-B1474)/B1474</f>
        <v>-0.21097963641863959</v>
      </c>
      <c r="F1474" s="116"/>
      <c r="G1474" s="119"/>
    </row>
    <row r="1475" spans="1:7" ht="12.75">
      <c r="A1475" s="96"/>
      <c r="B1475" s="243" t="s">
        <v>144</v>
      </c>
      <c r="C1475" s="89"/>
      <c r="D1475" s="188"/>
      <c r="E1475" s="159" t="s">
        <v>144</v>
      </c>
      <c r="G1475" s="119"/>
    </row>
    <row r="1476" spans="1:7" ht="12.75">
      <c r="A1476" s="179" t="s">
        <v>460</v>
      </c>
      <c r="B1476" s="243" t="s">
        <v>144</v>
      </c>
      <c r="C1476" s="115"/>
      <c r="D1476" s="188"/>
      <c r="E1476" s="159" t="s">
        <v>144</v>
      </c>
      <c r="G1476" s="119"/>
    </row>
    <row r="1477" spans="1:7" ht="12.75">
      <c r="A1477" s="180" t="s">
        <v>790</v>
      </c>
      <c r="B1477" s="243" t="s">
        <v>144</v>
      </c>
      <c r="C1477" s="100"/>
      <c r="D1477" s="188"/>
      <c r="E1477" s="159" t="s">
        <v>144</v>
      </c>
      <c r="G1477" s="119"/>
    </row>
    <row r="1478" spans="1:7" ht="12.75">
      <c r="A1478" s="180" t="s">
        <v>361</v>
      </c>
      <c r="B1478" s="243">
        <f>'proposed tariff 12-13'!D1503</f>
        <v>77.224140000000006</v>
      </c>
      <c r="C1478" s="142"/>
      <c r="D1478" s="188">
        <f t="shared" si="32"/>
        <v>77.22</v>
      </c>
      <c r="E1478" s="159">
        <f t="shared" ref="E1478:E1541" si="33">(D1478-B1478)/B1478</f>
        <v>-5.3610179407717506E-5</v>
      </c>
      <c r="G1478" s="119"/>
    </row>
    <row r="1479" spans="1:7" ht="12.75">
      <c r="A1479" s="180" t="s">
        <v>362</v>
      </c>
      <c r="B1479" s="243">
        <f>'proposed tariff 12-13'!D1504</f>
        <v>28.690312492799997</v>
      </c>
      <c r="C1479" s="100"/>
      <c r="D1479" s="188">
        <f t="shared" si="32"/>
        <v>28.69</v>
      </c>
      <c r="E1479" s="159">
        <f t="shared" si="33"/>
        <v>-1.089192737353381E-5</v>
      </c>
      <c r="G1479" s="119"/>
    </row>
    <row r="1480" spans="1:7" ht="12.75">
      <c r="A1480" s="180" t="s">
        <v>363</v>
      </c>
      <c r="B1480" s="243">
        <f>'proposed tariff 12-13'!D1505</f>
        <v>26.4784096584</v>
      </c>
      <c r="C1480" s="100"/>
      <c r="D1480" s="188">
        <f t="shared" ref="D1480:D1543" si="34">ROUND(B1480*(1+$I$25),2)</f>
        <v>26.48</v>
      </c>
      <c r="E1480" s="159">
        <f t="shared" si="33"/>
        <v>6.006182472879467E-5</v>
      </c>
      <c r="G1480" s="119"/>
    </row>
    <row r="1481" spans="1:7" ht="12.75">
      <c r="A1481" s="180" t="s">
        <v>204</v>
      </c>
      <c r="B1481" s="243">
        <f>'proposed tariff 12-13'!D1506</f>
        <v>51.464321773200005</v>
      </c>
      <c r="C1481" s="100"/>
      <c r="D1481" s="188">
        <f t="shared" si="34"/>
        <v>51.46</v>
      </c>
      <c r="E1481" s="159">
        <f t="shared" si="33"/>
        <v>-8.3976103271121808E-5</v>
      </c>
      <c r="G1481" s="119"/>
    </row>
    <row r="1482" spans="1:7" ht="12.75">
      <c r="A1482" s="180" t="s">
        <v>366</v>
      </c>
      <c r="B1482" s="243">
        <f>'proposed tariff 12-13'!D1507</f>
        <v>51.464321773200005</v>
      </c>
      <c r="C1482" s="100"/>
      <c r="D1482" s="188">
        <f t="shared" si="34"/>
        <v>51.46</v>
      </c>
      <c r="E1482" s="159">
        <f t="shared" si="33"/>
        <v>-8.3976103271121808E-5</v>
      </c>
      <c r="G1482" s="119"/>
    </row>
    <row r="1483" spans="1:7" ht="12.75">
      <c r="A1483" s="180" t="s">
        <v>368</v>
      </c>
      <c r="B1483" s="243">
        <f>'proposed tariff 12-13'!D1508</f>
        <v>51.464321773200005</v>
      </c>
      <c r="C1483" s="100"/>
      <c r="D1483" s="188">
        <f t="shared" si="34"/>
        <v>51.46</v>
      </c>
      <c r="E1483" s="159">
        <f t="shared" si="33"/>
        <v>-8.3976103271121808E-5</v>
      </c>
      <c r="G1483" s="119"/>
    </row>
    <row r="1484" spans="1:7" ht="12.75">
      <c r="A1484" s="180" t="s">
        <v>370</v>
      </c>
      <c r="B1484" s="243">
        <f>'proposed tariff 12-13'!D1509</f>
        <v>22.065341382</v>
      </c>
      <c r="C1484" s="100"/>
      <c r="D1484" s="188">
        <f t="shared" si="34"/>
        <v>22.07</v>
      </c>
      <c r="E1484" s="159">
        <f t="shared" si="33"/>
        <v>2.1112829932469878E-4</v>
      </c>
      <c r="G1484" s="119"/>
    </row>
    <row r="1485" spans="1:7" ht="12.75">
      <c r="A1485" s="180" t="s">
        <v>372</v>
      </c>
      <c r="B1485" s="243">
        <f>'proposed tariff 12-13'!D1510</f>
        <v>55.179459543599997</v>
      </c>
      <c r="C1485" s="100"/>
      <c r="D1485" s="188">
        <f t="shared" si="34"/>
        <v>55.18</v>
      </c>
      <c r="E1485" s="159">
        <f t="shared" si="33"/>
        <v>9.7945214482586143E-6</v>
      </c>
      <c r="G1485" s="119"/>
    </row>
    <row r="1486" spans="1:7" ht="12.75">
      <c r="A1486" s="180" t="s">
        <v>374</v>
      </c>
      <c r="B1486" s="243">
        <f>'proposed tariff 12-13'!D1511</f>
        <v>125.0261971056</v>
      </c>
      <c r="C1486" s="100"/>
      <c r="D1486" s="188">
        <f t="shared" si="34"/>
        <v>125.03</v>
      </c>
      <c r="E1486" s="159">
        <f t="shared" si="33"/>
        <v>3.0416780547073158E-5</v>
      </c>
      <c r="G1486" s="119"/>
    </row>
    <row r="1487" spans="1:7" ht="12.75">
      <c r="A1487" s="180" t="s">
        <v>365</v>
      </c>
      <c r="B1487" s="243">
        <f>'proposed tariff 12-13'!D1512</f>
        <v>28.690312492799997</v>
      </c>
      <c r="C1487" s="100"/>
      <c r="D1487" s="188">
        <f t="shared" si="34"/>
        <v>28.69</v>
      </c>
      <c r="E1487" s="159">
        <f t="shared" si="33"/>
        <v>-1.089192737353381E-5</v>
      </c>
      <c r="G1487" s="119"/>
    </row>
    <row r="1488" spans="1:7" ht="12.75">
      <c r="A1488" s="180" t="s">
        <v>377</v>
      </c>
      <c r="B1488" s="243">
        <f>'proposed tariff 12-13'!D1513</f>
        <v>125.0261971056</v>
      </c>
      <c r="C1488" s="100"/>
      <c r="D1488" s="188">
        <f t="shared" si="34"/>
        <v>125.03</v>
      </c>
      <c r="E1488" s="159">
        <f t="shared" si="33"/>
        <v>3.0416780547073158E-5</v>
      </c>
      <c r="G1488" s="119"/>
    </row>
    <row r="1489" spans="1:7" ht="12.75">
      <c r="A1489" s="180" t="s">
        <v>379</v>
      </c>
      <c r="B1489" s="243">
        <f>'proposed tariff 12-13'!D1514</f>
        <v>51.462208000000004</v>
      </c>
      <c r="C1489" s="142"/>
      <c r="D1489" s="188">
        <f t="shared" si="34"/>
        <v>51.46</v>
      </c>
      <c r="E1489" s="159">
        <f t="shared" si="33"/>
        <v>-4.2905271379010711E-5</v>
      </c>
      <c r="G1489" s="119"/>
    </row>
    <row r="1490" spans="1:7" ht="12.75">
      <c r="A1490" s="180" t="s">
        <v>367</v>
      </c>
      <c r="B1490" s="243">
        <f>'proposed tariff 12-13'!D1515</f>
        <v>22.065341382</v>
      </c>
      <c r="C1490" s="100"/>
      <c r="D1490" s="188">
        <f t="shared" si="34"/>
        <v>22.07</v>
      </c>
      <c r="E1490" s="159">
        <f t="shared" si="33"/>
        <v>2.1112829932469878E-4</v>
      </c>
      <c r="G1490" s="119"/>
    </row>
    <row r="1491" spans="1:7" ht="12.75">
      <c r="A1491" s="180" t="s">
        <v>382</v>
      </c>
      <c r="B1491" s="243">
        <f>'proposed tariff 12-13'!D1516</f>
        <v>51.464321773200005</v>
      </c>
      <c r="C1491" s="100"/>
      <c r="D1491" s="188">
        <f t="shared" si="34"/>
        <v>51.46</v>
      </c>
      <c r="E1491" s="159">
        <f t="shared" si="33"/>
        <v>-8.3976103271121808E-5</v>
      </c>
      <c r="G1491" s="119"/>
    </row>
    <row r="1492" spans="1:7" ht="12.75">
      <c r="A1492" s="181" t="s">
        <v>369</v>
      </c>
      <c r="B1492" s="243">
        <f>'proposed tariff 12-13'!D1517</f>
        <v>15.4511076636</v>
      </c>
      <c r="C1492" s="100"/>
      <c r="D1492" s="188">
        <f t="shared" si="34"/>
        <v>15.45</v>
      </c>
      <c r="E1492" s="159">
        <f t="shared" si="33"/>
        <v>-7.1688297312843977E-5</v>
      </c>
      <c r="G1492" s="119"/>
    </row>
    <row r="1493" spans="1:7" ht="12.75">
      <c r="A1493" s="180" t="s">
        <v>385</v>
      </c>
      <c r="B1493" s="243">
        <f>'proposed tariff 12-13'!D1518</f>
        <v>20.304409028400002</v>
      </c>
      <c r="C1493" s="100"/>
      <c r="D1493" s="188">
        <f t="shared" si="34"/>
        <v>20.3</v>
      </c>
      <c r="E1493" s="159">
        <f t="shared" si="33"/>
        <v>-2.1714635446096412E-4</v>
      </c>
      <c r="G1493" s="119"/>
    </row>
    <row r="1494" spans="1:7" ht="12.75">
      <c r="A1494" s="180" t="s">
        <v>387</v>
      </c>
      <c r="B1494" s="243">
        <f>'proposed tariff 12-13'!D1519</f>
        <v>22.065341382</v>
      </c>
      <c r="C1494" s="100"/>
      <c r="D1494" s="188">
        <f t="shared" si="34"/>
        <v>22.07</v>
      </c>
      <c r="E1494" s="159">
        <f t="shared" si="33"/>
        <v>2.1112829932469878E-4</v>
      </c>
      <c r="G1494" s="119"/>
    </row>
    <row r="1495" spans="1:7" ht="12.75">
      <c r="A1495" s="180" t="s">
        <v>371</v>
      </c>
      <c r="B1495" s="267">
        <f>'proposed tariff 12-13'!D1520</f>
        <v>8.52</v>
      </c>
      <c r="C1495" s="115"/>
      <c r="D1495" s="188">
        <f t="shared" si="34"/>
        <v>8.52</v>
      </c>
      <c r="E1495" s="268">
        <f t="shared" si="33"/>
        <v>0</v>
      </c>
      <c r="F1495" s="116"/>
      <c r="G1495" s="119"/>
    </row>
    <row r="1496" spans="1:7" ht="12.75" customHeight="1">
      <c r="A1496" s="180" t="s">
        <v>390</v>
      </c>
      <c r="B1496" s="243">
        <f>'proposed tariff 12-13'!D1521</f>
        <v>125.02809200000002</v>
      </c>
      <c r="C1496" s="142"/>
      <c r="D1496" s="188">
        <f t="shared" si="34"/>
        <v>125.03</v>
      </c>
      <c r="E1496" s="159">
        <f t="shared" si="33"/>
        <v>1.5260570400338764E-5</v>
      </c>
      <c r="G1496" s="119"/>
    </row>
    <row r="1497" spans="1:7" ht="12.75" customHeight="1">
      <c r="A1497" s="180" t="s">
        <v>392</v>
      </c>
      <c r="B1497" s="243">
        <f>'proposed tariff 12-13'!D1522</f>
        <v>125.02809200000002</v>
      </c>
      <c r="C1497" s="142"/>
      <c r="D1497" s="188">
        <f t="shared" si="34"/>
        <v>125.03</v>
      </c>
      <c r="E1497" s="159">
        <f t="shared" si="33"/>
        <v>1.5260570400338764E-5</v>
      </c>
      <c r="G1497" s="119"/>
    </row>
    <row r="1498" spans="1:7" ht="12.75" customHeight="1">
      <c r="A1498" s="180" t="s">
        <v>375</v>
      </c>
      <c r="B1498" s="243">
        <f>'proposed tariff 12-13'!D1523</f>
        <v>35.293808818799995</v>
      </c>
      <c r="C1498" s="100"/>
      <c r="D1498" s="188">
        <f t="shared" si="34"/>
        <v>35.29</v>
      </c>
      <c r="E1498" s="159">
        <f t="shared" si="33"/>
        <v>-1.079174769589394E-4</v>
      </c>
      <c r="G1498" s="119"/>
    </row>
    <row r="1499" spans="1:7" ht="12.75" customHeight="1">
      <c r="A1499" s="180" t="s">
        <v>395</v>
      </c>
      <c r="B1499" s="243">
        <f>'proposed tariff 12-13'!D1524</f>
        <v>36.979579425599994</v>
      </c>
      <c r="C1499" s="100"/>
      <c r="D1499" s="188">
        <f t="shared" si="34"/>
        <v>36.979999999999997</v>
      </c>
      <c r="E1499" s="159">
        <f t="shared" si="33"/>
        <v>1.1373152603029647E-5</v>
      </c>
      <c r="G1499" s="119"/>
    </row>
    <row r="1500" spans="1:7" ht="12.75" customHeight="1">
      <c r="A1500" s="180" t="s">
        <v>397</v>
      </c>
      <c r="B1500" s="243">
        <f>'proposed tariff 12-13'!D1525</f>
        <v>36.979579425599994</v>
      </c>
      <c r="C1500" s="100"/>
      <c r="D1500" s="188">
        <f t="shared" si="34"/>
        <v>36.979999999999997</v>
      </c>
      <c r="E1500" s="159">
        <f t="shared" si="33"/>
        <v>1.1373152603029647E-5</v>
      </c>
      <c r="G1500" s="119"/>
    </row>
    <row r="1501" spans="1:7" ht="12.75" customHeight="1">
      <c r="A1501" s="180" t="s">
        <v>399</v>
      </c>
      <c r="B1501" s="243">
        <f>'proposed tariff 12-13'!D1526</f>
        <v>51.464321773200005</v>
      </c>
      <c r="C1501" s="100"/>
      <c r="D1501" s="188">
        <f t="shared" si="34"/>
        <v>51.46</v>
      </c>
      <c r="E1501" s="159">
        <f t="shared" si="33"/>
        <v>-8.3976103271121808E-5</v>
      </c>
      <c r="G1501" s="119"/>
    </row>
    <row r="1502" spans="1:7" ht="12.75" customHeight="1">
      <c r="A1502" s="180" t="s">
        <v>376</v>
      </c>
      <c r="B1502" s="243">
        <f>'proposed tariff 12-13'!D1527</f>
        <v>26.4784096584</v>
      </c>
      <c r="C1502" s="100"/>
      <c r="D1502" s="188">
        <f t="shared" si="34"/>
        <v>26.48</v>
      </c>
      <c r="E1502" s="159">
        <f t="shared" si="33"/>
        <v>6.006182472879467E-5</v>
      </c>
      <c r="G1502" s="119"/>
    </row>
    <row r="1503" spans="1:7" ht="12.75" customHeight="1">
      <c r="A1503" s="180" t="s">
        <v>402</v>
      </c>
      <c r="B1503" s="243">
        <f>'proposed tariff 12-13'!D1528</f>
        <v>21.614370901200001</v>
      </c>
      <c r="C1503" s="100"/>
      <c r="D1503" s="188">
        <f t="shared" si="34"/>
        <v>21.61</v>
      </c>
      <c r="E1503" s="159">
        <f t="shared" si="33"/>
        <v>-2.0222199480063663E-4</v>
      </c>
      <c r="G1503" s="119"/>
    </row>
    <row r="1504" spans="1:7" ht="12.75" customHeight="1">
      <c r="A1504" s="96" t="s">
        <v>404</v>
      </c>
      <c r="B1504" s="243">
        <f>'proposed tariff 12-13'!D1529</f>
        <v>125.02809200000002</v>
      </c>
      <c r="C1504" s="142"/>
      <c r="D1504" s="188">
        <f t="shared" si="34"/>
        <v>125.03</v>
      </c>
      <c r="E1504" s="159">
        <f t="shared" si="33"/>
        <v>1.5260570400338764E-5</v>
      </c>
      <c r="G1504" s="119"/>
    </row>
    <row r="1505" spans="1:22" ht="12.75" customHeight="1">
      <c r="A1505" s="180" t="s">
        <v>406</v>
      </c>
      <c r="B1505" s="243">
        <f>'proposed tariff 12-13'!D1530</f>
        <v>25.018124292000003</v>
      </c>
      <c r="C1505" s="100"/>
      <c r="D1505" s="188">
        <f t="shared" si="34"/>
        <v>25.02</v>
      </c>
      <c r="E1505" s="159">
        <f t="shared" si="33"/>
        <v>7.4973965997773473E-5</v>
      </c>
      <c r="G1505" s="119"/>
    </row>
    <row r="1506" spans="1:22" ht="12.75" customHeight="1">
      <c r="A1506" s="180" t="s">
        <v>408</v>
      </c>
      <c r="B1506" s="243">
        <f>'proposed tariff 12-13'!D1531</f>
        <v>77.224140000000006</v>
      </c>
      <c r="C1506" s="142"/>
      <c r="D1506" s="188">
        <f t="shared" si="34"/>
        <v>77.22</v>
      </c>
      <c r="E1506" s="159">
        <f t="shared" si="33"/>
        <v>-5.3610179407717506E-5</v>
      </c>
      <c r="G1506" s="119"/>
      <c r="V1506" s="165">
        <v>1</v>
      </c>
    </row>
    <row r="1507" spans="1:22" ht="12.75" customHeight="1">
      <c r="A1507" s="180" t="s">
        <v>410</v>
      </c>
      <c r="B1507" s="243">
        <f>'proposed tariff 12-13'!D1532</f>
        <v>22.065341382</v>
      </c>
      <c r="C1507" s="100"/>
      <c r="D1507" s="188">
        <f t="shared" si="34"/>
        <v>22.07</v>
      </c>
      <c r="E1507" s="159">
        <f t="shared" si="33"/>
        <v>2.1112829932469878E-4</v>
      </c>
      <c r="G1507" s="119"/>
      <c r="V1507" s="165">
        <v>1</v>
      </c>
    </row>
    <row r="1508" spans="1:22" ht="12.75" customHeight="1">
      <c r="A1508" s="180" t="s">
        <v>412</v>
      </c>
      <c r="B1508" s="243">
        <f>'proposed tariff 12-13'!D1533</f>
        <v>77.224140000000006</v>
      </c>
      <c r="C1508" s="142"/>
      <c r="D1508" s="188">
        <f t="shared" si="34"/>
        <v>77.22</v>
      </c>
      <c r="E1508" s="159">
        <f t="shared" si="33"/>
        <v>-5.3610179407717506E-5</v>
      </c>
      <c r="G1508" s="119"/>
      <c r="V1508" s="165">
        <v>1</v>
      </c>
    </row>
    <row r="1509" spans="1:22" ht="12.75" customHeight="1">
      <c r="A1509" s="180" t="s">
        <v>414</v>
      </c>
      <c r="B1509" s="243">
        <f>'proposed tariff 12-13'!D1534</f>
        <v>28.690312492799997</v>
      </c>
      <c r="C1509" s="100"/>
      <c r="D1509" s="188">
        <f t="shared" si="34"/>
        <v>28.69</v>
      </c>
      <c r="E1509" s="159">
        <f t="shared" si="33"/>
        <v>-1.089192737353381E-5</v>
      </c>
      <c r="G1509" s="119"/>
      <c r="V1509" s="165">
        <v>1</v>
      </c>
    </row>
    <row r="1510" spans="1:22" ht="12.75" customHeight="1">
      <c r="A1510" s="180" t="s">
        <v>381</v>
      </c>
      <c r="B1510" s="243">
        <f>'proposed tariff 12-13'!D1535</f>
        <v>26.4784096584</v>
      </c>
      <c r="C1510" s="100"/>
      <c r="D1510" s="188">
        <f t="shared" si="34"/>
        <v>26.48</v>
      </c>
      <c r="E1510" s="159">
        <f t="shared" si="33"/>
        <v>6.006182472879467E-5</v>
      </c>
      <c r="G1510" s="119"/>
      <c r="V1510" s="165">
        <v>1</v>
      </c>
    </row>
    <row r="1511" spans="1:22" ht="12.75" customHeight="1" thickBot="1">
      <c r="A1511" s="300" t="s">
        <v>417</v>
      </c>
      <c r="B1511" s="278">
        <f>'proposed tariff 12-13'!D1536</f>
        <v>51.464321773200005</v>
      </c>
      <c r="C1511" s="301"/>
      <c r="D1511" s="188">
        <f t="shared" si="34"/>
        <v>51.46</v>
      </c>
      <c r="E1511" s="280">
        <f t="shared" si="33"/>
        <v>-8.3976103271121808E-5</v>
      </c>
      <c r="G1511" s="119"/>
      <c r="V1511" s="165">
        <v>1</v>
      </c>
    </row>
    <row r="1512" spans="1:22" ht="12.75" customHeight="1">
      <c r="A1512" s="302" t="s">
        <v>383</v>
      </c>
      <c r="B1512" s="282">
        <f>'proposed tariff 12-13'!D1537</f>
        <v>22.065341382</v>
      </c>
      <c r="C1512" s="303"/>
      <c r="D1512" s="188">
        <f t="shared" si="34"/>
        <v>22.07</v>
      </c>
      <c r="E1512" s="285">
        <f t="shared" si="33"/>
        <v>2.1112829932469878E-4</v>
      </c>
      <c r="G1512" s="119"/>
      <c r="V1512" s="165">
        <v>1</v>
      </c>
    </row>
    <row r="1513" spans="1:22" ht="12.75" customHeight="1">
      <c r="A1513" s="180" t="s">
        <v>420</v>
      </c>
      <c r="B1513" s="243">
        <f>'proposed tariff 12-13'!D1538</f>
        <v>22.065341382</v>
      </c>
      <c r="C1513" s="100"/>
      <c r="D1513" s="188">
        <f t="shared" si="34"/>
        <v>22.07</v>
      </c>
      <c r="E1513" s="159">
        <f t="shared" si="33"/>
        <v>2.1112829932469878E-4</v>
      </c>
      <c r="G1513" s="119"/>
      <c r="V1513" s="165">
        <v>1</v>
      </c>
    </row>
    <row r="1514" spans="1:22" ht="12.75" customHeight="1">
      <c r="A1514" s="180" t="s">
        <v>388</v>
      </c>
      <c r="B1514" s="243">
        <f>'proposed tariff 12-13'!D1539</f>
        <v>22.065341382</v>
      </c>
      <c r="C1514" s="100"/>
      <c r="D1514" s="188">
        <f t="shared" si="34"/>
        <v>22.07</v>
      </c>
      <c r="E1514" s="159">
        <f t="shared" si="33"/>
        <v>2.1112829932469878E-4</v>
      </c>
      <c r="G1514" s="119"/>
      <c r="V1514" s="165">
        <v>1</v>
      </c>
    </row>
    <row r="1515" spans="1:22" ht="12.75" customHeight="1">
      <c r="A1515" s="180" t="s">
        <v>423</v>
      </c>
      <c r="B1515" s="243">
        <f>'proposed tariff 12-13'!D1540</f>
        <v>22.065341382</v>
      </c>
      <c r="C1515" s="89"/>
      <c r="D1515" s="188">
        <f t="shared" si="34"/>
        <v>22.07</v>
      </c>
      <c r="E1515" s="159">
        <f t="shared" si="33"/>
        <v>2.1112829932469878E-4</v>
      </c>
      <c r="G1515" s="119"/>
      <c r="V1515" s="165">
        <v>1</v>
      </c>
    </row>
    <row r="1516" spans="1:22" ht="12.75" customHeight="1">
      <c r="A1516" s="180" t="s">
        <v>425</v>
      </c>
      <c r="B1516" s="243">
        <f>'proposed tariff 12-13'!D1541</f>
        <v>58.851710021275927</v>
      </c>
      <c r="C1516" s="89"/>
      <c r="D1516" s="188">
        <f t="shared" si="34"/>
        <v>58.85</v>
      </c>
      <c r="E1516" s="159">
        <f t="shared" si="33"/>
        <v>-2.9056441610750265E-5</v>
      </c>
      <c r="G1516" s="119"/>
      <c r="V1516" s="165">
        <v>1</v>
      </c>
    </row>
    <row r="1517" spans="1:22" ht="12.75" customHeight="1">
      <c r="A1517" s="180" t="s">
        <v>427</v>
      </c>
      <c r="B1517" s="243">
        <f>'proposed tariff 12-13'!D1542</f>
        <v>77.223326140800012</v>
      </c>
      <c r="C1517" s="89"/>
      <c r="D1517" s="188">
        <f t="shared" si="34"/>
        <v>77.22</v>
      </c>
      <c r="E1517" s="159">
        <f t="shared" si="33"/>
        <v>-4.3071711181520787E-5</v>
      </c>
      <c r="G1517" s="119"/>
      <c r="V1517" s="165">
        <v>1</v>
      </c>
    </row>
    <row r="1518" spans="1:22" ht="12.75" customHeight="1">
      <c r="A1518" s="180" t="s">
        <v>389</v>
      </c>
      <c r="B1518" s="243">
        <f>'proposed tariff 12-13'!D1543</f>
        <v>24.287981608800003</v>
      </c>
      <c r="C1518" s="89"/>
      <c r="D1518" s="188">
        <f t="shared" si="34"/>
        <v>24.29</v>
      </c>
      <c r="E1518" s="159">
        <f t="shared" si="33"/>
        <v>8.3102467405738237E-5</v>
      </c>
      <c r="G1518" s="119"/>
      <c r="V1518" s="165">
        <v>1</v>
      </c>
    </row>
    <row r="1519" spans="1:22" ht="12.75" customHeight="1">
      <c r="A1519" s="180" t="s">
        <v>391</v>
      </c>
      <c r="B1519" s="243">
        <f>'proposed tariff 12-13'!D1544</f>
        <v>39.717614487600002</v>
      </c>
      <c r="C1519" s="89"/>
      <c r="D1519" s="188">
        <f t="shared" si="34"/>
        <v>39.72</v>
      </c>
      <c r="E1519" s="159">
        <f t="shared" si="33"/>
        <v>6.0061824728705216E-5</v>
      </c>
      <c r="G1519" s="119"/>
      <c r="V1519" s="165">
        <v>1</v>
      </c>
    </row>
    <row r="1520" spans="1:22" ht="12.75" customHeight="1">
      <c r="A1520" s="180" t="s">
        <v>393</v>
      </c>
      <c r="B1520" s="243">
        <f>'proposed tariff 12-13'!D1545</f>
        <v>15.4511076636</v>
      </c>
      <c r="C1520" s="89"/>
      <c r="D1520" s="188">
        <f t="shared" si="34"/>
        <v>15.45</v>
      </c>
      <c r="E1520" s="159">
        <f t="shared" si="33"/>
        <v>-7.1688297312843977E-5</v>
      </c>
      <c r="G1520" s="119"/>
      <c r="V1520" s="165">
        <v>1</v>
      </c>
    </row>
    <row r="1521" spans="1:22" ht="12.75" customHeight="1">
      <c r="A1521" s="180" t="s">
        <v>430</v>
      </c>
      <c r="B1521" s="243">
        <f>'proposed tariff 12-13'!D1546</f>
        <v>22.065341382</v>
      </c>
      <c r="C1521" s="89"/>
      <c r="D1521" s="188">
        <f t="shared" si="34"/>
        <v>22.07</v>
      </c>
      <c r="E1521" s="159">
        <f t="shared" si="33"/>
        <v>2.1112829932469878E-4</v>
      </c>
      <c r="G1521" s="119"/>
      <c r="V1521" s="165">
        <v>1</v>
      </c>
    </row>
    <row r="1522" spans="1:22" ht="12.75" customHeight="1">
      <c r="A1522" s="180" t="s">
        <v>431</v>
      </c>
      <c r="B1522" s="243">
        <f>'proposed tariff 12-13'!D1547</f>
        <v>22.065341382</v>
      </c>
      <c r="C1522" s="89"/>
      <c r="D1522" s="188">
        <f t="shared" si="34"/>
        <v>22.07</v>
      </c>
      <c r="E1522" s="159">
        <f t="shared" si="33"/>
        <v>2.1112829932469878E-4</v>
      </c>
      <c r="G1522" s="119"/>
    </row>
    <row r="1523" spans="1:22" ht="12.75" customHeight="1">
      <c r="A1523" s="180" t="s">
        <v>398</v>
      </c>
      <c r="B1523" s="243">
        <f>'proposed tariff 12-13'!D1548</f>
        <v>125.02809200000002</v>
      </c>
      <c r="C1523" s="138"/>
      <c r="D1523" s="188">
        <f t="shared" si="34"/>
        <v>125.03</v>
      </c>
      <c r="E1523" s="159">
        <f t="shared" si="33"/>
        <v>1.5260570400338764E-5</v>
      </c>
      <c r="G1523" s="119"/>
    </row>
    <row r="1524" spans="1:22" ht="12.75" customHeight="1">
      <c r="A1524" s="180" t="s">
        <v>432</v>
      </c>
      <c r="B1524" s="243">
        <f>'proposed tariff 12-13'!D1549</f>
        <v>125.02809200000002</v>
      </c>
      <c r="C1524" s="138"/>
      <c r="D1524" s="188">
        <f t="shared" si="34"/>
        <v>125.03</v>
      </c>
      <c r="E1524" s="159">
        <f t="shared" si="33"/>
        <v>1.5260570400338764E-5</v>
      </c>
      <c r="G1524" s="119"/>
    </row>
    <row r="1525" spans="1:22" ht="12.75" customHeight="1">
      <c r="A1525" s="180" t="s">
        <v>433</v>
      </c>
      <c r="B1525" s="243">
        <f>'proposed tariff 12-13'!D1550</f>
        <v>66.9261668292</v>
      </c>
      <c r="C1525" s="89"/>
      <c r="D1525" s="188">
        <f t="shared" si="34"/>
        <v>66.930000000000007</v>
      </c>
      <c r="E1525" s="159">
        <f t="shared" si="33"/>
        <v>5.7274620400563639E-5</v>
      </c>
      <c r="G1525" s="119"/>
    </row>
    <row r="1526" spans="1:22" ht="12.75" customHeight="1">
      <c r="A1526" s="180" t="s">
        <v>434</v>
      </c>
      <c r="B1526" s="243">
        <f>'proposed tariff 12-13'!D1551</f>
        <v>27.595098468</v>
      </c>
      <c r="C1526" s="89"/>
      <c r="D1526" s="188">
        <f t="shared" si="34"/>
        <v>27.6</v>
      </c>
      <c r="E1526" s="159">
        <f t="shared" si="33"/>
        <v>1.7762328355833181E-4</v>
      </c>
      <c r="G1526" s="119"/>
    </row>
    <row r="1527" spans="1:22" ht="12.75" customHeight="1">
      <c r="A1527" s="180" t="s">
        <v>401</v>
      </c>
      <c r="B1527" s="243">
        <f>'proposed tariff 12-13'!D1552</f>
        <v>22.065341382</v>
      </c>
      <c r="C1527" s="89"/>
      <c r="D1527" s="188">
        <f t="shared" si="34"/>
        <v>22.07</v>
      </c>
      <c r="E1527" s="159">
        <f t="shared" si="33"/>
        <v>2.1112829932469878E-4</v>
      </c>
      <c r="G1527" s="119"/>
    </row>
    <row r="1528" spans="1:22" ht="12.75">
      <c r="A1528" s="180" t="s">
        <v>436</v>
      </c>
      <c r="B1528" s="243">
        <f>'proposed tariff 12-13'!D1553</f>
        <v>22.065341382</v>
      </c>
      <c r="C1528" s="89"/>
      <c r="D1528" s="188">
        <f t="shared" si="34"/>
        <v>22.07</v>
      </c>
      <c r="E1528" s="159">
        <f t="shared" si="33"/>
        <v>2.1112829932469878E-4</v>
      </c>
      <c r="G1528" s="119"/>
    </row>
    <row r="1529" spans="1:22" ht="12.75">
      <c r="A1529" s="180" t="s">
        <v>438</v>
      </c>
      <c r="B1529" s="243">
        <f>'proposed tariff 12-13'!D1554</f>
        <v>102.97159311600001</v>
      </c>
      <c r="C1529" s="89"/>
      <c r="D1529" s="188">
        <f t="shared" si="34"/>
        <v>102.97</v>
      </c>
      <c r="E1529" s="159">
        <f t="shared" si="33"/>
        <v>-1.5471412569237882E-5</v>
      </c>
      <c r="G1529" s="119"/>
    </row>
    <row r="1530" spans="1:22" ht="12.75">
      <c r="A1530" s="182" t="s">
        <v>403</v>
      </c>
      <c r="B1530" s="243">
        <f>'proposed tariff 12-13'!D1555</f>
        <v>21.614370901200001</v>
      </c>
      <c r="C1530" s="89"/>
      <c r="D1530" s="188">
        <f t="shared" si="34"/>
        <v>21.61</v>
      </c>
      <c r="E1530" s="159">
        <f t="shared" si="33"/>
        <v>-2.0222199480063663E-4</v>
      </c>
      <c r="G1530" s="119"/>
    </row>
    <row r="1531" spans="1:22" ht="12.75">
      <c r="A1531" s="180" t="s">
        <v>405</v>
      </c>
      <c r="B1531" s="243">
        <f>'proposed tariff 12-13'!D1556</f>
        <v>28.690312492799997</v>
      </c>
      <c r="C1531" s="89"/>
      <c r="D1531" s="188">
        <f t="shared" si="34"/>
        <v>28.69</v>
      </c>
      <c r="E1531" s="159">
        <f t="shared" si="33"/>
        <v>-1.089192737353381E-5</v>
      </c>
      <c r="G1531" s="119"/>
    </row>
    <row r="1532" spans="1:22" ht="12.75">
      <c r="A1532" s="180" t="s">
        <v>442</v>
      </c>
      <c r="B1532" s="243">
        <f>'proposed tariff 12-13'!D1557</f>
        <v>90.108197020800006</v>
      </c>
      <c r="C1532" s="89"/>
      <c r="D1532" s="188">
        <f t="shared" si="34"/>
        <v>90.11</v>
      </c>
      <c r="E1532" s="159">
        <f t="shared" si="33"/>
        <v>2.0009047562869632E-5</v>
      </c>
      <c r="G1532" s="119"/>
    </row>
    <row r="1533" spans="1:22" ht="12.75">
      <c r="A1533" s="180" t="s">
        <v>409</v>
      </c>
      <c r="B1533" s="243">
        <f>'proposed tariff 12-13'!D1558</f>
        <v>125.02809200000002</v>
      </c>
      <c r="C1533" s="142"/>
      <c r="D1533" s="188">
        <f t="shared" si="34"/>
        <v>125.03</v>
      </c>
      <c r="E1533" s="159">
        <f t="shared" si="33"/>
        <v>1.5260570400338764E-5</v>
      </c>
      <c r="G1533" s="119"/>
    </row>
    <row r="1534" spans="1:22" ht="12.75">
      <c r="A1534" s="180" t="s">
        <v>411</v>
      </c>
      <c r="B1534" s="243">
        <f>'proposed tariff 12-13'!D1559</f>
        <v>22.065341382</v>
      </c>
      <c r="C1534" s="163"/>
      <c r="D1534" s="188">
        <f t="shared" si="34"/>
        <v>22.07</v>
      </c>
      <c r="E1534" s="159">
        <f t="shared" si="33"/>
        <v>2.1112829932469878E-4</v>
      </c>
      <c r="G1534" s="119"/>
    </row>
    <row r="1535" spans="1:22" ht="12.75">
      <c r="A1535" s="180" t="s">
        <v>444</v>
      </c>
      <c r="B1535" s="243">
        <f>'proposed tariff 12-13'!D1560</f>
        <v>7.3336390092000006</v>
      </c>
      <c r="C1535" s="100"/>
      <c r="D1535" s="188">
        <f t="shared" si="34"/>
        <v>7.33</v>
      </c>
      <c r="E1535" s="159">
        <f t="shared" si="33"/>
        <v>-4.9620784380515251E-4</v>
      </c>
      <c r="G1535" s="119"/>
    </row>
    <row r="1536" spans="1:22" ht="12.75">
      <c r="A1536" s="180" t="s">
        <v>413</v>
      </c>
      <c r="B1536" s="243">
        <f>'proposed tariff 12-13'!D1561</f>
        <v>33.092643376799998</v>
      </c>
      <c r="C1536" s="100"/>
      <c r="D1536" s="188">
        <f t="shared" si="34"/>
        <v>33.090000000000003</v>
      </c>
      <c r="E1536" s="159">
        <f t="shared" si="33"/>
        <v>-7.9878079544648398E-5</v>
      </c>
      <c r="G1536" s="119"/>
    </row>
    <row r="1537" spans="1:7" ht="12.75">
      <c r="A1537" s="180" t="s">
        <v>445</v>
      </c>
      <c r="B1537" s="243">
        <f>'proposed tariff 12-13'!D1562</f>
        <v>51.464321773200005</v>
      </c>
      <c r="C1537" s="100"/>
      <c r="D1537" s="188">
        <f t="shared" si="34"/>
        <v>51.46</v>
      </c>
      <c r="E1537" s="159">
        <f t="shared" si="33"/>
        <v>-8.3976103271121808E-5</v>
      </c>
      <c r="G1537" s="119"/>
    </row>
    <row r="1538" spans="1:7" ht="12.75">
      <c r="A1538" s="180" t="s">
        <v>446</v>
      </c>
      <c r="B1538" s="267">
        <f>'proposed tariff 12-13'!D1563</f>
        <v>98.269388000000006</v>
      </c>
      <c r="C1538" s="115"/>
      <c r="D1538" s="188">
        <f t="shared" si="34"/>
        <v>98.27</v>
      </c>
      <c r="E1538" s="268">
        <f t="shared" si="33"/>
        <v>6.2277786851549414E-6</v>
      </c>
      <c r="G1538" s="119"/>
    </row>
    <row r="1539" spans="1:7" ht="12.75">
      <c r="A1539" s="180" t="s">
        <v>447</v>
      </c>
      <c r="B1539" s="243">
        <f>'proposed tariff 12-13'!D1564</f>
        <v>8.0852564771999997</v>
      </c>
      <c r="C1539" s="100"/>
      <c r="D1539" s="188">
        <f t="shared" si="34"/>
        <v>8.09</v>
      </c>
      <c r="E1539" s="159">
        <f t="shared" si="33"/>
        <v>5.8668798118855078E-4</v>
      </c>
      <c r="G1539" s="119"/>
    </row>
    <row r="1540" spans="1:7" ht="12.75">
      <c r="A1540" s="180" t="s">
        <v>448</v>
      </c>
      <c r="B1540" s="243">
        <f>'proposed tariff 12-13'!D1565</f>
        <v>80.892672000000005</v>
      </c>
      <c r="C1540" s="142"/>
      <c r="D1540" s="188">
        <f t="shared" si="34"/>
        <v>80.89</v>
      </c>
      <c r="E1540" s="159">
        <f t="shared" si="33"/>
        <v>-3.3031422178810021E-5</v>
      </c>
      <c r="G1540" s="119"/>
    </row>
    <row r="1541" spans="1:7" ht="12.75">
      <c r="A1541" s="96" t="s">
        <v>449</v>
      </c>
      <c r="B1541" s="243">
        <f>'proposed tariff 12-13'!D1566</f>
        <v>22.462624900800005</v>
      </c>
      <c r="C1541" s="100"/>
      <c r="D1541" s="188">
        <f t="shared" si="34"/>
        <v>22.46</v>
      </c>
      <c r="E1541" s="159">
        <f t="shared" si="33"/>
        <v>-1.1685636970730169E-4</v>
      </c>
      <c r="G1541" s="119"/>
    </row>
    <row r="1542" spans="1:7" ht="12.75">
      <c r="A1542" s="180" t="s">
        <v>450</v>
      </c>
      <c r="B1542" s="243">
        <f>'proposed tariff 12-13'!D1567</f>
        <v>22.462624900800005</v>
      </c>
      <c r="C1542" s="100"/>
      <c r="D1542" s="188">
        <f t="shared" si="34"/>
        <v>22.46</v>
      </c>
      <c r="E1542" s="159">
        <f t="shared" ref="E1542:E1554" si="35">(D1542-B1542)/B1542</f>
        <v>-1.1685636970730169E-4</v>
      </c>
      <c r="G1542" s="119"/>
    </row>
    <row r="1543" spans="1:7" ht="12.75">
      <c r="A1543" s="180" t="s">
        <v>451</v>
      </c>
      <c r="B1543" s="243">
        <f>'proposed tariff 12-13'!D1568</f>
        <v>22.462624900800005</v>
      </c>
      <c r="C1543" s="100"/>
      <c r="D1543" s="188">
        <f t="shared" si="34"/>
        <v>22.46</v>
      </c>
      <c r="E1543" s="159">
        <f t="shared" si="35"/>
        <v>-1.1685636970730169E-4</v>
      </c>
      <c r="G1543" s="119"/>
    </row>
    <row r="1544" spans="1:7" ht="12.75" customHeight="1">
      <c r="A1544" s="180" t="s">
        <v>416</v>
      </c>
      <c r="B1544" s="243">
        <f>'proposed tariff 12-13'!D1569</f>
        <v>26.4784096584</v>
      </c>
      <c r="C1544" s="100"/>
      <c r="D1544" s="188">
        <f t="shared" ref="D1544:D1607" si="36">ROUND(B1544*(1+$I$25),2)</f>
        <v>26.48</v>
      </c>
      <c r="E1544" s="159">
        <f t="shared" si="35"/>
        <v>6.006182472879467E-5</v>
      </c>
      <c r="G1544" s="119"/>
    </row>
    <row r="1545" spans="1:7" ht="12.75" customHeight="1">
      <c r="A1545" s="180" t="s">
        <v>452</v>
      </c>
      <c r="B1545" s="243">
        <f>'proposed tariff 12-13'!D1570</f>
        <v>102.975796</v>
      </c>
      <c r="C1545" s="142"/>
      <c r="D1545" s="188">
        <f t="shared" si="36"/>
        <v>102.98</v>
      </c>
      <c r="E1545" s="159">
        <f t="shared" si="35"/>
        <v>4.0825127489195893E-5</v>
      </c>
      <c r="G1545" s="119"/>
    </row>
    <row r="1546" spans="1:7" ht="12.75" customHeight="1">
      <c r="A1546" s="180" t="s">
        <v>453</v>
      </c>
      <c r="B1546" s="243">
        <f>'proposed tariff 12-13'!D1571</f>
        <v>75.032898091199996</v>
      </c>
      <c r="C1546" s="100"/>
      <c r="D1546" s="188">
        <f t="shared" si="36"/>
        <v>75.03</v>
      </c>
      <c r="E1546" s="159">
        <f t="shared" si="35"/>
        <v>-3.8624273801508309E-5</v>
      </c>
      <c r="G1546" s="119"/>
    </row>
    <row r="1547" spans="1:7" ht="12.75" customHeight="1">
      <c r="A1547" s="180" t="s">
        <v>421</v>
      </c>
      <c r="B1547" s="243">
        <f>'proposed tariff 12-13'!D1572</f>
        <v>33.092643376799998</v>
      </c>
      <c r="C1547" s="100"/>
      <c r="D1547" s="188">
        <f t="shared" si="36"/>
        <v>33.090000000000003</v>
      </c>
      <c r="E1547" s="159">
        <f t="shared" si="35"/>
        <v>-7.9878079544648398E-5</v>
      </c>
      <c r="G1547" s="119"/>
    </row>
    <row r="1548" spans="1:7" ht="12.75" customHeight="1">
      <c r="A1548" s="180" t="s">
        <v>454</v>
      </c>
      <c r="B1548" s="243">
        <f>'proposed tariff 12-13'!D1573</f>
        <v>28.690312492799997</v>
      </c>
      <c r="C1548" s="100"/>
      <c r="D1548" s="188">
        <f t="shared" si="36"/>
        <v>28.69</v>
      </c>
      <c r="E1548" s="159">
        <f t="shared" si="35"/>
        <v>-1.089192737353381E-5</v>
      </c>
      <c r="G1548" s="119"/>
    </row>
    <row r="1549" spans="1:7" ht="12.75" customHeight="1">
      <c r="A1549" s="180" t="s">
        <v>455</v>
      </c>
      <c r="B1549" s="243">
        <f>'proposed tariff 12-13'!D1574</f>
        <v>77.223326140800012</v>
      </c>
      <c r="C1549" s="100"/>
      <c r="D1549" s="188">
        <f t="shared" si="36"/>
        <v>77.22</v>
      </c>
      <c r="E1549" s="159">
        <f t="shared" si="35"/>
        <v>-4.3071711181520787E-5</v>
      </c>
      <c r="G1549" s="119"/>
    </row>
    <row r="1550" spans="1:7" ht="12.75" customHeight="1">
      <c r="A1550" s="180" t="s">
        <v>422</v>
      </c>
      <c r="B1550" s="243">
        <f>'proposed tariff 12-13'!D1575</f>
        <v>30.891477934800001</v>
      </c>
      <c r="C1550" s="100"/>
      <c r="D1550" s="188">
        <f t="shared" si="36"/>
        <v>30.89</v>
      </c>
      <c r="E1550" s="159">
        <f t="shared" si="35"/>
        <v>-4.7842799982565394E-5</v>
      </c>
      <c r="G1550" s="119"/>
    </row>
    <row r="1551" spans="1:7" ht="12.75" customHeight="1">
      <c r="A1551" s="180" t="s">
        <v>424</v>
      </c>
      <c r="B1551" s="243">
        <f>'proposed tariff 12-13'!D1576</f>
        <v>27.595098468</v>
      </c>
      <c r="C1551" s="100"/>
      <c r="D1551" s="188">
        <f t="shared" si="36"/>
        <v>27.6</v>
      </c>
      <c r="E1551" s="159">
        <f t="shared" si="35"/>
        <v>1.7762328355833181E-4</v>
      </c>
      <c r="G1551" s="119"/>
    </row>
    <row r="1552" spans="1:7" ht="12.75" customHeight="1">
      <c r="A1552" s="180" t="s">
        <v>456</v>
      </c>
      <c r="B1552" s="243">
        <f>'proposed tariff 12-13'!D1577</f>
        <v>44.119945371600004</v>
      </c>
      <c r="C1552" s="100"/>
      <c r="D1552" s="188">
        <f t="shared" si="36"/>
        <v>44.12</v>
      </c>
      <c r="E1552" s="159">
        <f t="shared" si="35"/>
        <v>1.2381792301352471E-6</v>
      </c>
      <c r="G1552" s="119"/>
    </row>
    <row r="1553" spans="1:22" ht="12.75" customHeight="1">
      <c r="A1553" s="180" t="s">
        <v>428</v>
      </c>
      <c r="B1553" s="243">
        <f>'proposed tariff 12-13'!D1578</f>
        <v>22.065341382</v>
      </c>
      <c r="C1553" s="100"/>
      <c r="D1553" s="188">
        <f t="shared" si="36"/>
        <v>22.07</v>
      </c>
      <c r="E1553" s="159">
        <f t="shared" si="35"/>
        <v>2.1112829932469878E-4</v>
      </c>
      <c r="G1553" s="119"/>
    </row>
    <row r="1554" spans="1:22" ht="12.75" customHeight="1">
      <c r="A1554" s="180" t="s">
        <v>429</v>
      </c>
      <c r="B1554" s="243">
        <f>'proposed tariff 12-13'!D1579</f>
        <v>125.02809200000002</v>
      </c>
      <c r="C1554" s="142"/>
      <c r="D1554" s="188">
        <f t="shared" si="36"/>
        <v>125.03</v>
      </c>
      <c r="E1554" s="159">
        <f t="shared" si="35"/>
        <v>1.5260570400338764E-5</v>
      </c>
      <c r="G1554" s="119"/>
    </row>
    <row r="1555" spans="1:22" ht="12.75" customHeight="1">
      <c r="A1555" s="180"/>
      <c r="B1555" s="243" t="s">
        <v>144</v>
      </c>
      <c r="C1555" s="100"/>
      <c r="D1555" s="188"/>
      <c r="E1555" s="159" t="s">
        <v>144</v>
      </c>
      <c r="G1555" s="119"/>
    </row>
    <row r="1556" spans="1:22" ht="12.75" customHeight="1">
      <c r="A1556" s="179" t="s">
        <v>461</v>
      </c>
      <c r="B1556" s="243" t="s">
        <v>144</v>
      </c>
      <c r="C1556" s="100"/>
      <c r="D1556" s="188"/>
      <c r="E1556" s="159" t="s">
        <v>144</v>
      </c>
      <c r="G1556" s="119"/>
    </row>
    <row r="1557" spans="1:22" ht="12.75" customHeight="1">
      <c r="A1557" s="180" t="s">
        <v>361</v>
      </c>
      <c r="B1557" s="243">
        <f>'proposed tariff 12-13'!D1582</f>
        <v>33.092643376799998</v>
      </c>
      <c r="C1557" s="100"/>
      <c r="D1557" s="188">
        <f t="shared" si="36"/>
        <v>33.090000000000003</v>
      </c>
      <c r="E1557" s="159">
        <f t="shared" ref="E1557:E1620" si="37">(D1557-B1557)/B1557</f>
        <v>-7.9878079544648398E-5</v>
      </c>
      <c r="G1557" s="119"/>
    </row>
    <row r="1558" spans="1:22" ht="12.75" customHeight="1">
      <c r="A1558" s="180" t="s">
        <v>362</v>
      </c>
      <c r="B1558" s="243">
        <f>'proposed tariff 12-13'!D1583</f>
        <v>28.690312492799997</v>
      </c>
      <c r="C1558" s="100"/>
      <c r="D1558" s="188">
        <f t="shared" si="36"/>
        <v>28.69</v>
      </c>
      <c r="E1558" s="159">
        <f t="shared" si="37"/>
        <v>-1.089192737353381E-5</v>
      </c>
      <c r="G1558" s="119"/>
    </row>
    <row r="1559" spans="1:22" ht="12.75" customHeight="1">
      <c r="A1559" s="180" t="s">
        <v>363</v>
      </c>
      <c r="B1559" s="243">
        <f>'proposed tariff 12-13'!D1584</f>
        <v>22.065341382</v>
      </c>
      <c r="C1559" s="100"/>
      <c r="D1559" s="188">
        <f t="shared" si="36"/>
        <v>22.07</v>
      </c>
      <c r="E1559" s="159">
        <f t="shared" si="37"/>
        <v>2.1112829932469878E-4</v>
      </c>
      <c r="G1559" s="119"/>
      <c r="V1559" s="165">
        <v>1</v>
      </c>
    </row>
    <row r="1560" spans="1:22" ht="12.75">
      <c r="A1560" s="180" t="s">
        <v>204</v>
      </c>
      <c r="B1560" s="243">
        <f>'proposed tariff 12-13'!D1585</f>
        <v>102.975796</v>
      </c>
      <c r="C1560" s="145"/>
      <c r="D1560" s="188">
        <f t="shared" si="36"/>
        <v>102.98</v>
      </c>
      <c r="E1560" s="159">
        <f t="shared" si="37"/>
        <v>4.0825127489195893E-5</v>
      </c>
      <c r="G1560" s="119"/>
    </row>
    <row r="1561" spans="1:22" ht="12.75">
      <c r="A1561" s="180" t="s">
        <v>366</v>
      </c>
      <c r="B1561" s="243">
        <f>'proposed tariff 12-13'!D1586</f>
        <v>51.464321773200005</v>
      </c>
      <c r="C1561" s="100"/>
      <c r="D1561" s="188">
        <f t="shared" si="36"/>
        <v>51.46</v>
      </c>
      <c r="E1561" s="159">
        <f t="shared" si="37"/>
        <v>-8.3976103271121808E-5</v>
      </c>
      <c r="G1561" s="119"/>
    </row>
    <row r="1562" spans="1:22" ht="12.75">
      <c r="A1562" s="180" t="s">
        <v>368</v>
      </c>
      <c r="B1562" s="243">
        <f>'proposed tariff 12-13'!D1587</f>
        <v>51.464321773200005</v>
      </c>
      <c r="C1562" s="100"/>
      <c r="D1562" s="188">
        <f t="shared" si="36"/>
        <v>51.46</v>
      </c>
      <c r="E1562" s="159">
        <f t="shared" si="37"/>
        <v>-8.3976103271121808E-5</v>
      </c>
      <c r="G1562" s="119"/>
    </row>
    <row r="1563" spans="1:22" ht="12.75">
      <c r="A1563" s="180" t="s">
        <v>370</v>
      </c>
      <c r="B1563" s="243">
        <f>'proposed tariff 12-13'!D1588</f>
        <v>22.065341382</v>
      </c>
      <c r="C1563" s="100"/>
      <c r="D1563" s="188">
        <f t="shared" si="36"/>
        <v>22.07</v>
      </c>
      <c r="E1563" s="159">
        <f t="shared" si="37"/>
        <v>2.1112829932469878E-4</v>
      </c>
      <c r="G1563" s="119"/>
    </row>
    <row r="1564" spans="1:22" ht="12.75">
      <c r="A1564" s="180" t="s">
        <v>372</v>
      </c>
      <c r="B1564" s="243">
        <f>'proposed tariff 12-13'!D1589</f>
        <v>55.179459543599997</v>
      </c>
      <c r="C1564" s="100"/>
      <c r="D1564" s="188">
        <f t="shared" si="36"/>
        <v>55.18</v>
      </c>
      <c r="E1564" s="159">
        <f t="shared" si="37"/>
        <v>9.7945214482586143E-6</v>
      </c>
      <c r="G1564" s="119"/>
    </row>
    <row r="1565" spans="1:22" ht="12.75">
      <c r="A1565" s="180" t="s">
        <v>374</v>
      </c>
      <c r="B1565" s="243">
        <f>'proposed tariff 12-13'!D1590</f>
        <v>22.065341382</v>
      </c>
      <c r="C1565" s="100"/>
      <c r="D1565" s="188">
        <f t="shared" si="36"/>
        <v>22.07</v>
      </c>
      <c r="E1565" s="159">
        <f t="shared" si="37"/>
        <v>2.1112829932469878E-4</v>
      </c>
      <c r="G1565" s="119"/>
    </row>
    <row r="1566" spans="1:22" ht="12.75">
      <c r="A1566" s="180" t="s">
        <v>365</v>
      </c>
      <c r="B1566" s="243">
        <f>'proposed tariff 12-13'!D1591</f>
        <v>28.690312492799997</v>
      </c>
      <c r="C1566" s="100"/>
      <c r="D1566" s="188">
        <f t="shared" si="36"/>
        <v>28.69</v>
      </c>
      <c r="E1566" s="159">
        <f t="shared" si="37"/>
        <v>-1.089192737353381E-5</v>
      </c>
      <c r="G1566" s="119"/>
    </row>
    <row r="1567" spans="1:22" ht="12.75">
      <c r="A1567" s="180" t="s">
        <v>377</v>
      </c>
      <c r="B1567" s="243">
        <f>'proposed tariff 12-13'!D1592</f>
        <v>86.521907959199993</v>
      </c>
      <c r="C1567" s="100"/>
      <c r="D1567" s="188">
        <f t="shared" si="36"/>
        <v>86.52</v>
      </c>
      <c r="E1567" s="159">
        <f t="shared" si="37"/>
        <v>-2.2051746719415603E-5</v>
      </c>
      <c r="G1567" s="119"/>
    </row>
    <row r="1568" spans="1:22" ht="12.75">
      <c r="A1568" s="180" t="s">
        <v>379</v>
      </c>
      <c r="B1568" s="243">
        <f>'proposed tariff 12-13'!D1593</f>
        <v>22.065341382</v>
      </c>
      <c r="C1568" s="100"/>
      <c r="D1568" s="188">
        <f t="shared" si="36"/>
        <v>22.07</v>
      </c>
      <c r="E1568" s="159">
        <f t="shared" si="37"/>
        <v>2.1112829932469878E-4</v>
      </c>
      <c r="G1568" s="119"/>
    </row>
    <row r="1569" spans="1:7" ht="12.75">
      <c r="A1569" s="180" t="s">
        <v>367</v>
      </c>
      <c r="B1569" s="267">
        <f>'proposed tariff 12-13'!D1594</f>
        <v>4.408404</v>
      </c>
      <c r="C1569" s="115"/>
      <c r="D1569" s="188">
        <f t="shared" si="36"/>
        <v>4.41</v>
      </c>
      <c r="E1569" s="268">
        <f t="shared" si="37"/>
        <v>3.6203578437914331E-4</v>
      </c>
      <c r="F1569" s="116"/>
      <c r="G1569" s="119"/>
    </row>
    <row r="1570" spans="1:7" ht="12.75">
      <c r="A1570" s="180" t="s">
        <v>382</v>
      </c>
      <c r="B1570" s="243">
        <f>'proposed tariff 12-13'!D1595</f>
        <v>102.975796</v>
      </c>
      <c r="C1570" s="145"/>
      <c r="D1570" s="188">
        <f t="shared" si="36"/>
        <v>102.98</v>
      </c>
      <c r="E1570" s="159">
        <f t="shared" si="37"/>
        <v>4.0825127489195893E-5</v>
      </c>
      <c r="G1570" s="119"/>
    </row>
    <row r="1571" spans="1:7" ht="12.75">
      <c r="A1571" s="181" t="s">
        <v>369</v>
      </c>
      <c r="B1571" s="243">
        <f>'proposed tariff 12-13'!D1596</f>
        <v>12.4983247536</v>
      </c>
      <c r="C1571" s="100"/>
      <c r="D1571" s="188">
        <f t="shared" si="36"/>
        <v>12.5</v>
      </c>
      <c r="E1571" s="159">
        <f t="shared" si="37"/>
        <v>1.3403767569066186E-4</v>
      </c>
      <c r="G1571" s="119"/>
    </row>
    <row r="1572" spans="1:7" ht="12.75">
      <c r="A1572" s="180" t="s">
        <v>385</v>
      </c>
      <c r="B1572" s="243">
        <f>'proposed tariff 12-13'!D1597</f>
        <v>20.304409028400002</v>
      </c>
      <c r="C1572" s="100"/>
      <c r="D1572" s="188">
        <f t="shared" si="36"/>
        <v>20.3</v>
      </c>
      <c r="E1572" s="159">
        <f t="shared" si="37"/>
        <v>-2.1714635446096412E-4</v>
      </c>
      <c r="G1572" s="119"/>
    </row>
    <row r="1573" spans="1:7" ht="12.75">
      <c r="A1573" s="180" t="s">
        <v>387</v>
      </c>
      <c r="B1573" s="243">
        <f>'proposed tariff 12-13'!D1598</f>
        <v>22.065341382</v>
      </c>
      <c r="C1573" s="100"/>
      <c r="D1573" s="188">
        <f t="shared" si="36"/>
        <v>22.07</v>
      </c>
      <c r="E1573" s="159">
        <f t="shared" si="37"/>
        <v>2.1112829932469878E-4</v>
      </c>
      <c r="G1573" s="119"/>
    </row>
    <row r="1574" spans="1:7" ht="12.75">
      <c r="A1574" s="180" t="s">
        <v>371</v>
      </c>
      <c r="B1574" s="267">
        <f>'proposed tariff 12-13'!D1599</f>
        <v>2.94</v>
      </c>
      <c r="C1574" s="269"/>
      <c r="D1574" s="188">
        <f t="shared" si="36"/>
        <v>2.94</v>
      </c>
      <c r="E1574" s="268">
        <f t="shared" si="37"/>
        <v>0</v>
      </c>
      <c r="F1574" s="116"/>
      <c r="G1574" s="119"/>
    </row>
    <row r="1575" spans="1:7" ht="12.75">
      <c r="A1575" s="180" t="s">
        <v>390</v>
      </c>
      <c r="B1575" s="243">
        <f>'proposed tariff 12-13'!D1600</f>
        <v>51.464321773200005</v>
      </c>
      <c r="C1575" s="100"/>
      <c r="D1575" s="188">
        <f t="shared" si="36"/>
        <v>51.46</v>
      </c>
      <c r="E1575" s="159">
        <f t="shared" si="37"/>
        <v>-8.3976103271121808E-5</v>
      </c>
      <c r="G1575" s="119"/>
    </row>
    <row r="1576" spans="1:7" ht="12.75">
      <c r="A1576" s="180" t="s">
        <v>392</v>
      </c>
      <c r="B1576" s="243">
        <f>'proposed tariff 12-13'!D1601</f>
        <v>54.417104683200002</v>
      </c>
      <c r="C1576" s="100"/>
      <c r="D1576" s="188">
        <f t="shared" si="36"/>
        <v>54.42</v>
      </c>
      <c r="E1576" s="159">
        <f t="shared" si="37"/>
        <v>5.3206006031665325E-5</v>
      </c>
      <c r="G1576" s="119"/>
    </row>
    <row r="1577" spans="1:7" ht="12.75">
      <c r="A1577" s="180" t="s">
        <v>375</v>
      </c>
      <c r="B1577" s="243">
        <f>'proposed tariff 12-13'!D1602</f>
        <v>35.293808818799995</v>
      </c>
      <c r="C1577" s="100"/>
      <c r="D1577" s="188">
        <f t="shared" si="36"/>
        <v>35.29</v>
      </c>
      <c r="E1577" s="159">
        <f t="shared" si="37"/>
        <v>-1.079174769589394E-4</v>
      </c>
      <c r="G1577" s="119"/>
    </row>
    <row r="1578" spans="1:7" ht="12.75">
      <c r="A1578" s="96" t="s">
        <v>395</v>
      </c>
      <c r="B1578" s="243">
        <f>'proposed tariff 12-13'!D1603</f>
        <v>36.979579425599994</v>
      </c>
      <c r="C1578" s="100"/>
      <c r="D1578" s="188">
        <f t="shared" si="36"/>
        <v>36.979999999999997</v>
      </c>
      <c r="E1578" s="159">
        <f t="shared" si="37"/>
        <v>1.1373152603029647E-5</v>
      </c>
      <c r="G1578" s="119"/>
    </row>
    <row r="1579" spans="1:7" ht="12.75">
      <c r="A1579" s="180" t="s">
        <v>397</v>
      </c>
      <c r="B1579" s="243">
        <f>'proposed tariff 12-13'!D1604</f>
        <v>36.979579425599994</v>
      </c>
      <c r="C1579" s="100"/>
      <c r="D1579" s="188">
        <f t="shared" si="36"/>
        <v>36.979999999999997</v>
      </c>
      <c r="E1579" s="159">
        <f t="shared" si="37"/>
        <v>1.1373152603029647E-5</v>
      </c>
      <c r="G1579" s="119"/>
    </row>
    <row r="1580" spans="1:7" ht="12.75">
      <c r="A1580" s="180" t="s">
        <v>399</v>
      </c>
      <c r="B1580" s="243">
        <f>'proposed tariff 12-13'!D1605</f>
        <v>102.975796</v>
      </c>
      <c r="C1580" s="145"/>
      <c r="D1580" s="188">
        <f t="shared" si="36"/>
        <v>102.98</v>
      </c>
      <c r="E1580" s="159">
        <f t="shared" si="37"/>
        <v>4.0825127489195893E-5</v>
      </c>
      <c r="G1580" s="119"/>
    </row>
    <row r="1581" spans="1:7" ht="12.75">
      <c r="A1581" s="180" t="s">
        <v>376</v>
      </c>
      <c r="B1581" s="243">
        <f>'proposed tariff 12-13'!D1606</f>
        <v>26.4784096584</v>
      </c>
      <c r="C1581" s="100"/>
      <c r="D1581" s="188">
        <f t="shared" si="36"/>
        <v>26.48</v>
      </c>
      <c r="E1581" s="159">
        <f t="shared" si="37"/>
        <v>6.006182472879467E-5</v>
      </c>
      <c r="G1581" s="119"/>
    </row>
    <row r="1582" spans="1:7" ht="12.75">
      <c r="A1582" s="180" t="s">
        <v>402</v>
      </c>
      <c r="B1582" s="243">
        <f>'proposed tariff 12-13'!D1607</f>
        <v>15.4511076636</v>
      </c>
      <c r="C1582" s="100"/>
      <c r="D1582" s="188">
        <f t="shared" si="36"/>
        <v>15.45</v>
      </c>
      <c r="E1582" s="159">
        <f t="shared" si="37"/>
        <v>-7.1688297312843977E-5</v>
      </c>
      <c r="G1582" s="119"/>
    </row>
    <row r="1583" spans="1:7" ht="12.75">
      <c r="A1583" s="180" t="s">
        <v>404</v>
      </c>
      <c r="B1583" s="243">
        <f>'proposed tariff 12-13'!D1608</f>
        <v>44.119945371600004</v>
      </c>
      <c r="C1583" s="100"/>
      <c r="D1583" s="188">
        <f t="shared" si="36"/>
        <v>44.12</v>
      </c>
      <c r="E1583" s="159">
        <f t="shared" si="37"/>
        <v>1.2381792301352471E-6</v>
      </c>
      <c r="G1583" s="119"/>
    </row>
    <row r="1584" spans="1:7" ht="12.75">
      <c r="A1584" s="180" t="s">
        <v>406</v>
      </c>
      <c r="B1584" s="243">
        <f>'proposed tariff 12-13'!D1609</f>
        <v>25.018124292000003</v>
      </c>
      <c r="C1584" s="100"/>
      <c r="D1584" s="188">
        <f t="shared" si="36"/>
        <v>25.02</v>
      </c>
      <c r="E1584" s="159">
        <f t="shared" si="37"/>
        <v>7.4973965997773473E-5</v>
      </c>
      <c r="G1584" s="119"/>
    </row>
    <row r="1585" spans="1:7" ht="12.75">
      <c r="A1585" s="180" t="s">
        <v>408</v>
      </c>
      <c r="B1585" s="243">
        <f>'proposed tariff 12-13'!D1610</f>
        <v>33.092643376799998</v>
      </c>
      <c r="C1585" s="89"/>
      <c r="D1585" s="188">
        <f t="shared" si="36"/>
        <v>33.090000000000003</v>
      </c>
      <c r="E1585" s="159">
        <f t="shared" si="37"/>
        <v>-7.9878079544648398E-5</v>
      </c>
      <c r="G1585" s="119"/>
    </row>
    <row r="1586" spans="1:7" ht="12.75">
      <c r="A1586" s="180" t="s">
        <v>410</v>
      </c>
      <c r="B1586" s="243">
        <f>'proposed tariff 12-13'!D1611</f>
        <v>22.065341382</v>
      </c>
      <c r="C1586" s="89"/>
      <c r="D1586" s="188">
        <f t="shared" si="36"/>
        <v>22.07</v>
      </c>
      <c r="E1586" s="159">
        <f t="shared" si="37"/>
        <v>2.1112829932469878E-4</v>
      </c>
      <c r="G1586" s="119"/>
    </row>
    <row r="1587" spans="1:7" ht="12.75">
      <c r="A1587" s="180" t="s">
        <v>412</v>
      </c>
      <c r="B1587" s="243">
        <f>'proposed tariff 12-13'!D1612</f>
        <v>33.092643376799998</v>
      </c>
      <c r="C1587" s="89"/>
      <c r="D1587" s="188">
        <f t="shared" si="36"/>
        <v>33.090000000000003</v>
      </c>
      <c r="E1587" s="159">
        <f t="shared" si="37"/>
        <v>-7.9878079544648398E-5</v>
      </c>
      <c r="G1587" s="119"/>
    </row>
    <row r="1588" spans="1:7" ht="12.75">
      <c r="A1588" s="180" t="s">
        <v>414</v>
      </c>
      <c r="B1588" s="243">
        <f>'proposed tariff 12-13'!D1613</f>
        <v>13.872710980800001</v>
      </c>
      <c r="C1588" s="100"/>
      <c r="D1588" s="188">
        <f t="shared" si="36"/>
        <v>13.87</v>
      </c>
      <c r="E1588" s="159">
        <f t="shared" si="37"/>
        <v>-1.9541824260259442E-4</v>
      </c>
      <c r="G1588" s="119"/>
    </row>
    <row r="1589" spans="1:7" ht="12.75">
      <c r="A1589" s="180" t="s">
        <v>381</v>
      </c>
      <c r="B1589" s="243">
        <f>'proposed tariff 12-13'!D1614</f>
        <v>26.4784096584</v>
      </c>
      <c r="C1589" s="100"/>
      <c r="D1589" s="188">
        <f t="shared" si="36"/>
        <v>26.48</v>
      </c>
      <c r="E1589" s="159">
        <f t="shared" si="37"/>
        <v>6.006182472879467E-5</v>
      </c>
      <c r="G1589" s="119"/>
    </row>
    <row r="1590" spans="1:7" ht="12.75">
      <c r="A1590" s="180" t="s">
        <v>417</v>
      </c>
      <c r="B1590" s="243">
        <f>'proposed tariff 12-13'!D1615</f>
        <v>8.5290800000000004</v>
      </c>
      <c r="C1590" s="145"/>
      <c r="D1590" s="188">
        <f t="shared" si="36"/>
        <v>8.5299999999999994</v>
      </c>
      <c r="E1590" s="159">
        <f t="shared" si="37"/>
        <v>1.0786626459113077E-4</v>
      </c>
      <c r="G1590" s="119"/>
    </row>
    <row r="1591" spans="1:7" ht="12.75">
      <c r="A1591" s="180" t="s">
        <v>383</v>
      </c>
      <c r="B1591" s="243">
        <f>'proposed tariff 12-13'!D1616</f>
        <v>22.065341382</v>
      </c>
      <c r="C1591" s="100"/>
      <c r="D1591" s="188">
        <f t="shared" si="36"/>
        <v>22.07</v>
      </c>
      <c r="E1591" s="159">
        <f t="shared" si="37"/>
        <v>2.1112829932469878E-4</v>
      </c>
      <c r="G1591" s="119"/>
    </row>
    <row r="1592" spans="1:7" ht="12.75">
      <c r="A1592" s="180" t="s">
        <v>420</v>
      </c>
      <c r="B1592" s="243">
        <f>'proposed tariff 12-13'!D1617</f>
        <v>22.065341382</v>
      </c>
      <c r="C1592" s="100"/>
      <c r="D1592" s="188">
        <f t="shared" si="36"/>
        <v>22.07</v>
      </c>
      <c r="E1592" s="159">
        <f t="shared" si="37"/>
        <v>2.1112829932469878E-4</v>
      </c>
      <c r="G1592" s="119"/>
    </row>
    <row r="1593" spans="1:7" ht="12.75">
      <c r="A1593" s="180" t="s">
        <v>388</v>
      </c>
      <c r="B1593" s="243">
        <f>'proposed tariff 12-13'!D1618</f>
        <v>17.6415357132</v>
      </c>
      <c r="C1593" s="100"/>
      <c r="D1593" s="188">
        <f t="shared" si="36"/>
        <v>17.64</v>
      </c>
      <c r="E1593" s="159">
        <f t="shared" si="37"/>
        <v>-8.7050992893438937E-5</v>
      </c>
      <c r="G1593" s="119"/>
    </row>
    <row r="1594" spans="1:7" ht="12.75">
      <c r="A1594" s="180" t="s">
        <v>423</v>
      </c>
      <c r="B1594" s="243">
        <f>'proposed tariff 12-13'!D1619</f>
        <v>22.065341382</v>
      </c>
      <c r="C1594" s="100"/>
      <c r="D1594" s="188">
        <f t="shared" si="36"/>
        <v>22.07</v>
      </c>
      <c r="E1594" s="159">
        <f t="shared" si="37"/>
        <v>2.1112829932469878E-4</v>
      </c>
      <c r="G1594" s="119"/>
    </row>
    <row r="1595" spans="1:7" ht="13.5" thickBot="1">
      <c r="A1595" s="300" t="s">
        <v>425</v>
      </c>
      <c r="B1595" s="278">
        <f>'proposed tariff 12-13'!D1620</f>
        <v>5.8984240000000003</v>
      </c>
      <c r="C1595" s="304"/>
      <c r="D1595" s="188">
        <f t="shared" si="36"/>
        <v>5.9</v>
      </c>
      <c r="E1595" s="280">
        <f t="shared" si="37"/>
        <v>2.6719001550244974E-4</v>
      </c>
      <c r="G1595" s="119"/>
    </row>
    <row r="1596" spans="1:7" ht="12.75">
      <c r="A1596" s="302" t="s">
        <v>427</v>
      </c>
      <c r="B1596" s="282">
        <f>'proposed tariff 12-13'!D1621</f>
        <v>102.975796</v>
      </c>
      <c r="C1596" s="305"/>
      <c r="D1596" s="188">
        <f t="shared" si="36"/>
        <v>102.98</v>
      </c>
      <c r="E1596" s="285">
        <f t="shared" si="37"/>
        <v>4.0825127489195893E-5</v>
      </c>
      <c r="G1596" s="119"/>
    </row>
    <row r="1597" spans="1:7" ht="12.75">
      <c r="A1597" s="180" t="s">
        <v>389</v>
      </c>
      <c r="B1597" s="243">
        <f>'proposed tariff 12-13'!D1622</f>
        <v>24.287981608800003</v>
      </c>
      <c r="C1597" s="89"/>
      <c r="D1597" s="188">
        <f t="shared" si="36"/>
        <v>24.29</v>
      </c>
      <c r="E1597" s="159">
        <f t="shared" si="37"/>
        <v>8.3102467405738237E-5</v>
      </c>
      <c r="G1597" s="119"/>
    </row>
    <row r="1598" spans="1:7" ht="12.75">
      <c r="A1598" s="180" t="s">
        <v>391</v>
      </c>
      <c r="B1598" s="243">
        <f>'proposed tariff 12-13'!D1623</f>
        <v>39.717614487600002</v>
      </c>
      <c r="C1598" s="89"/>
      <c r="D1598" s="188">
        <f t="shared" si="36"/>
        <v>39.72</v>
      </c>
      <c r="E1598" s="159">
        <f t="shared" si="37"/>
        <v>6.0061824728705216E-5</v>
      </c>
      <c r="G1598" s="119"/>
    </row>
    <row r="1599" spans="1:7" ht="12.75">
      <c r="A1599" s="180" t="s">
        <v>393</v>
      </c>
      <c r="B1599" s="243">
        <f>'proposed tariff 12-13'!D1624</f>
        <v>15.4511076636</v>
      </c>
      <c r="C1599" s="89"/>
      <c r="D1599" s="188">
        <f t="shared" si="36"/>
        <v>15.45</v>
      </c>
      <c r="E1599" s="159">
        <f t="shared" si="37"/>
        <v>-7.1688297312843977E-5</v>
      </c>
      <c r="G1599" s="119"/>
    </row>
    <row r="1600" spans="1:7" ht="12.75">
      <c r="A1600" s="180" t="s">
        <v>430</v>
      </c>
      <c r="B1600" s="243">
        <f>'proposed tariff 12-13'!D1625</f>
        <v>102.975796</v>
      </c>
      <c r="C1600" s="144"/>
      <c r="D1600" s="188">
        <f t="shared" si="36"/>
        <v>102.98</v>
      </c>
      <c r="E1600" s="159">
        <f t="shared" si="37"/>
        <v>4.0825127489195893E-5</v>
      </c>
      <c r="G1600" s="119"/>
    </row>
    <row r="1601" spans="1:7" ht="12.75">
      <c r="A1601" s="180" t="s">
        <v>431</v>
      </c>
      <c r="B1601" s="243">
        <f>'proposed tariff 12-13'!D1626</f>
        <v>22.065341382</v>
      </c>
      <c r="C1601" s="89"/>
      <c r="D1601" s="188">
        <f t="shared" si="36"/>
        <v>22.07</v>
      </c>
      <c r="E1601" s="159">
        <f t="shared" si="37"/>
        <v>2.1112829932469878E-4</v>
      </c>
      <c r="G1601" s="119"/>
    </row>
    <row r="1602" spans="1:7" ht="12.75">
      <c r="A1602" s="180" t="s">
        <v>398</v>
      </c>
      <c r="B1602" s="243">
        <f>'proposed tariff 12-13'!D1627</f>
        <v>26.4784096584</v>
      </c>
      <c r="C1602" s="89"/>
      <c r="D1602" s="188">
        <f t="shared" si="36"/>
        <v>26.48</v>
      </c>
      <c r="E1602" s="159">
        <f t="shared" si="37"/>
        <v>6.006182472879467E-5</v>
      </c>
      <c r="G1602" s="119"/>
    </row>
    <row r="1603" spans="1:7" ht="12.75">
      <c r="A1603" s="180" t="s">
        <v>432</v>
      </c>
      <c r="B1603" s="243">
        <f>'proposed tariff 12-13'!D1628</f>
        <v>51.464321773200005</v>
      </c>
      <c r="C1603" s="89"/>
      <c r="D1603" s="188">
        <f t="shared" si="36"/>
        <v>51.46</v>
      </c>
      <c r="E1603" s="159">
        <f t="shared" si="37"/>
        <v>-8.3976103271121808E-5</v>
      </c>
      <c r="G1603" s="119"/>
    </row>
    <row r="1604" spans="1:7" ht="12.75">
      <c r="A1604" s="180" t="s">
        <v>433</v>
      </c>
      <c r="B1604" s="243">
        <f>'proposed tariff 12-13'!D1629</f>
        <v>38.246591728799999</v>
      </c>
      <c r="C1604" s="89"/>
      <c r="D1604" s="188">
        <f t="shared" si="36"/>
        <v>38.25</v>
      </c>
      <c r="E1604" s="159">
        <f t="shared" si="37"/>
        <v>8.9113069843422575E-5</v>
      </c>
      <c r="G1604" s="119"/>
    </row>
    <row r="1605" spans="1:7" ht="12.75">
      <c r="A1605" s="180" t="s">
        <v>434</v>
      </c>
      <c r="B1605" s="243">
        <f>'proposed tariff 12-13'!D1630</f>
        <v>27.595098468</v>
      </c>
      <c r="C1605" s="89"/>
      <c r="D1605" s="188">
        <f t="shared" si="36"/>
        <v>27.6</v>
      </c>
      <c r="E1605" s="159">
        <f t="shared" si="37"/>
        <v>1.7762328355833181E-4</v>
      </c>
      <c r="G1605" s="119"/>
    </row>
    <row r="1606" spans="1:7" ht="12.75">
      <c r="A1606" s="180" t="s">
        <v>401</v>
      </c>
      <c r="B1606" s="243">
        <f>'proposed tariff 12-13'!D1631</f>
        <v>11.746707285599999</v>
      </c>
      <c r="C1606" s="89"/>
      <c r="D1606" s="188">
        <f t="shared" si="36"/>
        <v>11.75</v>
      </c>
      <c r="E1606" s="159">
        <f t="shared" si="37"/>
        <v>2.8030956419906883E-4</v>
      </c>
      <c r="G1606" s="119"/>
    </row>
    <row r="1607" spans="1:7" ht="12.75">
      <c r="A1607" s="180" t="s">
        <v>436</v>
      </c>
      <c r="B1607" s="243">
        <f>'proposed tariff 12-13'!D1632</f>
        <v>20.615793407999998</v>
      </c>
      <c r="C1607" s="163"/>
      <c r="D1607" s="188">
        <f t="shared" si="36"/>
        <v>20.62</v>
      </c>
      <c r="E1607" s="159">
        <f t="shared" si="37"/>
        <v>2.0404705832812397E-4</v>
      </c>
      <c r="G1607" s="119"/>
    </row>
    <row r="1608" spans="1:7" ht="12.75">
      <c r="A1608" s="180" t="s">
        <v>438</v>
      </c>
      <c r="B1608" s="243">
        <f>'proposed tariff 12-13'!D1633</f>
        <v>44.119945371600004</v>
      </c>
      <c r="C1608" s="163"/>
      <c r="D1608" s="188">
        <f t="shared" ref="D1608:D1671" si="38">ROUND(B1608*(1+$I$25),2)</f>
        <v>44.12</v>
      </c>
      <c r="E1608" s="159">
        <f t="shared" si="37"/>
        <v>1.2381792301352471E-6</v>
      </c>
      <c r="G1608" s="119"/>
    </row>
    <row r="1609" spans="1:7" ht="12.75">
      <c r="A1609" s="182" t="s">
        <v>403</v>
      </c>
      <c r="B1609" s="243">
        <f>'proposed tariff 12-13'!D1634</f>
        <v>15.4511076636</v>
      </c>
      <c r="C1609" s="163"/>
      <c r="D1609" s="188">
        <f t="shared" si="38"/>
        <v>15.45</v>
      </c>
      <c r="E1609" s="159">
        <f t="shared" si="37"/>
        <v>-7.1688297312843977E-5</v>
      </c>
      <c r="G1609" s="119"/>
    </row>
    <row r="1610" spans="1:7" ht="12.75">
      <c r="A1610" s="180" t="s">
        <v>405</v>
      </c>
      <c r="B1610" s="243">
        <f>'proposed tariff 12-13'!D1635</f>
        <v>28.690312492799997</v>
      </c>
      <c r="C1610" s="163"/>
      <c r="D1610" s="188">
        <f t="shared" si="38"/>
        <v>28.69</v>
      </c>
      <c r="E1610" s="159">
        <f t="shared" si="37"/>
        <v>-1.089192737353381E-5</v>
      </c>
      <c r="G1610" s="119"/>
    </row>
    <row r="1611" spans="1:7" ht="12.75">
      <c r="A1611" s="180" t="s">
        <v>442</v>
      </c>
      <c r="B1611" s="243">
        <f>'proposed tariff 12-13'!D1636</f>
        <v>55.179459543599997</v>
      </c>
      <c r="C1611" s="163"/>
      <c r="D1611" s="188">
        <f t="shared" si="38"/>
        <v>55.18</v>
      </c>
      <c r="E1611" s="159">
        <f t="shared" si="37"/>
        <v>9.7945214482586143E-6</v>
      </c>
      <c r="G1611" s="119"/>
    </row>
    <row r="1612" spans="1:7" ht="12.75">
      <c r="A1612" s="180" t="s">
        <v>409</v>
      </c>
      <c r="B1612" s="243">
        <f>'proposed tariff 12-13'!D1637</f>
        <v>26.4784096584</v>
      </c>
      <c r="C1612" s="163"/>
      <c r="D1612" s="188">
        <f t="shared" si="38"/>
        <v>26.48</v>
      </c>
      <c r="E1612" s="159">
        <f t="shared" si="37"/>
        <v>6.006182472879467E-5</v>
      </c>
      <c r="G1612" s="119"/>
    </row>
    <row r="1613" spans="1:7" ht="12.75">
      <c r="A1613" s="180" t="s">
        <v>411</v>
      </c>
      <c r="B1613" s="243">
        <f>'proposed tariff 12-13'!D1638</f>
        <v>22.065341382</v>
      </c>
      <c r="C1613" s="163"/>
      <c r="D1613" s="188">
        <f t="shared" si="38"/>
        <v>22.07</v>
      </c>
      <c r="E1613" s="159">
        <f t="shared" si="37"/>
        <v>2.1112829932469878E-4</v>
      </c>
      <c r="G1613" s="119"/>
    </row>
    <row r="1614" spans="1:7" ht="12.75">
      <c r="A1614" s="180" t="s">
        <v>444</v>
      </c>
      <c r="B1614" s="243">
        <f>'proposed tariff 12-13'!D1639</f>
        <v>7.3336390092000006</v>
      </c>
      <c r="C1614" s="163"/>
      <c r="D1614" s="188">
        <f t="shared" si="38"/>
        <v>7.33</v>
      </c>
      <c r="E1614" s="159">
        <f t="shared" si="37"/>
        <v>-4.9620784380515251E-4</v>
      </c>
      <c r="G1614" s="119"/>
    </row>
    <row r="1615" spans="1:7" ht="12.75">
      <c r="A1615" s="96" t="s">
        <v>413</v>
      </c>
      <c r="B1615" s="243">
        <f>'proposed tariff 12-13'!D1640</f>
        <v>33.092643376799998</v>
      </c>
      <c r="C1615" s="163"/>
      <c r="D1615" s="188">
        <f t="shared" si="38"/>
        <v>33.090000000000003</v>
      </c>
      <c r="E1615" s="159">
        <f t="shared" si="37"/>
        <v>-7.9878079544648398E-5</v>
      </c>
      <c r="G1615" s="119"/>
    </row>
    <row r="1616" spans="1:7" ht="12.75">
      <c r="A1616" s="180" t="s">
        <v>445</v>
      </c>
      <c r="B1616" s="243">
        <f>'proposed tariff 12-13'!D1641</f>
        <v>102.975796</v>
      </c>
      <c r="C1616" s="146"/>
      <c r="D1616" s="188">
        <f t="shared" si="38"/>
        <v>102.98</v>
      </c>
      <c r="E1616" s="159">
        <f t="shared" si="37"/>
        <v>4.0825127489195893E-5</v>
      </c>
      <c r="G1616" s="119"/>
    </row>
    <row r="1617" spans="1:7" ht="12.75">
      <c r="A1617" s="180" t="s">
        <v>446</v>
      </c>
      <c r="B1617" s="243">
        <f>'proposed tariff 12-13'!D1642</f>
        <v>22.463336000000002</v>
      </c>
      <c r="C1617" s="143"/>
      <c r="D1617" s="188">
        <f t="shared" si="38"/>
        <v>22.46</v>
      </c>
      <c r="E1617" s="159">
        <f t="shared" si="37"/>
        <v>-1.4850866318346007E-4</v>
      </c>
      <c r="G1617" s="119"/>
    </row>
    <row r="1618" spans="1:7" ht="12.75">
      <c r="A1618" s="180" t="s">
        <v>447</v>
      </c>
      <c r="B1618" s="243">
        <f>'proposed tariff 12-13'!D1643</f>
        <v>8.0852564771999997</v>
      </c>
      <c r="C1618" s="163"/>
      <c r="D1618" s="188">
        <f t="shared" si="38"/>
        <v>8.09</v>
      </c>
      <c r="E1618" s="159">
        <f t="shared" si="37"/>
        <v>5.8668798118855078E-4</v>
      </c>
      <c r="G1618" s="119"/>
    </row>
    <row r="1619" spans="1:7" ht="12.75">
      <c r="A1619" s="180" t="s">
        <v>448</v>
      </c>
      <c r="B1619" s="243">
        <f>'proposed tariff 12-13'!D1644</f>
        <v>39.717614487600002</v>
      </c>
      <c r="C1619" s="163"/>
      <c r="D1619" s="188">
        <f t="shared" si="38"/>
        <v>39.72</v>
      </c>
      <c r="E1619" s="159">
        <f t="shared" si="37"/>
        <v>6.0061824728705216E-5</v>
      </c>
      <c r="G1619" s="119"/>
    </row>
    <row r="1620" spans="1:7" ht="12.75">
      <c r="A1620" s="180" t="s">
        <v>449</v>
      </c>
      <c r="B1620" s="243">
        <f>'proposed tariff 12-13'!D1645</f>
        <v>22.462624900800005</v>
      </c>
      <c r="C1620" s="163"/>
      <c r="D1620" s="188">
        <f t="shared" si="38"/>
        <v>22.46</v>
      </c>
      <c r="E1620" s="159">
        <f t="shared" si="37"/>
        <v>-1.1685636970730169E-4</v>
      </c>
      <c r="G1620" s="119"/>
    </row>
    <row r="1621" spans="1:7" ht="12.75">
      <c r="A1621" s="180" t="s">
        <v>450</v>
      </c>
      <c r="B1621" s="243">
        <f>'proposed tariff 12-13'!D1646</f>
        <v>22.462624900800005</v>
      </c>
      <c r="C1621" s="163"/>
      <c r="D1621" s="188">
        <f t="shared" si="38"/>
        <v>22.46</v>
      </c>
      <c r="E1621" s="159">
        <f t="shared" ref="E1621:E1633" si="39">(D1621-B1621)/B1621</f>
        <v>-1.1685636970730169E-4</v>
      </c>
      <c r="G1621" s="119"/>
    </row>
    <row r="1622" spans="1:7" ht="12.75">
      <c r="A1622" s="180" t="s">
        <v>451</v>
      </c>
      <c r="B1622" s="243">
        <f>'proposed tariff 12-13'!D1647</f>
        <v>22.462624900800005</v>
      </c>
      <c r="C1622" s="163"/>
      <c r="D1622" s="188">
        <f t="shared" si="38"/>
        <v>22.46</v>
      </c>
      <c r="E1622" s="159">
        <f t="shared" si="39"/>
        <v>-1.1685636970730169E-4</v>
      </c>
      <c r="G1622" s="119"/>
    </row>
    <row r="1623" spans="1:7" ht="12.75">
      <c r="A1623" s="180" t="s">
        <v>416</v>
      </c>
      <c r="B1623" s="243">
        <f>'proposed tariff 12-13'!D1648</f>
        <v>26.4784096584</v>
      </c>
      <c r="C1623" s="163"/>
      <c r="D1623" s="188">
        <f t="shared" si="38"/>
        <v>26.48</v>
      </c>
      <c r="E1623" s="159">
        <f t="shared" si="39"/>
        <v>6.006182472879467E-5</v>
      </c>
      <c r="G1623" s="119"/>
    </row>
    <row r="1624" spans="1:7" ht="12.75">
      <c r="A1624" s="180" t="s">
        <v>452</v>
      </c>
      <c r="B1624" s="243">
        <f>'proposed tariff 12-13'!D1649</f>
        <v>44.119945371600004</v>
      </c>
      <c r="C1624" s="163"/>
      <c r="D1624" s="188">
        <f t="shared" si="38"/>
        <v>44.12</v>
      </c>
      <c r="E1624" s="159">
        <f t="shared" si="39"/>
        <v>1.2381792301352471E-6</v>
      </c>
      <c r="G1624" s="119"/>
    </row>
    <row r="1625" spans="1:7" ht="12.75">
      <c r="A1625" s="180" t="s">
        <v>453</v>
      </c>
      <c r="B1625" s="243">
        <f>'proposed tariff 12-13'!D1650</f>
        <v>16.164148000000001</v>
      </c>
      <c r="C1625" s="146"/>
      <c r="D1625" s="188">
        <f t="shared" si="38"/>
        <v>16.16</v>
      </c>
      <c r="E1625" s="159">
        <f t="shared" si="39"/>
        <v>-2.5661729897552945E-4</v>
      </c>
      <c r="G1625" s="119"/>
    </row>
    <row r="1626" spans="1:7" ht="12.75">
      <c r="A1626" s="180" t="s">
        <v>421</v>
      </c>
      <c r="B1626" s="243">
        <f>'proposed tariff 12-13'!D1651</f>
        <v>33.092643376799998</v>
      </c>
      <c r="C1626" s="163"/>
      <c r="D1626" s="188">
        <f t="shared" si="38"/>
        <v>33.090000000000003</v>
      </c>
      <c r="E1626" s="159">
        <f t="shared" si="39"/>
        <v>-7.9878079544648398E-5</v>
      </c>
      <c r="G1626" s="119"/>
    </row>
    <row r="1627" spans="1:7" ht="12.75">
      <c r="A1627" s="180" t="s">
        <v>454</v>
      </c>
      <c r="B1627" s="243">
        <f>'proposed tariff 12-13'!D1652</f>
        <v>28.690312492799997</v>
      </c>
      <c r="C1627" s="163"/>
      <c r="D1627" s="188">
        <f t="shared" si="38"/>
        <v>28.69</v>
      </c>
      <c r="E1627" s="159">
        <f t="shared" si="39"/>
        <v>-1.089192737353381E-5</v>
      </c>
      <c r="G1627" s="119"/>
    </row>
    <row r="1628" spans="1:7" ht="12.75">
      <c r="A1628" s="180" t="s">
        <v>455</v>
      </c>
      <c r="B1628" s="243">
        <f>'proposed tariff 12-13'!D1653</f>
        <v>33.092643376799998</v>
      </c>
      <c r="C1628" s="163"/>
      <c r="D1628" s="188">
        <f t="shared" si="38"/>
        <v>33.090000000000003</v>
      </c>
      <c r="E1628" s="159">
        <f t="shared" si="39"/>
        <v>-7.9878079544648398E-5</v>
      </c>
      <c r="G1628" s="119"/>
    </row>
    <row r="1629" spans="1:7" ht="12.75">
      <c r="A1629" s="180" t="s">
        <v>422</v>
      </c>
      <c r="B1629" s="243">
        <f>'proposed tariff 12-13'!D1654</f>
        <v>30.891477934800001</v>
      </c>
      <c r="C1629" s="163"/>
      <c r="D1629" s="188">
        <f t="shared" si="38"/>
        <v>30.89</v>
      </c>
      <c r="E1629" s="159">
        <f t="shared" si="39"/>
        <v>-4.7842799982565394E-5</v>
      </c>
      <c r="G1629" s="119"/>
    </row>
    <row r="1630" spans="1:7" ht="12.75">
      <c r="A1630" s="180" t="s">
        <v>424</v>
      </c>
      <c r="B1630" s="243">
        <f>'proposed tariff 12-13'!D1655</f>
        <v>27.595098468</v>
      </c>
      <c r="C1630" s="163"/>
      <c r="D1630" s="188">
        <f t="shared" si="38"/>
        <v>27.6</v>
      </c>
      <c r="E1630" s="159">
        <f t="shared" si="39"/>
        <v>1.7762328355833181E-4</v>
      </c>
      <c r="G1630" s="119"/>
    </row>
    <row r="1631" spans="1:7" ht="12.75">
      <c r="A1631" s="180" t="s">
        <v>456</v>
      </c>
      <c r="B1631" s="243">
        <f>'proposed tariff 12-13'!D1656</f>
        <v>44.119945371600004</v>
      </c>
      <c r="C1631" s="163"/>
      <c r="D1631" s="188">
        <f t="shared" si="38"/>
        <v>44.12</v>
      </c>
      <c r="E1631" s="159">
        <f t="shared" si="39"/>
        <v>1.2381792301352471E-6</v>
      </c>
      <c r="G1631" s="119"/>
    </row>
    <row r="1632" spans="1:7" ht="12.75">
      <c r="A1632" s="180" t="s">
        <v>428</v>
      </c>
      <c r="B1632" s="243">
        <f>'proposed tariff 12-13'!D1657</f>
        <v>22.065341382</v>
      </c>
      <c r="C1632" s="163"/>
      <c r="D1632" s="188">
        <f t="shared" si="38"/>
        <v>22.07</v>
      </c>
      <c r="E1632" s="159">
        <f t="shared" si="39"/>
        <v>2.1112829932469878E-4</v>
      </c>
      <c r="G1632" s="119"/>
    </row>
    <row r="1633" spans="1:7" ht="12.75">
      <c r="A1633" s="180" t="s">
        <v>429</v>
      </c>
      <c r="B1633" s="243">
        <f>'proposed tariff 12-13'!D1658</f>
        <v>22.065341382</v>
      </c>
      <c r="C1633" s="163"/>
      <c r="D1633" s="188">
        <f t="shared" si="38"/>
        <v>22.07</v>
      </c>
      <c r="E1633" s="159">
        <f t="shared" si="39"/>
        <v>2.1112829932469878E-4</v>
      </c>
      <c r="G1633" s="119"/>
    </row>
    <row r="1634" spans="1:7" ht="12.75">
      <c r="A1634" s="180"/>
      <c r="B1634" s="243" t="s">
        <v>144</v>
      </c>
      <c r="C1634" s="163"/>
      <c r="D1634" s="188"/>
      <c r="E1634" s="159" t="s">
        <v>144</v>
      </c>
      <c r="G1634" s="119"/>
    </row>
    <row r="1635" spans="1:7" ht="12.75">
      <c r="A1635" s="179" t="s">
        <v>462</v>
      </c>
      <c r="B1635" s="243" t="s">
        <v>144</v>
      </c>
      <c r="C1635" s="163"/>
      <c r="D1635" s="188"/>
      <c r="E1635" s="159" t="s">
        <v>144</v>
      </c>
      <c r="G1635" s="119"/>
    </row>
    <row r="1636" spans="1:7" ht="12.75">
      <c r="A1636" s="180" t="s">
        <v>362</v>
      </c>
      <c r="B1636" s="243">
        <f>'proposed tariff 12-13'!D1661</f>
        <v>28.690312492799997</v>
      </c>
      <c r="C1636" s="163"/>
      <c r="D1636" s="188">
        <f t="shared" si="38"/>
        <v>28.69</v>
      </c>
      <c r="E1636" s="159">
        <f t="shared" ref="E1636:E1676" si="40">(D1636-B1636)/B1636</f>
        <v>-1.089192737353381E-5</v>
      </c>
      <c r="G1636" s="119"/>
    </row>
    <row r="1637" spans="1:7" ht="12.75">
      <c r="A1637" s="180" t="s">
        <v>363</v>
      </c>
      <c r="B1637" s="243">
        <f>'proposed tariff 12-13'!D1662</f>
        <v>26.4784096584</v>
      </c>
      <c r="C1637" s="163"/>
      <c r="D1637" s="188">
        <f t="shared" si="38"/>
        <v>26.48</v>
      </c>
      <c r="E1637" s="159">
        <f t="shared" si="40"/>
        <v>6.006182472879467E-5</v>
      </c>
      <c r="G1637" s="119"/>
    </row>
    <row r="1638" spans="1:7" ht="12.75">
      <c r="A1638" s="180" t="s">
        <v>364</v>
      </c>
      <c r="B1638" s="243">
        <f>'proposed tariff 12-13'!D1663</f>
        <v>58.851647744400005</v>
      </c>
      <c r="C1638" s="163"/>
      <c r="D1638" s="188">
        <f t="shared" si="38"/>
        <v>58.85</v>
      </c>
      <c r="E1638" s="159">
        <f t="shared" si="40"/>
        <v>-2.7998271300057837E-5</v>
      </c>
      <c r="G1638" s="119"/>
    </row>
    <row r="1639" spans="1:7" ht="12.75">
      <c r="A1639" s="182" t="s">
        <v>365</v>
      </c>
      <c r="B1639" s="243">
        <f>'proposed tariff 12-13'!D1664</f>
        <v>28.690312492799997</v>
      </c>
      <c r="C1639" s="163"/>
      <c r="D1639" s="188">
        <f t="shared" si="38"/>
        <v>28.69</v>
      </c>
      <c r="E1639" s="159">
        <f t="shared" si="40"/>
        <v>-1.089192737353381E-5</v>
      </c>
      <c r="G1639" s="119"/>
    </row>
    <row r="1640" spans="1:7" ht="12.75" customHeight="1">
      <c r="A1640" s="180" t="s">
        <v>367</v>
      </c>
      <c r="B1640" s="243">
        <f>'proposed tariff 12-13'!D1665</f>
        <v>22.065341382</v>
      </c>
      <c r="C1640" s="163"/>
      <c r="D1640" s="188">
        <f t="shared" si="38"/>
        <v>22.07</v>
      </c>
      <c r="E1640" s="159">
        <f t="shared" si="40"/>
        <v>2.1112829932469878E-4</v>
      </c>
      <c r="G1640" s="119"/>
    </row>
    <row r="1641" spans="1:7" ht="12.75" customHeight="1">
      <c r="A1641" s="180" t="s">
        <v>369</v>
      </c>
      <c r="B1641" s="243">
        <f>'proposed tariff 12-13'!D1666</f>
        <v>15.4511076636</v>
      </c>
      <c r="C1641" s="163"/>
      <c r="D1641" s="188">
        <f t="shared" si="38"/>
        <v>15.45</v>
      </c>
      <c r="E1641" s="159">
        <f t="shared" si="40"/>
        <v>-7.1688297312843977E-5</v>
      </c>
      <c r="G1641" s="119"/>
    </row>
    <row r="1642" spans="1:7" ht="12.75" customHeight="1">
      <c r="A1642" s="180" t="s">
        <v>371</v>
      </c>
      <c r="B1642" s="243">
        <f>'proposed tariff 12-13'!D1667</f>
        <v>8.5290800000000004</v>
      </c>
      <c r="C1642" s="139"/>
      <c r="D1642" s="188">
        <f t="shared" si="38"/>
        <v>8.5299999999999994</v>
      </c>
      <c r="E1642" s="159">
        <f t="shared" si="40"/>
        <v>1.0786626459113077E-4</v>
      </c>
      <c r="G1642" s="119"/>
    </row>
    <row r="1643" spans="1:7" ht="12.75" customHeight="1">
      <c r="A1643" s="180" t="s">
        <v>373</v>
      </c>
      <c r="B1643" s="243">
        <f>'proposed tariff 12-13'!D1668</f>
        <v>22.065341382</v>
      </c>
      <c r="C1643" s="163"/>
      <c r="D1643" s="188">
        <f t="shared" si="38"/>
        <v>22.07</v>
      </c>
      <c r="E1643" s="159">
        <f t="shared" si="40"/>
        <v>2.1112829932469878E-4</v>
      </c>
      <c r="G1643" s="119"/>
    </row>
    <row r="1644" spans="1:7" ht="12.75" customHeight="1">
      <c r="A1644" s="180" t="s">
        <v>375</v>
      </c>
      <c r="B1644" s="243">
        <f>'proposed tariff 12-13'!D1669</f>
        <v>35.293808818799995</v>
      </c>
      <c r="C1644" s="163"/>
      <c r="D1644" s="188">
        <f t="shared" si="38"/>
        <v>35.29</v>
      </c>
      <c r="E1644" s="159">
        <f t="shared" si="40"/>
        <v>-1.079174769589394E-4</v>
      </c>
      <c r="G1644" s="119"/>
    </row>
    <row r="1645" spans="1:7" ht="12.75" customHeight="1">
      <c r="A1645" s="180" t="s">
        <v>376</v>
      </c>
      <c r="B1645" s="243">
        <f>'proposed tariff 12-13'!D1670</f>
        <v>26.4784096584</v>
      </c>
      <c r="C1645" s="163"/>
      <c r="D1645" s="188">
        <f t="shared" si="38"/>
        <v>26.48</v>
      </c>
      <c r="E1645" s="159">
        <f t="shared" si="40"/>
        <v>6.006182472879467E-5</v>
      </c>
      <c r="G1645" s="119"/>
    </row>
    <row r="1646" spans="1:7" ht="12.75" customHeight="1">
      <c r="A1646" s="180" t="s">
        <v>378</v>
      </c>
      <c r="B1646" s="243">
        <f>'proposed tariff 12-13'!D1671</f>
        <v>15.4511076636</v>
      </c>
      <c r="C1646" s="163"/>
      <c r="D1646" s="188">
        <f t="shared" si="38"/>
        <v>15.45</v>
      </c>
      <c r="E1646" s="159">
        <f t="shared" si="40"/>
        <v>-7.1688297312843977E-5</v>
      </c>
      <c r="G1646" s="119"/>
    </row>
    <row r="1647" spans="1:7" ht="12.75" customHeight="1">
      <c r="A1647" s="180" t="s">
        <v>380</v>
      </c>
      <c r="B1647" s="243">
        <f>'proposed tariff 12-13'!D1672</f>
        <v>22.065341382</v>
      </c>
      <c r="C1647" s="163"/>
      <c r="D1647" s="188">
        <f t="shared" si="38"/>
        <v>22.07</v>
      </c>
      <c r="E1647" s="159">
        <f t="shared" si="40"/>
        <v>2.1112829932469878E-4</v>
      </c>
      <c r="G1647" s="119"/>
    </row>
    <row r="1648" spans="1:7" ht="12.75" customHeight="1">
      <c r="A1648" s="180" t="s">
        <v>381</v>
      </c>
      <c r="B1648" s="243">
        <f>'proposed tariff 12-13'!D1673</f>
        <v>22.065341382</v>
      </c>
      <c r="C1648" s="163"/>
      <c r="D1648" s="188">
        <f t="shared" si="38"/>
        <v>22.07</v>
      </c>
      <c r="E1648" s="159">
        <f t="shared" si="40"/>
        <v>2.1112829932469878E-4</v>
      </c>
      <c r="G1648" s="119"/>
    </row>
    <row r="1649" spans="1:22" ht="12.75">
      <c r="A1649" s="180" t="s">
        <v>383</v>
      </c>
      <c r="B1649" s="243">
        <f>'proposed tariff 12-13'!D1674</f>
        <v>22.065341382</v>
      </c>
      <c r="C1649" s="163"/>
      <c r="D1649" s="188">
        <f t="shared" si="38"/>
        <v>22.07</v>
      </c>
      <c r="E1649" s="159">
        <f t="shared" si="40"/>
        <v>2.1112829932469878E-4</v>
      </c>
      <c r="G1649" s="119"/>
    </row>
    <row r="1650" spans="1:22" ht="12.75">
      <c r="A1650" s="180" t="s">
        <v>384</v>
      </c>
      <c r="B1650" s="243">
        <f>'proposed tariff 12-13'!D1675</f>
        <v>15.4511076636</v>
      </c>
      <c r="C1650" s="163"/>
      <c r="D1650" s="188">
        <f t="shared" si="38"/>
        <v>15.45</v>
      </c>
      <c r="E1650" s="159">
        <f t="shared" si="40"/>
        <v>-7.1688297312843977E-5</v>
      </c>
      <c r="G1650" s="119"/>
    </row>
    <row r="1651" spans="1:22" ht="12.75" customHeight="1">
      <c r="A1651" s="180" t="s">
        <v>386</v>
      </c>
      <c r="B1651" s="243">
        <f>'proposed tariff 12-13'!D1676</f>
        <v>15.4511076636</v>
      </c>
      <c r="C1651" s="163"/>
      <c r="D1651" s="188">
        <f t="shared" si="38"/>
        <v>15.45</v>
      </c>
      <c r="E1651" s="159">
        <f t="shared" si="40"/>
        <v>-7.1688297312843977E-5</v>
      </c>
      <c r="G1651" s="119"/>
    </row>
    <row r="1652" spans="1:22" ht="12.75">
      <c r="A1652" s="96" t="s">
        <v>388</v>
      </c>
      <c r="B1652" s="243">
        <f>'proposed tariff 12-13'!D1677</f>
        <v>58.851647744400005</v>
      </c>
      <c r="C1652" s="163"/>
      <c r="D1652" s="188">
        <f t="shared" si="38"/>
        <v>58.85</v>
      </c>
      <c r="E1652" s="159">
        <f t="shared" si="40"/>
        <v>-2.7998271300057837E-5</v>
      </c>
      <c r="G1652" s="119"/>
    </row>
    <row r="1653" spans="1:22" ht="12.75" customHeight="1">
      <c r="A1653" s="180" t="s">
        <v>389</v>
      </c>
      <c r="B1653" s="243">
        <f>'proposed tariff 12-13'!D1678</f>
        <v>22.065341382</v>
      </c>
      <c r="C1653" s="163"/>
      <c r="D1653" s="188">
        <f t="shared" si="38"/>
        <v>22.07</v>
      </c>
      <c r="E1653" s="159">
        <f t="shared" si="40"/>
        <v>2.1112829932469878E-4</v>
      </c>
      <c r="G1653" s="119"/>
    </row>
    <row r="1654" spans="1:22" ht="12.75" customHeight="1">
      <c r="A1654" s="180" t="s">
        <v>391</v>
      </c>
      <c r="B1654" s="243">
        <f>'proposed tariff 12-13'!D1679</f>
        <v>39.717614487600002</v>
      </c>
      <c r="C1654" s="163"/>
      <c r="D1654" s="188">
        <f t="shared" si="38"/>
        <v>39.72</v>
      </c>
      <c r="E1654" s="159">
        <f t="shared" si="40"/>
        <v>6.0061824728705216E-5</v>
      </c>
      <c r="G1654" s="119"/>
    </row>
    <row r="1655" spans="1:22" ht="12.75" customHeight="1">
      <c r="A1655" s="180" t="s">
        <v>393</v>
      </c>
      <c r="B1655" s="243">
        <f>'proposed tariff 12-13'!D1680</f>
        <v>15.4511076636</v>
      </c>
      <c r="C1655" s="163"/>
      <c r="D1655" s="188">
        <f t="shared" si="38"/>
        <v>15.45</v>
      </c>
      <c r="E1655" s="159">
        <f t="shared" si="40"/>
        <v>-7.1688297312843977E-5</v>
      </c>
      <c r="G1655" s="119"/>
      <c r="V1655" s="165">
        <v>1</v>
      </c>
    </row>
    <row r="1656" spans="1:22" ht="12.75" customHeight="1">
      <c r="A1656" s="180" t="s">
        <v>394</v>
      </c>
      <c r="B1656" s="243">
        <f>'proposed tariff 12-13'!D1681</f>
        <v>22.065341382</v>
      </c>
      <c r="C1656" s="163"/>
      <c r="D1656" s="188">
        <f t="shared" si="38"/>
        <v>22.07</v>
      </c>
      <c r="E1656" s="159">
        <f t="shared" si="40"/>
        <v>2.1112829932469878E-4</v>
      </c>
      <c r="G1656" s="119"/>
      <c r="V1656" s="165">
        <v>1</v>
      </c>
    </row>
    <row r="1657" spans="1:22" ht="12.75" customHeight="1">
      <c r="A1657" s="180" t="s">
        <v>396</v>
      </c>
      <c r="B1657" s="243">
        <f>'proposed tariff 12-13'!D1682</f>
        <v>58.850652000000004</v>
      </c>
      <c r="C1657" s="139"/>
      <c r="D1657" s="188">
        <f t="shared" si="38"/>
        <v>58.85</v>
      </c>
      <c r="E1657" s="159">
        <f t="shared" si="40"/>
        <v>-1.1078891700338635E-5</v>
      </c>
      <c r="G1657" s="119"/>
    </row>
    <row r="1658" spans="1:22" ht="12.75" customHeight="1">
      <c r="A1658" s="180" t="s">
        <v>398</v>
      </c>
      <c r="B1658" s="243">
        <f>'proposed tariff 12-13'!D1683</f>
        <v>26.4784096584</v>
      </c>
      <c r="C1658" s="163"/>
      <c r="D1658" s="188">
        <f t="shared" si="38"/>
        <v>26.48</v>
      </c>
      <c r="E1658" s="159">
        <f t="shared" si="40"/>
        <v>6.006182472879467E-5</v>
      </c>
      <c r="G1658" s="119"/>
    </row>
    <row r="1659" spans="1:22" ht="12.75" customHeight="1">
      <c r="A1659" s="180" t="s">
        <v>400</v>
      </c>
      <c r="B1659" s="243">
        <f>'proposed tariff 12-13'!D1684</f>
        <v>27.595098468</v>
      </c>
      <c r="C1659" s="163"/>
      <c r="D1659" s="188">
        <f t="shared" si="38"/>
        <v>27.6</v>
      </c>
      <c r="E1659" s="159">
        <f t="shared" si="40"/>
        <v>1.7762328355833181E-4</v>
      </c>
      <c r="G1659" s="119"/>
    </row>
    <row r="1660" spans="1:22" ht="12.75" customHeight="1">
      <c r="A1660" s="180" t="s">
        <v>401</v>
      </c>
      <c r="B1660" s="243">
        <f>'proposed tariff 12-13'!D1685</f>
        <v>58.850652000000004</v>
      </c>
      <c r="C1660" s="139"/>
      <c r="D1660" s="188">
        <f t="shared" si="38"/>
        <v>58.85</v>
      </c>
      <c r="E1660" s="159">
        <f t="shared" si="40"/>
        <v>-1.1078891700338635E-5</v>
      </c>
      <c r="G1660" s="119"/>
    </row>
    <row r="1661" spans="1:22" ht="12.75" customHeight="1">
      <c r="A1661" s="182" t="s">
        <v>403</v>
      </c>
      <c r="B1661" s="243">
        <f>'proposed tariff 12-13'!D1686</f>
        <v>15.4511076636</v>
      </c>
      <c r="C1661" s="163"/>
      <c r="D1661" s="188">
        <f t="shared" si="38"/>
        <v>15.45</v>
      </c>
      <c r="E1661" s="159">
        <f t="shared" si="40"/>
        <v>-7.1688297312843977E-5</v>
      </c>
      <c r="G1661" s="119"/>
    </row>
    <row r="1662" spans="1:22" ht="12.75" customHeight="1">
      <c r="A1662" s="180" t="s">
        <v>405</v>
      </c>
      <c r="B1662" s="243">
        <f>'proposed tariff 12-13'!D1687</f>
        <v>24.287981608800003</v>
      </c>
      <c r="C1662" s="163"/>
      <c r="D1662" s="188">
        <f t="shared" si="38"/>
        <v>24.29</v>
      </c>
      <c r="E1662" s="159">
        <f t="shared" si="40"/>
        <v>8.3102467405738237E-5</v>
      </c>
      <c r="G1662" s="119"/>
    </row>
    <row r="1663" spans="1:22" ht="12.75">
      <c r="A1663" s="180" t="s">
        <v>407</v>
      </c>
      <c r="B1663" s="243">
        <f>'proposed tariff 12-13'!D1688</f>
        <v>8.3859034643999983</v>
      </c>
      <c r="C1663" s="163"/>
      <c r="D1663" s="188">
        <f t="shared" si="38"/>
        <v>8.39</v>
      </c>
      <c r="E1663" s="159">
        <f t="shared" si="40"/>
        <v>4.8850259454964154E-4</v>
      </c>
      <c r="G1663" s="119"/>
    </row>
    <row r="1664" spans="1:22" ht="12.75" customHeight="1">
      <c r="A1664" s="180" t="s">
        <v>409</v>
      </c>
      <c r="B1664" s="243">
        <f>'proposed tariff 12-13'!D1689</f>
        <v>58.851647744400005</v>
      </c>
      <c r="C1664" s="163"/>
      <c r="D1664" s="188">
        <f t="shared" si="38"/>
        <v>58.85</v>
      </c>
      <c r="E1664" s="159">
        <f t="shared" si="40"/>
        <v>-2.7998271300057837E-5</v>
      </c>
      <c r="G1664" s="119"/>
    </row>
    <row r="1665" spans="1:22" ht="12.75" customHeight="1">
      <c r="A1665" s="180" t="s">
        <v>411</v>
      </c>
      <c r="B1665" s="243">
        <f>'proposed tariff 12-13'!D1690</f>
        <v>5.1585520000000002</v>
      </c>
      <c r="C1665" s="139"/>
      <c r="D1665" s="188">
        <f t="shared" si="38"/>
        <v>5.16</v>
      </c>
      <c r="E1665" s="159">
        <f t="shared" si="40"/>
        <v>2.8069892481453974E-4</v>
      </c>
      <c r="G1665" s="119"/>
    </row>
    <row r="1666" spans="1:22" ht="12.75" customHeight="1">
      <c r="A1666" s="180" t="s">
        <v>413</v>
      </c>
      <c r="B1666" s="243">
        <f>'proposed tariff 12-13'!D1691</f>
        <v>22.065341382</v>
      </c>
      <c r="C1666" s="163"/>
      <c r="D1666" s="188">
        <f t="shared" si="38"/>
        <v>22.07</v>
      </c>
      <c r="E1666" s="159">
        <f t="shared" si="40"/>
        <v>2.1112829932469878E-4</v>
      </c>
      <c r="G1666" s="119"/>
    </row>
    <row r="1667" spans="1:22" ht="12.75" customHeight="1">
      <c r="A1667" s="180" t="s">
        <v>415</v>
      </c>
      <c r="B1667" s="243">
        <f>'proposed tariff 12-13'!D1692</f>
        <v>8.0852564771999997</v>
      </c>
      <c r="C1667" s="163"/>
      <c r="D1667" s="188">
        <f t="shared" si="38"/>
        <v>8.09</v>
      </c>
      <c r="E1667" s="159">
        <f t="shared" si="40"/>
        <v>5.8668798118855078E-4</v>
      </c>
      <c r="G1667" s="119"/>
      <c r="V1667" s="165">
        <v>1</v>
      </c>
    </row>
    <row r="1668" spans="1:22" ht="12.75" customHeight="1">
      <c r="A1668" s="180" t="s">
        <v>416</v>
      </c>
      <c r="B1668" s="243">
        <f>'proposed tariff 12-13'!D1693</f>
        <v>58.851647744400005</v>
      </c>
      <c r="C1668" s="163"/>
      <c r="D1668" s="188">
        <f t="shared" si="38"/>
        <v>58.85</v>
      </c>
      <c r="E1668" s="159">
        <f t="shared" si="40"/>
        <v>-2.7998271300057837E-5</v>
      </c>
      <c r="G1668" s="119"/>
      <c r="V1668" s="165">
        <v>1</v>
      </c>
    </row>
    <row r="1669" spans="1:22" ht="12.75" customHeight="1">
      <c r="A1669" s="180" t="s">
        <v>418</v>
      </c>
      <c r="B1669" s="243">
        <f>'proposed tariff 12-13'!D1694</f>
        <v>5.6049188327999993</v>
      </c>
      <c r="C1669" s="163"/>
      <c r="D1669" s="188">
        <f t="shared" si="38"/>
        <v>5.6</v>
      </c>
      <c r="E1669" s="159">
        <f t="shared" si="40"/>
        <v>-8.7759215552142957E-4</v>
      </c>
      <c r="G1669" s="119"/>
      <c r="V1669" s="165">
        <v>1</v>
      </c>
    </row>
    <row r="1670" spans="1:22" ht="12.75">
      <c r="A1670" s="180" t="s">
        <v>419</v>
      </c>
      <c r="B1670" s="243">
        <f>'proposed tariff 12-13'!D1695</f>
        <v>58.851647744400005</v>
      </c>
      <c r="C1670" s="163"/>
      <c r="D1670" s="188">
        <f t="shared" si="38"/>
        <v>58.85</v>
      </c>
      <c r="E1670" s="159">
        <f t="shared" si="40"/>
        <v>-2.7998271300057837E-5</v>
      </c>
      <c r="G1670" s="119"/>
      <c r="V1670" s="165">
        <v>1</v>
      </c>
    </row>
    <row r="1671" spans="1:22" ht="12.75">
      <c r="A1671" s="180" t="s">
        <v>421</v>
      </c>
      <c r="B1671" s="243">
        <f>'proposed tariff 12-13'!D1696</f>
        <v>58.851647744400005</v>
      </c>
      <c r="C1671" s="163"/>
      <c r="D1671" s="188">
        <f t="shared" si="38"/>
        <v>58.85</v>
      </c>
      <c r="E1671" s="159">
        <f t="shared" si="40"/>
        <v>-2.7998271300057837E-5</v>
      </c>
      <c r="G1671" s="119"/>
      <c r="V1671" s="165">
        <v>1</v>
      </c>
    </row>
    <row r="1672" spans="1:22" ht="12.75" customHeight="1">
      <c r="A1672" s="180" t="s">
        <v>422</v>
      </c>
      <c r="B1672" s="243">
        <f>'proposed tariff 12-13'!D1697</f>
        <v>58.851647744400005</v>
      </c>
      <c r="C1672" s="163"/>
      <c r="D1672" s="188">
        <f t="shared" ref="D1672:D1735" si="41">ROUND(B1672*(1+$I$25),2)</f>
        <v>58.85</v>
      </c>
      <c r="E1672" s="159">
        <f t="shared" si="40"/>
        <v>-2.7998271300057837E-5</v>
      </c>
      <c r="G1672" s="119"/>
      <c r="V1672" s="165">
        <v>1</v>
      </c>
    </row>
    <row r="1673" spans="1:22" ht="12.75" customHeight="1">
      <c r="A1673" s="180" t="s">
        <v>424</v>
      </c>
      <c r="B1673" s="243">
        <f>'proposed tariff 12-13'!D1698</f>
        <v>22.065341382</v>
      </c>
      <c r="C1673" s="163"/>
      <c r="D1673" s="188">
        <f t="shared" si="41"/>
        <v>22.07</v>
      </c>
      <c r="E1673" s="159">
        <f t="shared" si="40"/>
        <v>2.1112829932469878E-4</v>
      </c>
      <c r="G1673" s="119"/>
    </row>
    <row r="1674" spans="1:22" ht="12.75" customHeight="1">
      <c r="A1674" s="180" t="s">
        <v>426</v>
      </c>
      <c r="B1674" s="243">
        <f>'proposed tariff 12-13'!D1699</f>
        <v>58.851647744400005</v>
      </c>
      <c r="C1674" s="163"/>
      <c r="D1674" s="188">
        <f t="shared" si="41"/>
        <v>58.85</v>
      </c>
      <c r="E1674" s="159">
        <f t="shared" si="40"/>
        <v>-2.7998271300057837E-5</v>
      </c>
      <c r="G1674" s="119"/>
    </row>
    <row r="1675" spans="1:22" ht="12.75" customHeight="1">
      <c r="A1675" s="180" t="s">
        <v>428</v>
      </c>
      <c r="B1675" s="243">
        <f>'proposed tariff 12-13'!D1700</f>
        <v>22.065341382</v>
      </c>
      <c r="C1675" s="163"/>
      <c r="D1675" s="188">
        <f t="shared" si="41"/>
        <v>22.07</v>
      </c>
      <c r="E1675" s="159">
        <f t="shared" si="40"/>
        <v>2.1112829932469878E-4</v>
      </c>
      <c r="G1675" s="119"/>
    </row>
    <row r="1676" spans="1:22" ht="12.75" customHeight="1">
      <c r="A1676" s="180" t="s">
        <v>429</v>
      </c>
      <c r="B1676" s="243">
        <f>'proposed tariff 12-13'!D1701</f>
        <v>58.851647744400005</v>
      </c>
      <c r="C1676" s="163"/>
      <c r="D1676" s="188">
        <f t="shared" si="41"/>
        <v>58.85</v>
      </c>
      <c r="E1676" s="159">
        <f t="shared" si="40"/>
        <v>-2.7998271300057837E-5</v>
      </c>
      <c r="G1676" s="119"/>
    </row>
    <row r="1677" spans="1:22" ht="12.75" customHeight="1" thickBot="1">
      <c r="A1677" s="300"/>
      <c r="B1677" s="278" t="s">
        <v>144</v>
      </c>
      <c r="C1677" s="107"/>
      <c r="D1677" s="188"/>
      <c r="E1677" s="280" t="s">
        <v>144</v>
      </c>
      <c r="G1677" s="119"/>
    </row>
    <row r="1678" spans="1:22" ht="12.75">
      <c r="A1678" s="306" t="s">
        <v>463</v>
      </c>
      <c r="B1678" s="282" t="s">
        <v>144</v>
      </c>
      <c r="C1678" s="307"/>
      <c r="D1678" s="188"/>
      <c r="E1678" s="285" t="s">
        <v>144</v>
      </c>
      <c r="G1678" s="119"/>
    </row>
    <row r="1679" spans="1:22" ht="12.75" customHeight="1">
      <c r="A1679" s="180" t="s">
        <v>362</v>
      </c>
      <c r="B1679" s="243">
        <f>'proposed tariff 12-13'!D1704</f>
        <v>28.690312492799997</v>
      </c>
      <c r="C1679" s="163"/>
      <c r="D1679" s="188">
        <f t="shared" si="41"/>
        <v>28.69</v>
      </c>
      <c r="E1679" s="159">
        <f t="shared" ref="E1679:E1719" si="42">(D1679-B1679)/B1679</f>
        <v>-1.089192737353381E-5</v>
      </c>
      <c r="G1679" s="119"/>
    </row>
    <row r="1680" spans="1:22" ht="12.75">
      <c r="A1680" s="180" t="s">
        <v>363</v>
      </c>
      <c r="B1680" s="243">
        <f>'proposed tariff 12-13'!D1705</f>
        <v>44.114868000000001</v>
      </c>
      <c r="C1680" s="143"/>
      <c r="D1680" s="188">
        <f t="shared" si="41"/>
        <v>44.11</v>
      </c>
      <c r="E1680" s="159">
        <f t="shared" si="42"/>
        <v>-1.1034828439250619E-4</v>
      </c>
      <c r="G1680" s="119"/>
    </row>
    <row r="1681" spans="1:22" ht="12.75" customHeight="1">
      <c r="A1681" s="180" t="s">
        <v>364</v>
      </c>
      <c r="B1681" s="243">
        <f>'proposed tariff 12-13'!D1706</f>
        <v>10.296552</v>
      </c>
      <c r="C1681" s="143"/>
      <c r="D1681" s="188">
        <f t="shared" si="41"/>
        <v>10.3</v>
      </c>
      <c r="E1681" s="159">
        <f t="shared" si="42"/>
        <v>3.3486938151728479E-4</v>
      </c>
      <c r="G1681" s="119"/>
    </row>
    <row r="1682" spans="1:22" ht="12.75">
      <c r="A1682" s="182" t="s">
        <v>365</v>
      </c>
      <c r="B1682" s="243">
        <f>'proposed tariff 12-13'!D1707</f>
        <v>44.114868000000001</v>
      </c>
      <c r="C1682" s="143"/>
      <c r="D1682" s="188">
        <f t="shared" si="41"/>
        <v>44.11</v>
      </c>
      <c r="E1682" s="159">
        <f t="shared" si="42"/>
        <v>-1.1034828439250619E-4</v>
      </c>
      <c r="G1682" s="119"/>
    </row>
    <row r="1683" spans="1:22" ht="12.75" customHeight="1">
      <c r="A1683" s="180" t="s">
        <v>367</v>
      </c>
      <c r="B1683" s="267">
        <f>'proposed tariff 12-13'!D1708</f>
        <v>4.408404</v>
      </c>
      <c r="C1683" s="238"/>
      <c r="D1683" s="188">
        <f t="shared" si="41"/>
        <v>4.41</v>
      </c>
      <c r="E1683" s="268">
        <f t="shared" si="42"/>
        <v>3.6203578437914331E-4</v>
      </c>
      <c r="F1683" s="116"/>
      <c r="G1683" s="119"/>
    </row>
    <row r="1684" spans="1:22" ht="12.75" customHeight="1">
      <c r="A1684" s="180" t="s">
        <v>369</v>
      </c>
      <c r="B1684" s="243">
        <f>'proposed tariff 12-13'!D1709</f>
        <v>5.3024160000000009</v>
      </c>
      <c r="C1684" s="143"/>
      <c r="D1684" s="188">
        <f t="shared" si="41"/>
        <v>5.3</v>
      </c>
      <c r="E1684" s="159">
        <f t="shared" si="42"/>
        <v>-4.5564135292309836E-4</v>
      </c>
      <c r="G1684" s="119"/>
    </row>
    <row r="1685" spans="1:22" ht="12.75" customHeight="1">
      <c r="A1685" s="180" t="s">
        <v>371</v>
      </c>
      <c r="B1685" s="267">
        <f>'proposed tariff 12-13'!D1710</f>
        <v>2.94</v>
      </c>
      <c r="C1685" s="269"/>
      <c r="D1685" s="188">
        <f t="shared" si="41"/>
        <v>2.94</v>
      </c>
      <c r="E1685" s="268">
        <f t="shared" si="42"/>
        <v>0</v>
      </c>
      <c r="F1685" s="116"/>
      <c r="G1685" s="119"/>
    </row>
    <row r="1686" spans="1:22" ht="12.75" customHeight="1">
      <c r="A1686" s="180" t="s">
        <v>373</v>
      </c>
      <c r="B1686" s="243">
        <f>'proposed tariff 12-13'!D1711</f>
        <v>22.065341382</v>
      </c>
      <c r="C1686" s="163"/>
      <c r="D1686" s="188">
        <f t="shared" si="41"/>
        <v>22.07</v>
      </c>
      <c r="E1686" s="159">
        <f t="shared" si="42"/>
        <v>2.1112829932469878E-4</v>
      </c>
      <c r="G1686" s="119"/>
    </row>
    <row r="1687" spans="1:22" ht="12.75" customHeight="1">
      <c r="A1687" s="180" t="s">
        <v>375</v>
      </c>
      <c r="B1687" s="243">
        <f>'proposed tariff 12-13'!D1712</f>
        <v>44.114868000000001</v>
      </c>
      <c r="C1687" s="143"/>
      <c r="D1687" s="188">
        <f t="shared" si="41"/>
        <v>44.11</v>
      </c>
      <c r="E1687" s="159">
        <f t="shared" si="42"/>
        <v>-1.1034828439250619E-4</v>
      </c>
      <c r="G1687" s="119"/>
    </row>
    <row r="1688" spans="1:22" ht="12.75" customHeight="1">
      <c r="A1688" s="180" t="s">
        <v>376</v>
      </c>
      <c r="B1688" s="243">
        <f>'proposed tariff 12-13'!D1713</f>
        <v>26.4784096584</v>
      </c>
      <c r="C1688" s="163"/>
      <c r="D1688" s="188">
        <f t="shared" si="41"/>
        <v>26.48</v>
      </c>
      <c r="E1688" s="159">
        <f t="shared" si="42"/>
        <v>6.006182472879467E-5</v>
      </c>
      <c r="G1688" s="119"/>
      <c r="V1688" s="165">
        <v>1</v>
      </c>
    </row>
    <row r="1689" spans="1:22" ht="12.75" customHeight="1">
      <c r="A1689" s="96" t="s">
        <v>378</v>
      </c>
      <c r="B1689" s="243">
        <f>'proposed tariff 12-13'!D1714</f>
        <v>15.4511076636</v>
      </c>
      <c r="C1689" s="163"/>
      <c r="D1689" s="188">
        <f t="shared" si="41"/>
        <v>15.45</v>
      </c>
      <c r="E1689" s="159">
        <f t="shared" si="42"/>
        <v>-7.1688297312843977E-5</v>
      </c>
      <c r="G1689" s="119"/>
    </row>
    <row r="1690" spans="1:22" ht="12.75" customHeight="1">
      <c r="A1690" s="180" t="s">
        <v>380</v>
      </c>
      <c r="B1690" s="243">
        <f>'proposed tariff 12-13'!D1715</f>
        <v>22.065341382</v>
      </c>
      <c r="C1690" s="163"/>
      <c r="D1690" s="188">
        <f t="shared" si="41"/>
        <v>22.07</v>
      </c>
      <c r="E1690" s="159">
        <f t="shared" si="42"/>
        <v>2.1112829932469878E-4</v>
      </c>
      <c r="G1690" s="119"/>
    </row>
    <row r="1691" spans="1:22" ht="12.75" customHeight="1">
      <c r="A1691" s="180" t="s">
        <v>381</v>
      </c>
      <c r="B1691" s="243">
        <f>'proposed tariff 12-13'!D1716</f>
        <v>22.065341382</v>
      </c>
      <c r="C1691" s="163"/>
      <c r="D1691" s="188">
        <f t="shared" si="41"/>
        <v>22.07</v>
      </c>
      <c r="E1691" s="159">
        <f t="shared" si="42"/>
        <v>2.1112829932469878E-4</v>
      </c>
      <c r="G1691" s="119"/>
    </row>
    <row r="1692" spans="1:22" ht="12.75" customHeight="1">
      <c r="A1692" s="180" t="s">
        <v>383</v>
      </c>
      <c r="B1692" s="243">
        <f>'proposed tariff 12-13'!D1717</f>
        <v>22.065341382</v>
      </c>
      <c r="C1692" s="163"/>
      <c r="D1692" s="188">
        <f t="shared" si="41"/>
        <v>22.07</v>
      </c>
      <c r="E1692" s="159">
        <f t="shared" si="42"/>
        <v>2.1112829932469878E-4</v>
      </c>
      <c r="G1692" s="119"/>
    </row>
    <row r="1693" spans="1:22" ht="12.75" customHeight="1">
      <c r="A1693" s="180" t="s">
        <v>384</v>
      </c>
      <c r="B1693" s="243">
        <f>'proposed tariff 12-13'!D1718</f>
        <v>7.3336390092000006</v>
      </c>
      <c r="C1693" s="163"/>
      <c r="D1693" s="188">
        <f t="shared" si="41"/>
        <v>7.33</v>
      </c>
      <c r="E1693" s="159">
        <f t="shared" si="42"/>
        <v>-4.9620784380515251E-4</v>
      </c>
      <c r="G1693" s="119"/>
    </row>
    <row r="1694" spans="1:22" ht="12.75" customHeight="1">
      <c r="A1694" s="180" t="s">
        <v>386</v>
      </c>
      <c r="B1694" s="243">
        <f>'proposed tariff 12-13'!D1719</f>
        <v>7.3336390092000006</v>
      </c>
      <c r="C1694" s="163"/>
      <c r="D1694" s="188">
        <f t="shared" si="41"/>
        <v>7.33</v>
      </c>
      <c r="E1694" s="159">
        <f t="shared" si="42"/>
        <v>-4.9620784380515251E-4</v>
      </c>
      <c r="G1694" s="119"/>
    </row>
    <row r="1695" spans="1:22" ht="12.75" customHeight="1">
      <c r="A1695" s="180" t="s">
        <v>388</v>
      </c>
      <c r="B1695" s="243">
        <f>'proposed tariff 12-13'!D1720</f>
        <v>17.643892000000005</v>
      </c>
      <c r="C1695" s="143"/>
      <c r="D1695" s="188">
        <f t="shared" si="41"/>
        <v>17.64</v>
      </c>
      <c r="E1695" s="159">
        <f t="shared" si="42"/>
        <v>-2.2058625160503151E-4</v>
      </c>
      <c r="G1695" s="119"/>
    </row>
    <row r="1696" spans="1:22" ht="12.75" customHeight="1">
      <c r="A1696" s="180" t="s">
        <v>389</v>
      </c>
      <c r="B1696" s="243">
        <f>'proposed tariff 12-13'!D1721</f>
        <v>11.746707285599999</v>
      </c>
      <c r="C1696" s="163"/>
      <c r="D1696" s="188">
        <f t="shared" si="41"/>
        <v>11.75</v>
      </c>
      <c r="E1696" s="159">
        <f t="shared" si="42"/>
        <v>2.8030956419906883E-4</v>
      </c>
      <c r="G1696" s="119"/>
    </row>
    <row r="1697" spans="1:7" ht="12.75">
      <c r="A1697" s="180" t="s">
        <v>391</v>
      </c>
      <c r="B1697" s="243">
        <f>'proposed tariff 12-13'!D1722</f>
        <v>44.114868000000001</v>
      </c>
      <c r="C1697" s="143"/>
      <c r="D1697" s="188">
        <f t="shared" si="41"/>
        <v>44.11</v>
      </c>
      <c r="E1697" s="159">
        <f t="shared" si="42"/>
        <v>-1.1034828439250619E-4</v>
      </c>
      <c r="G1697" s="119"/>
    </row>
    <row r="1698" spans="1:7" ht="12.75">
      <c r="A1698" s="180" t="s">
        <v>393</v>
      </c>
      <c r="B1698" s="243">
        <f>'proposed tariff 12-13'!D1723</f>
        <v>7.3336390092000006</v>
      </c>
      <c r="C1698" s="163"/>
      <c r="D1698" s="188">
        <f t="shared" si="41"/>
        <v>7.33</v>
      </c>
      <c r="E1698" s="159">
        <f t="shared" si="42"/>
        <v>-4.9620784380515251E-4</v>
      </c>
      <c r="G1698" s="119"/>
    </row>
    <row r="1699" spans="1:7" ht="12.75" customHeight="1">
      <c r="A1699" s="180" t="s">
        <v>394</v>
      </c>
      <c r="B1699" s="243">
        <f>'proposed tariff 12-13'!D1724</f>
        <v>44.114868000000001</v>
      </c>
      <c r="C1699" s="143"/>
      <c r="D1699" s="188">
        <f t="shared" si="41"/>
        <v>44.11</v>
      </c>
      <c r="E1699" s="159">
        <f t="shared" si="42"/>
        <v>-1.1034828439250619E-4</v>
      </c>
      <c r="G1699" s="119"/>
    </row>
    <row r="1700" spans="1:7" ht="12.75" customHeight="1">
      <c r="A1700" s="180" t="s">
        <v>396</v>
      </c>
      <c r="B1700" s="267">
        <f>'proposed tariff 12-13'!D1725</f>
        <v>2.94</v>
      </c>
      <c r="C1700" s="269"/>
      <c r="D1700" s="188">
        <f t="shared" si="41"/>
        <v>2.94</v>
      </c>
      <c r="E1700" s="268">
        <f t="shared" si="42"/>
        <v>0</v>
      </c>
      <c r="F1700" s="116"/>
      <c r="G1700" s="119"/>
    </row>
    <row r="1701" spans="1:7" ht="12.75" customHeight="1">
      <c r="A1701" s="180" t="s">
        <v>398</v>
      </c>
      <c r="B1701" s="243">
        <f>'proposed tariff 12-13'!D1726</f>
        <v>26.4784096584</v>
      </c>
      <c r="C1701" s="163"/>
      <c r="D1701" s="188">
        <f t="shared" si="41"/>
        <v>26.48</v>
      </c>
      <c r="E1701" s="159">
        <f t="shared" si="42"/>
        <v>6.006182472879467E-5</v>
      </c>
      <c r="G1701" s="119"/>
    </row>
    <row r="1702" spans="1:7" ht="12.75" customHeight="1">
      <c r="A1702" s="180" t="s">
        <v>400</v>
      </c>
      <c r="B1702" s="243">
        <f>'proposed tariff 12-13'!D1727</f>
        <v>27.595098468</v>
      </c>
      <c r="C1702" s="163"/>
      <c r="D1702" s="188">
        <f t="shared" si="41"/>
        <v>27.6</v>
      </c>
      <c r="E1702" s="159">
        <f t="shared" si="42"/>
        <v>1.7762328355833181E-4</v>
      </c>
      <c r="G1702" s="119"/>
    </row>
    <row r="1703" spans="1:7" ht="12.75" customHeight="1">
      <c r="A1703" s="180" t="s">
        <v>401</v>
      </c>
      <c r="B1703" s="243">
        <f>'proposed tariff 12-13'!D1728</f>
        <v>11.746707285599999</v>
      </c>
      <c r="C1703" s="163"/>
      <c r="D1703" s="188">
        <f t="shared" si="41"/>
        <v>11.75</v>
      </c>
      <c r="E1703" s="159">
        <f t="shared" si="42"/>
        <v>2.8030956419906883E-4</v>
      </c>
      <c r="G1703" s="119"/>
    </row>
    <row r="1704" spans="1:7" ht="12.75">
      <c r="A1704" s="182" t="s">
        <v>403</v>
      </c>
      <c r="B1704" s="243">
        <f>'proposed tariff 12-13'!D1729</f>
        <v>15.4511076636</v>
      </c>
      <c r="C1704" s="163"/>
      <c r="D1704" s="188">
        <f t="shared" si="41"/>
        <v>15.45</v>
      </c>
      <c r="E1704" s="159">
        <f t="shared" si="42"/>
        <v>-7.1688297312843977E-5</v>
      </c>
      <c r="G1704" s="119"/>
    </row>
    <row r="1705" spans="1:7" ht="12.75">
      <c r="A1705" s="180" t="s">
        <v>405</v>
      </c>
      <c r="B1705" s="243">
        <f>'proposed tariff 12-13'!D1730</f>
        <v>44.114868000000001</v>
      </c>
      <c r="C1705" s="143"/>
      <c r="D1705" s="188">
        <f t="shared" si="41"/>
        <v>44.11</v>
      </c>
      <c r="E1705" s="159">
        <f t="shared" si="42"/>
        <v>-1.1034828439250619E-4</v>
      </c>
      <c r="G1705" s="119"/>
    </row>
    <row r="1706" spans="1:7" ht="12.75">
      <c r="A1706" s="180" t="s">
        <v>407</v>
      </c>
      <c r="B1706" s="243">
        <f>'proposed tariff 12-13'!D1731</f>
        <v>8.3859034643999983</v>
      </c>
      <c r="C1706" s="163"/>
      <c r="D1706" s="188">
        <f t="shared" si="41"/>
        <v>8.39</v>
      </c>
      <c r="E1706" s="159">
        <f t="shared" si="42"/>
        <v>4.8850259454964154E-4</v>
      </c>
      <c r="G1706" s="119"/>
    </row>
    <row r="1707" spans="1:7" ht="12.75">
      <c r="A1707" s="180" t="s">
        <v>409</v>
      </c>
      <c r="B1707" s="243">
        <f>'proposed tariff 12-13'!D1732</f>
        <v>26.4784096584</v>
      </c>
      <c r="C1707" s="163"/>
      <c r="D1707" s="188">
        <f t="shared" si="41"/>
        <v>26.48</v>
      </c>
      <c r="E1707" s="159">
        <f t="shared" si="42"/>
        <v>6.006182472879467E-5</v>
      </c>
      <c r="G1707" s="119"/>
    </row>
    <row r="1708" spans="1:7" ht="12.75">
      <c r="A1708" s="180" t="s">
        <v>411</v>
      </c>
      <c r="B1708" s="243">
        <f>'proposed tariff 12-13'!D1733</f>
        <v>44.114868000000001</v>
      </c>
      <c r="C1708" s="143"/>
      <c r="D1708" s="188">
        <f t="shared" si="41"/>
        <v>44.11</v>
      </c>
      <c r="E1708" s="159">
        <f t="shared" si="42"/>
        <v>-1.1034828439250619E-4</v>
      </c>
      <c r="G1708" s="119"/>
    </row>
    <row r="1709" spans="1:7" ht="12.75">
      <c r="A1709" s="180" t="s">
        <v>413</v>
      </c>
      <c r="B1709" s="243">
        <f>'proposed tariff 12-13'!D1734</f>
        <v>44.114868000000001</v>
      </c>
      <c r="C1709" s="143"/>
      <c r="D1709" s="188">
        <f t="shared" si="41"/>
        <v>44.11</v>
      </c>
      <c r="E1709" s="159">
        <f t="shared" si="42"/>
        <v>-1.1034828439250619E-4</v>
      </c>
      <c r="G1709" s="119"/>
    </row>
    <row r="1710" spans="1:7" ht="12.75">
      <c r="A1710" s="180" t="s">
        <v>415</v>
      </c>
      <c r="B1710" s="243">
        <f>'proposed tariff 12-13'!D1735</f>
        <v>5.8984240000000003</v>
      </c>
      <c r="C1710" s="143"/>
      <c r="D1710" s="188">
        <f t="shared" si="41"/>
        <v>5.9</v>
      </c>
      <c r="E1710" s="159">
        <f t="shared" si="42"/>
        <v>2.6719001550244974E-4</v>
      </c>
      <c r="G1710" s="119"/>
    </row>
    <row r="1711" spans="1:7" ht="12.75">
      <c r="A1711" s="180" t="s">
        <v>416</v>
      </c>
      <c r="B1711" s="243">
        <f>'proposed tariff 12-13'!D1736</f>
        <v>17.6415357132</v>
      </c>
      <c r="C1711" s="163"/>
      <c r="D1711" s="188">
        <f t="shared" si="41"/>
        <v>17.64</v>
      </c>
      <c r="E1711" s="159">
        <f t="shared" si="42"/>
        <v>-8.7050992893438937E-5</v>
      </c>
      <c r="G1711" s="119"/>
    </row>
    <row r="1712" spans="1:7" ht="12.75">
      <c r="A1712" s="180" t="s">
        <v>418</v>
      </c>
      <c r="B1712" s="243">
        <f>'proposed tariff 12-13'!D1737</f>
        <v>5.6049188327999993</v>
      </c>
      <c r="C1712" s="163"/>
      <c r="D1712" s="188">
        <f t="shared" si="41"/>
        <v>5.6</v>
      </c>
      <c r="E1712" s="159">
        <f t="shared" si="42"/>
        <v>-8.7759215552142957E-4</v>
      </c>
      <c r="G1712" s="119"/>
    </row>
    <row r="1713" spans="1:22" ht="12.75">
      <c r="A1713" s="180" t="s">
        <v>419</v>
      </c>
      <c r="B1713" s="243">
        <f>'proposed tariff 12-13'!D1738</f>
        <v>6.1656000000000004</v>
      </c>
      <c r="C1713" s="143"/>
      <c r="D1713" s="188">
        <f t="shared" si="41"/>
        <v>6.17</v>
      </c>
      <c r="E1713" s="159">
        <f t="shared" si="42"/>
        <v>7.1363695341889117E-4</v>
      </c>
      <c r="G1713" s="119"/>
    </row>
    <row r="1714" spans="1:22" ht="12.75">
      <c r="A1714" s="180" t="s">
        <v>421</v>
      </c>
      <c r="B1714" s="243">
        <f>'proposed tariff 12-13'!D1739</f>
        <v>33.092643376799998</v>
      </c>
      <c r="C1714" s="163"/>
      <c r="D1714" s="188">
        <f t="shared" si="41"/>
        <v>33.090000000000003</v>
      </c>
      <c r="E1714" s="159">
        <f t="shared" si="42"/>
        <v>-7.9878079544648398E-5</v>
      </c>
      <c r="G1714" s="119"/>
    </row>
    <row r="1715" spans="1:22" ht="12.75">
      <c r="A1715" s="180" t="s">
        <v>422</v>
      </c>
      <c r="B1715" s="243">
        <f>'proposed tariff 12-13'!D1740</f>
        <v>14.417228</v>
      </c>
      <c r="C1715" s="143"/>
      <c r="D1715" s="188">
        <f t="shared" si="41"/>
        <v>14.42</v>
      </c>
      <c r="E1715" s="159">
        <f t="shared" si="42"/>
        <v>1.9226997034382885E-4</v>
      </c>
      <c r="G1715" s="119"/>
    </row>
    <row r="1716" spans="1:22" ht="12.75">
      <c r="A1716" s="180" t="s">
        <v>424</v>
      </c>
      <c r="B1716" s="243">
        <f>'proposed tariff 12-13'!D1741</f>
        <v>22.065341382</v>
      </c>
      <c r="C1716" s="163"/>
      <c r="D1716" s="188">
        <f t="shared" si="41"/>
        <v>22.07</v>
      </c>
      <c r="E1716" s="159">
        <f t="shared" si="42"/>
        <v>2.1112829932469878E-4</v>
      </c>
      <c r="G1716" s="119"/>
    </row>
    <row r="1717" spans="1:22" ht="12.75">
      <c r="A1717" s="180" t="s">
        <v>426</v>
      </c>
      <c r="B1717" s="243">
        <f>'proposed tariff 12-13'!D1742</f>
        <v>6.1656000000000004</v>
      </c>
      <c r="C1717" s="143"/>
      <c r="D1717" s="188">
        <f t="shared" si="41"/>
        <v>6.17</v>
      </c>
      <c r="E1717" s="159">
        <f t="shared" si="42"/>
        <v>7.1363695341889117E-4</v>
      </c>
      <c r="G1717" s="119"/>
    </row>
    <row r="1718" spans="1:22" ht="12.75">
      <c r="A1718" s="180" t="s">
        <v>428</v>
      </c>
      <c r="B1718" s="243">
        <f>'proposed tariff 12-13'!D1743</f>
        <v>44.114868000000001</v>
      </c>
      <c r="C1718" s="143"/>
      <c r="D1718" s="188">
        <f t="shared" si="41"/>
        <v>44.11</v>
      </c>
      <c r="E1718" s="159">
        <f t="shared" si="42"/>
        <v>-1.1034828439250619E-4</v>
      </c>
      <c r="G1718" s="119"/>
    </row>
    <row r="1719" spans="1:22" ht="12.75">
      <c r="A1719" s="180" t="s">
        <v>429</v>
      </c>
      <c r="B1719" s="243">
        <f>'proposed tariff 12-13'!D1744</f>
        <v>22.065341382</v>
      </c>
      <c r="C1719" s="163"/>
      <c r="D1719" s="188">
        <f t="shared" si="41"/>
        <v>22.07</v>
      </c>
      <c r="E1719" s="159">
        <f t="shared" si="42"/>
        <v>2.1112829932469878E-4</v>
      </c>
      <c r="G1719" s="119"/>
    </row>
    <row r="1720" spans="1:22" ht="12.75" customHeight="1">
      <c r="A1720" s="180"/>
      <c r="B1720" s="243" t="s">
        <v>144</v>
      </c>
      <c r="C1720" s="163"/>
      <c r="D1720" s="188"/>
      <c r="E1720" s="159" t="s">
        <v>144</v>
      </c>
      <c r="G1720" s="119"/>
    </row>
    <row r="1721" spans="1:22" ht="12.75" customHeight="1">
      <c r="A1721" s="179" t="s">
        <v>464</v>
      </c>
      <c r="B1721" s="243" t="s">
        <v>144</v>
      </c>
      <c r="C1721" s="163"/>
      <c r="D1721" s="188"/>
      <c r="E1721" s="159" t="s">
        <v>144</v>
      </c>
      <c r="G1721" s="119"/>
    </row>
    <row r="1722" spans="1:22" ht="12.75" customHeight="1">
      <c r="A1722" s="96" t="s">
        <v>366</v>
      </c>
      <c r="B1722" s="243">
        <f>'proposed tariff 12-13'!D1747</f>
        <v>23.547101533199999</v>
      </c>
      <c r="C1722" s="163"/>
      <c r="D1722" s="188">
        <f t="shared" si="41"/>
        <v>23.55</v>
      </c>
      <c r="E1722" s="159">
        <f t="shared" ref="E1722:E1730" si="43">(D1722-B1722)/B1722</f>
        <v>1.2309229634546411E-4</v>
      </c>
      <c r="G1722" s="119"/>
    </row>
    <row r="1723" spans="1:22" ht="12.75" customHeight="1">
      <c r="A1723" s="96" t="s">
        <v>435</v>
      </c>
      <c r="B1723" s="243">
        <f>'proposed tariff 12-13'!D1748</f>
        <v>23.547101533199999</v>
      </c>
      <c r="C1723" s="163"/>
      <c r="D1723" s="188">
        <f t="shared" si="41"/>
        <v>23.55</v>
      </c>
      <c r="E1723" s="159">
        <f t="shared" si="43"/>
        <v>1.2309229634546411E-4</v>
      </c>
      <c r="G1723" s="119"/>
    </row>
    <row r="1724" spans="1:22" ht="12.75" customHeight="1">
      <c r="A1724" s="180" t="s">
        <v>368</v>
      </c>
      <c r="B1724" s="243">
        <f>'proposed tariff 12-13'!D1749</f>
        <v>51.464321773200005</v>
      </c>
      <c r="C1724" s="163"/>
      <c r="D1724" s="188">
        <f t="shared" si="41"/>
        <v>51.46</v>
      </c>
      <c r="E1724" s="159">
        <f t="shared" si="43"/>
        <v>-8.3976103271121808E-5</v>
      </c>
      <c r="G1724" s="119"/>
    </row>
    <row r="1725" spans="1:22" ht="12.75" customHeight="1">
      <c r="A1725" s="96" t="s">
        <v>437</v>
      </c>
      <c r="B1725" s="243">
        <f>'proposed tariff 12-13'!D1750</f>
        <v>41.929517321999995</v>
      </c>
      <c r="C1725" s="163"/>
      <c r="D1725" s="188">
        <f t="shared" si="41"/>
        <v>41.93</v>
      </c>
      <c r="E1725" s="159">
        <f t="shared" si="43"/>
        <v>1.1511651715370422E-5</v>
      </c>
      <c r="G1725" s="119"/>
    </row>
    <row r="1726" spans="1:22" ht="12.75" customHeight="1">
      <c r="A1726" s="96" t="s">
        <v>439</v>
      </c>
      <c r="B1726" s="243">
        <f>'proposed tariff 12-13'!D1751</f>
        <v>26.4784096584</v>
      </c>
      <c r="C1726" s="163"/>
      <c r="D1726" s="188">
        <f t="shared" si="41"/>
        <v>26.48</v>
      </c>
      <c r="E1726" s="159">
        <f t="shared" si="43"/>
        <v>6.006182472879467E-5</v>
      </c>
      <c r="G1726" s="119"/>
    </row>
    <row r="1727" spans="1:22" ht="12.75" customHeight="1">
      <c r="A1727" s="96" t="s">
        <v>440</v>
      </c>
      <c r="B1727" s="243">
        <f>'proposed tariff 12-13'!D1752</f>
        <v>5.7648360000000007</v>
      </c>
      <c r="C1727" s="139"/>
      <c r="D1727" s="188">
        <f t="shared" si="41"/>
        <v>5.76</v>
      </c>
      <c r="E1727" s="159">
        <f t="shared" si="43"/>
        <v>-8.3887902448585698E-4</v>
      </c>
      <c r="G1727" s="119"/>
      <c r="V1727" s="165">
        <v>1</v>
      </c>
    </row>
    <row r="1728" spans="1:22" ht="12.75">
      <c r="A1728" s="96" t="s">
        <v>441</v>
      </c>
      <c r="B1728" s="243">
        <f>'proposed tariff 12-13'!D1753</f>
        <v>58.851647744400005</v>
      </c>
      <c r="C1728" s="163"/>
      <c r="D1728" s="188">
        <f t="shared" si="41"/>
        <v>58.85</v>
      </c>
      <c r="E1728" s="159">
        <f t="shared" si="43"/>
        <v>-2.7998271300057837E-5</v>
      </c>
      <c r="G1728" s="119"/>
      <c r="V1728" s="165">
        <v>1</v>
      </c>
    </row>
    <row r="1729" spans="1:22" ht="12.75">
      <c r="A1729" s="96" t="s">
        <v>436</v>
      </c>
      <c r="B1729" s="243">
        <f>'proposed tariff 12-13'!D1754</f>
        <v>12.3587386524</v>
      </c>
      <c r="C1729" s="163"/>
      <c r="D1729" s="188">
        <f t="shared" si="41"/>
        <v>12.36</v>
      </c>
      <c r="E1729" s="159">
        <f t="shared" si="43"/>
        <v>1.0206119212294408E-4</v>
      </c>
      <c r="G1729" s="119"/>
      <c r="V1729" s="165">
        <v>1</v>
      </c>
    </row>
    <row r="1730" spans="1:22" ht="12.75">
      <c r="A1730" s="96" t="s">
        <v>443</v>
      </c>
      <c r="B1730" s="243">
        <f>'proposed tariff 12-13'!D1755</f>
        <v>51.464321773200005</v>
      </c>
      <c r="C1730" s="163"/>
      <c r="D1730" s="188">
        <f t="shared" si="41"/>
        <v>51.46</v>
      </c>
      <c r="E1730" s="159">
        <f t="shared" si="43"/>
        <v>-8.3976103271121808E-5</v>
      </c>
      <c r="G1730" s="119"/>
      <c r="V1730" s="165">
        <v>1</v>
      </c>
    </row>
    <row r="1731" spans="1:22" ht="12.75">
      <c r="A1731" s="180"/>
      <c r="B1731" s="243" t="s">
        <v>144</v>
      </c>
      <c r="C1731" s="163"/>
      <c r="D1731" s="188"/>
      <c r="E1731" s="159" t="s">
        <v>144</v>
      </c>
      <c r="G1731" s="119"/>
      <c r="V1731" s="165">
        <v>1</v>
      </c>
    </row>
    <row r="1732" spans="1:22" ht="12.75">
      <c r="A1732" s="179" t="s">
        <v>465</v>
      </c>
      <c r="B1732" s="243" t="s">
        <v>144</v>
      </c>
      <c r="C1732" s="163"/>
      <c r="D1732" s="188"/>
      <c r="E1732" s="159" t="s">
        <v>144</v>
      </c>
      <c r="G1732" s="119"/>
      <c r="V1732" s="165">
        <v>1</v>
      </c>
    </row>
    <row r="1733" spans="1:22" ht="12.75">
      <c r="A1733" s="96" t="s">
        <v>366</v>
      </c>
      <c r="B1733" s="243">
        <f>'proposed tariff 12-13'!D1758</f>
        <v>23.547101533199999</v>
      </c>
      <c r="C1733" s="163"/>
      <c r="D1733" s="188">
        <f t="shared" si="41"/>
        <v>23.55</v>
      </c>
      <c r="E1733" s="159">
        <f t="shared" ref="E1733:E1741" si="44">(D1733-B1733)/B1733</f>
        <v>1.2309229634546411E-4</v>
      </c>
      <c r="G1733" s="119"/>
      <c r="V1733" s="165">
        <v>1</v>
      </c>
    </row>
    <row r="1734" spans="1:22" ht="12.75">
      <c r="A1734" s="96" t="s">
        <v>435</v>
      </c>
      <c r="B1734" s="243">
        <f>'proposed tariff 12-13'!D1759</f>
        <v>23.547101533199999</v>
      </c>
      <c r="C1734" s="163"/>
      <c r="D1734" s="188">
        <f t="shared" si="41"/>
        <v>23.55</v>
      </c>
      <c r="E1734" s="159">
        <f t="shared" si="44"/>
        <v>1.2309229634546411E-4</v>
      </c>
      <c r="G1734" s="119"/>
      <c r="V1734" s="165">
        <v>1</v>
      </c>
    </row>
    <row r="1735" spans="1:22" ht="12.75">
      <c r="A1735" s="180" t="s">
        <v>368</v>
      </c>
      <c r="B1735" s="243">
        <f>'proposed tariff 12-13'!D1760</f>
        <v>44.119945371600004</v>
      </c>
      <c r="C1735" s="163"/>
      <c r="D1735" s="188">
        <f t="shared" si="41"/>
        <v>44.12</v>
      </c>
      <c r="E1735" s="159">
        <f t="shared" si="44"/>
        <v>1.2381792301352471E-6</v>
      </c>
      <c r="G1735" s="119"/>
      <c r="V1735" s="165">
        <v>1</v>
      </c>
    </row>
    <row r="1736" spans="1:22" ht="12.75">
      <c r="A1736" s="96" t="s">
        <v>437</v>
      </c>
      <c r="B1736" s="243">
        <f>'proposed tariff 12-13'!D1761</f>
        <v>44.114868000000001</v>
      </c>
      <c r="C1736" s="143"/>
      <c r="D1736" s="188">
        <f t="shared" ref="D1736:D1775" si="45">ROUND(B1736*(1+$I$25),2)</f>
        <v>44.11</v>
      </c>
      <c r="E1736" s="159">
        <f t="shared" si="44"/>
        <v>-1.1034828439250619E-4</v>
      </c>
      <c r="G1736" s="119"/>
      <c r="V1736" s="165">
        <v>1</v>
      </c>
    </row>
    <row r="1737" spans="1:22" ht="12.75">
      <c r="A1737" s="180" t="s">
        <v>439</v>
      </c>
      <c r="B1737" s="267">
        <f>'proposed tariff 12-13'!D1762</f>
        <v>14.72</v>
      </c>
      <c r="C1737" s="97"/>
      <c r="D1737" s="188">
        <f t="shared" si="45"/>
        <v>14.72</v>
      </c>
      <c r="E1737" s="268">
        <f t="shared" si="44"/>
        <v>0</v>
      </c>
      <c r="F1737" s="116"/>
      <c r="G1737" s="119"/>
    </row>
    <row r="1738" spans="1:22" ht="12.75">
      <c r="A1738" s="96" t="s">
        <v>440</v>
      </c>
      <c r="B1738" s="243">
        <f>'proposed tariff 12-13'!D1763</f>
        <v>2.938936</v>
      </c>
      <c r="C1738" s="143"/>
      <c r="D1738" s="188">
        <f t="shared" si="45"/>
        <v>2.94</v>
      </c>
      <c r="E1738" s="159">
        <f t="shared" si="44"/>
        <v>3.6203578437909295E-4</v>
      </c>
      <c r="G1738" s="119"/>
    </row>
    <row r="1739" spans="1:22" ht="12.75">
      <c r="A1739" s="96" t="s">
        <v>441</v>
      </c>
      <c r="B1739" s="243">
        <f>'proposed tariff 12-13'!D1764</f>
        <v>37.527186438000001</v>
      </c>
      <c r="C1739" s="163"/>
      <c r="D1739" s="188">
        <f t="shared" si="45"/>
        <v>37.53</v>
      </c>
      <c r="E1739" s="159">
        <f t="shared" si="44"/>
        <v>7.497396599791549E-5</v>
      </c>
      <c r="G1739" s="119"/>
    </row>
    <row r="1740" spans="1:22" ht="12.75">
      <c r="A1740" s="180" t="s">
        <v>436</v>
      </c>
      <c r="B1740" s="243">
        <f>'proposed tariff 12-13'!D1765</f>
        <v>44.114868000000001</v>
      </c>
      <c r="C1740" s="143"/>
      <c r="D1740" s="188">
        <f t="shared" si="45"/>
        <v>44.11</v>
      </c>
      <c r="E1740" s="159">
        <f t="shared" si="44"/>
        <v>-1.1034828439250619E-4</v>
      </c>
      <c r="G1740" s="119"/>
    </row>
    <row r="1741" spans="1:22" ht="12.75">
      <c r="A1741" s="96" t="s">
        <v>443</v>
      </c>
      <c r="B1741" s="243">
        <f>'proposed tariff 12-13'!D1766</f>
        <v>44.119945371600004</v>
      </c>
      <c r="C1741" s="163"/>
      <c r="D1741" s="188">
        <f t="shared" si="45"/>
        <v>44.12</v>
      </c>
      <c r="E1741" s="159">
        <f t="shared" si="44"/>
        <v>1.2381792301352471E-6</v>
      </c>
      <c r="G1741" s="119"/>
    </row>
    <row r="1742" spans="1:22" ht="12.75">
      <c r="A1742" s="96"/>
      <c r="B1742" s="243"/>
      <c r="C1742" s="89"/>
      <c r="D1742" s="188"/>
      <c r="E1742" s="159"/>
      <c r="G1742" s="119"/>
      <c r="V1742" s="165">
        <v>1</v>
      </c>
    </row>
    <row r="1743" spans="1:22" ht="12.75">
      <c r="A1743" s="94" t="s">
        <v>696</v>
      </c>
      <c r="B1743" s="243" t="s">
        <v>144</v>
      </c>
      <c r="C1743" s="89"/>
      <c r="D1743" s="188"/>
      <c r="E1743" s="159" t="s">
        <v>144</v>
      </c>
      <c r="G1743" s="119"/>
    </row>
    <row r="1744" spans="1:22" ht="12.75">
      <c r="A1744" s="96" t="s">
        <v>697</v>
      </c>
      <c r="B1744" s="243">
        <f>'proposed tariff 12-13'!D1769</f>
        <v>2177.6290778591997</v>
      </c>
      <c r="C1744" s="230"/>
      <c r="D1744" s="188">
        <f t="shared" si="45"/>
        <v>2177.63</v>
      </c>
      <c r="E1744" s="159">
        <f>(D1744-B1744)/B1744</f>
        <v>4.23460914343986E-7</v>
      </c>
      <c r="G1744" s="119"/>
    </row>
    <row r="1745" spans="1:7" ht="12.75">
      <c r="A1745" s="96" t="s">
        <v>698</v>
      </c>
      <c r="B1745" s="267">
        <f>'proposed tariff 12-13'!D1770</f>
        <v>4355.2259435412006</v>
      </c>
      <c r="C1745" s="230"/>
      <c r="D1745" s="188">
        <f t="shared" si="45"/>
        <v>4355.2299999999996</v>
      </c>
      <c r="E1745" s="159">
        <f>(D1745-B1745)/B1745</f>
        <v>9.314003111433373E-7</v>
      </c>
      <c r="G1745" s="119"/>
    </row>
    <row r="1746" spans="1:7" ht="12.75">
      <c r="A1746" s="96" t="s">
        <v>143</v>
      </c>
      <c r="B1746" s="243">
        <f>'proposed tariff 12-13'!D1771</f>
        <v>72.101589966000006</v>
      </c>
      <c r="C1746" s="89"/>
      <c r="D1746" s="188">
        <f t="shared" si="45"/>
        <v>72.099999999999994</v>
      </c>
      <c r="E1746" s="159">
        <f>(D1746-B1746)/B1746</f>
        <v>-2.2051746719612694E-5</v>
      </c>
      <c r="G1746" s="119"/>
    </row>
    <row r="1747" spans="1:7" ht="12.75">
      <c r="A1747" s="308"/>
      <c r="B1747" s="243" t="s">
        <v>144</v>
      </c>
      <c r="C1747" s="89"/>
      <c r="D1747" s="188"/>
      <c r="E1747" s="159" t="s">
        <v>144</v>
      </c>
      <c r="G1747" s="119"/>
    </row>
    <row r="1748" spans="1:7" ht="12.75">
      <c r="A1748" s="96"/>
      <c r="B1748" s="243" t="s">
        <v>144</v>
      </c>
      <c r="C1748" s="89"/>
      <c r="D1748" s="188"/>
      <c r="E1748" s="159" t="s">
        <v>144</v>
      </c>
      <c r="G1748" s="119"/>
    </row>
    <row r="1749" spans="1:7" ht="12.75">
      <c r="A1749" s="94" t="s">
        <v>706</v>
      </c>
      <c r="B1749" s="243" t="s">
        <v>144</v>
      </c>
      <c r="C1749" s="89"/>
      <c r="D1749" s="188"/>
      <c r="E1749" s="159" t="s">
        <v>144</v>
      </c>
      <c r="G1749" s="119"/>
    </row>
    <row r="1750" spans="1:7" ht="12.75">
      <c r="A1750" s="180" t="s">
        <v>697</v>
      </c>
      <c r="B1750" s="243">
        <f>'proposed tariff 12-13'!D1775</f>
        <v>1081.5990112367999</v>
      </c>
      <c r="C1750" s="269"/>
      <c r="D1750" s="188">
        <f t="shared" si="45"/>
        <v>1081.5999999999999</v>
      </c>
      <c r="E1750" s="159">
        <f>(D1750-B1750)/B1750</f>
        <v>9.1416799545137308E-7</v>
      </c>
      <c r="G1750" s="119"/>
    </row>
    <row r="1751" spans="1:7" ht="12.75">
      <c r="A1751" s="180" t="s">
        <v>698</v>
      </c>
      <c r="B1751" s="267">
        <f>'proposed tariff 12-13'!D1776</f>
        <v>2163.2087598660005</v>
      </c>
      <c r="C1751" s="269"/>
      <c r="D1751" s="188">
        <f t="shared" si="45"/>
        <v>2163.21</v>
      </c>
      <c r="E1751" s="268">
        <f>(D1751-B1751)/B1751</f>
        <v>5.7328447561470821E-7</v>
      </c>
      <c r="G1751" s="119"/>
    </row>
    <row r="1752" spans="1:7" ht="12.75">
      <c r="A1752" s="96" t="s">
        <v>143</v>
      </c>
      <c r="B1752" s="243">
        <f>'proposed tariff 12-13'!D1777</f>
        <v>72.101589966000006</v>
      </c>
      <c r="C1752" s="89"/>
      <c r="D1752" s="188">
        <f t="shared" si="45"/>
        <v>72.099999999999994</v>
      </c>
      <c r="E1752" s="159">
        <f>(D1752-B1752)/B1752</f>
        <v>-2.2051746719612694E-5</v>
      </c>
      <c r="G1752" s="119"/>
    </row>
    <row r="1753" spans="1:7" ht="12.75">
      <c r="A1753" s="96"/>
      <c r="B1753" s="243" t="s">
        <v>144</v>
      </c>
      <c r="C1753" s="89"/>
      <c r="D1753" s="188"/>
      <c r="E1753" s="159" t="s">
        <v>144</v>
      </c>
      <c r="G1753" s="119"/>
    </row>
    <row r="1754" spans="1:7" ht="12.75">
      <c r="A1754" s="94" t="s">
        <v>707</v>
      </c>
      <c r="B1754" s="243" t="s">
        <v>144</v>
      </c>
      <c r="C1754" s="89"/>
      <c r="D1754" s="188"/>
      <c r="E1754" s="159" t="s">
        <v>144</v>
      </c>
      <c r="G1754" s="119"/>
    </row>
    <row r="1755" spans="1:7" ht="12.75">
      <c r="A1755" s="94"/>
      <c r="B1755" s="243" t="s">
        <v>144</v>
      </c>
      <c r="C1755" s="89"/>
      <c r="D1755" s="188"/>
      <c r="E1755" s="159" t="s">
        <v>144</v>
      </c>
      <c r="G1755" s="119"/>
    </row>
    <row r="1756" spans="1:7" ht="12.75">
      <c r="A1756" s="94" t="s">
        <v>1335</v>
      </c>
      <c r="B1756" s="243" t="s">
        <v>144</v>
      </c>
      <c r="C1756" s="89"/>
      <c r="D1756" s="188"/>
      <c r="E1756" s="159" t="s">
        <v>144</v>
      </c>
      <c r="G1756" s="119"/>
    </row>
    <row r="1757" spans="1:7" ht="12.75">
      <c r="A1757" s="96" t="s">
        <v>709</v>
      </c>
      <c r="B1757" s="243" t="s">
        <v>144</v>
      </c>
      <c r="C1757" s="89"/>
      <c r="D1757" s="188"/>
      <c r="E1757" s="159" t="s">
        <v>144</v>
      </c>
      <c r="G1757" s="119"/>
    </row>
    <row r="1758" spans="1:7" ht="12.75">
      <c r="A1758" s="96" t="s">
        <v>710</v>
      </c>
      <c r="B1758" s="243">
        <f>'proposed tariff 12-13'!D1783</f>
        <v>13.561326601200001</v>
      </c>
      <c r="C1758" s="89"/>
      <c r="D1758" s="188">
        <f t="shared" si="45"/>
        <v>13.56</v>
      </c>
      <c r="E1758" s="159">
        <f>(D1758-B1758)/B1758</f>
        <v>-9.7822376749131837E-5</v>
      </c>
      <c r="G1758" s="119"/>
    </row>
    <row r="1759" spans="1:7" ht="12.75">
      <c r="A1759" s="96" t="s">
        <v>711</v>
      </c>
      <c r="B1759" s="243">
        <f>'proposed tariff 12-13'!D1784</f>
        <v>13.561326601200001</v>
      </c>
      <c r="C1759" s="89"/>
      <c r="D1759" s="188">
        <f t="shared" si="45"/>
        <v>13.56</v>
      </c>
      <c r="E1759" s="159">
        <f>(D1759-B1759)/B1759</f>
        <v>-9.7822376749131837E-5</v>
      </c>
      <c r="G1759" s="119"/>
    </row>
    <row r="1760" spans="1:7" ht="12.75">
      <c r="A1760" s="96" t="s">
        <v>712</v>
      </c>
      <c r="B1760" s="243">
        <f>'proposed tariff 12-13'!D1785</f>
        <v>3.6721882008</v>
      </c>
      <c r="C1760" s="89"/>
      <c r="D1760" s="188">
        <f t="shared" si="45"/>
        <v>3.67</v>
      </c>
      <c r="E1760" s="159">
        <f>(D1760-B1760)/B1760</f>
        <v>-5.958847097006989E-4</v>
      </c>
      <c r="G1760" s="119"/>
    </row>
    <row r="1761" spans="1:7" ht="13.5" thickBot="1">
      <c r="A1761" s="271" t="s">
        <v>713</v>
      </c>
      <c r="B1761" s="278">
        <f>'proposed tariff 12-13'!D1786</f>
        <v>3.6721882008</v>
      </c>
      <c r="C1761" s="279"/>
      <c r="D1761" s="188">
        <f t="shared" si="45"/>
        <v>3.67</v>
      </c>
      <c r="E1761" s="280">
        <f>(D1761-B1761)/B1761</f>
        <v>-5.958847097006989E-4</v>
      </c>
      <c r="G1761" s="119"/>
    </row>
    <row r="1762" spans="1:7" ht="12.75">
      <c r="A1762" s="290"/>
      <c r="B1762" s="282" t="s">
        <v>144</v>
      </c>
      <c r="C1762" s="283"/>
      <c r="D1762" s="188"/>
      <c r="E1762" s="285" t="s">
        <v>144</v>
      </c>
      <c r="G1762" s="119"/>
    </row>
    <row r="1763" spans="1:7" ht="12.75">
      <c r="A1763" s="94" t="s">
        <v>1336</v>
      </c>
      <c r="B1763" s="243" t="s">
        <v>144</v>
      </c>
      <c r="C1763" s="89"/>
      <c r="D1763" s="188"/>
      <c r="E1763" s="159" t="s">
        <v>144</v>
      </c>
      <c r="G1763" s="119"/>
    </row>
    <row r="1764" spans="1:7" ht="12.75">
      <c r="A1764" s="96" t="s">
        <v>715</v>
      </c>
      <c r="B1764" s="243" t="s">
        <v>144</v>
      </c>
      <c r="C1764" s="89"/>
      <c r="D1764" s="188"/>
      <c r="E1764" s="159" t="s">
        <v>144</v>
      </c>
      <c r="G1764" s="119"/>
    </row>
    <row r="1765" spans="1:7" ht="12.75">
      <c r="A1765" s="96" t="s">
        <v>716</v>
      </c>
      <c r="B1765" s="243" t="s">
        <v>144</v>
      </c>
      <c r="C1765" s="89"/>
      <c r="D1765" s="188"/>
      <c r="E1765" s="159" t="s">
        <v>144</v>
      </c>
      <c r="G1765" s="119"/>
    </row>
    <row r="1766" spans="1:7" ht="12.75">
      <c r="A1766" s="96"/>
      <c r="B1766" s="243" t="s">
        <v>144</v>
      </c>
      <c r="C1766" s="89"/>
      <c r="D1766" s="188"/>
      <c r="E1766" s="159" t="s">
        <v>144</v>
      </c>
      <c r="G1766" s="119"/>
    </row>
    <row r="1767" spans="1:7" ht="12.75">
      <c r="A1767" s="94" t="s">
        <v>1337</v>
      </c>
      <c r="B1767" s="243" t="s">
        <v>144</v>
      </c>
      <c r="C1767" s="89"/>
      <c r="D1767" s="188"/>
      <c r="E1767" s="159" t="s">
        <v>144</v>
      </c>
      <c r="G1767" s="119"/>
    </row>
    <row r="1768" spans="1:7" ht="12.75">
      <c r="A1768" s="96" t="s">
        <v>718</v>
      </c>
      <c r="B1768" s="243">
        <f>'proposed tariff 12-13'!D1793</f>
        <v>73.561875332400007</v>
      </c>
      <c r="C1768" s="89"/>
      <c r="D1768" s="188">
        <f t="shared" si="45"/>
        <v>73.56</v>
      </c>
      <c r="E1768" s="159">
        <f>(D1768-B1768)/B1768</f>
        <v>-2.5493265248207985E-5</v>
      </c>
      <c r="G1768" s="119"/>
    </row>
    <row r="1769" spans="1:7" ht="12.75">
      <c r="A1769" s="96" t="s">
        <v>719</v>
      </c>
      <c r="B1769" s="243">
        <f>'proposed tariff 12-13'!D1794</f>
        <v>147.09153848760002</v>
      </c>
      <c r="C1769" s="89"/>
      <c r="D1769" s="188">
        <f t="shared" si="45"/>
        <v>147.09</v>
      </c>
      <c r="E1769" s="159">
        <f>(D1769-B1769)/B1769</f>
        <v>-1.0459388866513289E-5</v>
      </c>
      <c r="G1769" s="119"/>
    </row>
    <row r="1770" spans="1:7" ht="12.75">
      <c r="A1770" s="96" t="s">
        <v>143</v>
      </c>
      <c r="B1770" s="243">
        <f>'proposed tariff 12-13'!D1795</f>
        <v>73.561875332400007</v>
      </c>
      <c r="C1770" s="89"/>
      <c r="D1770" s="188">
        <f t="shared" si="45"/>
        <v>73.56</v>
      </c>
      <c r="E1770" s="159">
        <f>(D1770-B1770)/B1770</f>
        <v>-2.5493265248207985E-5</v>
      </c>
      <c r="G1770" s="119"/>
    </row>
    <row r="1771" spans="1:7" ht="12.75">
      <c r="A1771" s="96"/>
      <c r="B1771" s="243" t="s">
        <v>144</v>
      </c>
      <c r="C1771" s="89"/>
      <c r="D1771" s="188"/>
      <c r="E1771" s="159" t="s">
        <v>144</v>
      </c>
      <c r="G1771" s="119"/>
    </row>
    <row r="1772" spans="1:7" ht="12.75">
      <c r="A1772" s="94" t="s">
        <v>1338</v>
      </c>
      <c r="B1772" s="243" t="s">
        <v>144</v>
      </c>
      <c r="C1772" s="89"/>
      <c r="D1772" s="188"/>
      <c r="E1772" s="159" t="s">
        <v>144</v>
      </c>
      <c r="G1772" s="119"/>
    </row>
    <row r="1773" spans="1:7" ht="12.75">
      <c r="A1773" s="96" t="s">
        <v>718</v>
      </c>
      <c r="B1773" s="243">
        <f>'proposed tariff 12-13'!D1798</f>
        <v>73.561875332400007</v>
      </c>
      <c r="C1773" s="89"/>
      <c r="D1773" s="188">
        <f t="shared" si="45"/>
        <v>73.56</v>
      </c>
      <c r="E1773" s="159">
        <f>(D1773-B1773)/B1773</f>
        <v>-2.5493265248207985E-5</v>
      </c>
      <c r="G1773" s="119"/>
    </row>
    <row r="1774" spans="1:7" ht="12.75">
      <c r="A1774" s="96" t="s">
        <v>719</v>
      </c>
      <c r="B1774" s="243">
        <f>'proposed tariff 12-13'!D1799</f>
        <v>147.09153848760002</v>
      </c>
      <c r="C1774" s="89"/>
      <c r="D1774" s="188">
        <f t="shared" si="45"/>
        <v>147.09</v>
      </c>
      <c r="E1774" s="159">
        <f>(D1774-B1774)/B1774</f>
        <v>-1.0459388866513289E-5</v>
      </c>
      <c r="G1774" s="119"/>
    </row>
    <row r="1775" spans="1:7" ht="12.75">
      <c r="A1775" s="96" t="s">
        <v>143</v>
      </c>
      <c r="B1775" s="243">
        <f>'proposed tariff 12-13'!D1800</f>
        <v>73.561875332400007</v>
      </c>
      <c r="C1775" s="89"/>
      <c r="D1775" s="188">
        <f t="shared" si="45"/>
        <v>73.56</v>
      </c>
      <c r="E1775" s="159">
        <f>(D1775-B1775)/B1775</f>
        <v>-2.5493265248207985E-5</v>
      </c>
      <c r="G1775" s="119"/>
    </row>
    <row r="1776" spans="1:7" ht="12.75">
      <c r="A1776" s="96"/>
      <c r="B1776" s="243" t="s">
        <v>144</v>
      </c>
      <c r="C1776" s="89"/>
      <c r="D1776" s="188"/>
      <c r="E1776" s="159" t="s">
        <v>144</v>
      </c>
      <c r="G1776" s="119"/>
    </row>
    <row r="1777" spans="1:7" ht="12.75">
      <c r="A1777" s="94" t="s">
        <v>720</v>
      </c>
      <c r="B1777" s="243" t="s">
        <v>144</v>
      </c>
      <c r="C1777" s="89"/>
      <c r="D1777" s="188"/>
      <c r="E1777" s="159" t="s">
        <v>144</v>
      </c>
      <c r="G1777" s="119"/>
    </row>
    <row r="1778" spans="1:7" ht="12.75">
      <c r="A1778" s="96"/>
      <c r="B1778" s="243" t="s">
        <v>144</v>
      </c>
      <c r="C1778" s="89"/>
      <c r="D1778" s="188"/>
      <c r="E1778" s="159" t="s">
        <v>144</v>
      </c>
      <c r="G1778" s="119"/>
    </row>
    <row r="1779" spans="1:7" ht="12.75">
      <c r="A1779" s="96" t="s">
        <v>721</v>
      </c>
      <c r="B1779" s="243" t="s">
        <v>144</v>
      </c>
      <c r="C1779" s="89"/>
      <c r="D1779" s="188"/>
      <c r="E1779" s="159" t="s">
        <v>144</v>
      </c>
      <c r="G1779" s="119"/>
    </row>
    <row r="1780" spans="1:7" ht="12.75">
      <c r="A1780" s="96" t="s">
        <v>722</v>
      </c>
      <c r="B1780" s="243" t="s">
        <v>144</v>
      </c>
      <c r="C1780" s="89"/>
      <c r="D1780" s="188"/>
      <c r="E1780" s="159" t="s">
        <v>144</v>
      </c>
      <c r="G1780" s="119"/>
    </row>
    <row r="1781" spans="1:7" ht="12.75">
      <c r="A1781" s="96"/>
      <c r="B1781" s="243" t="s">
        <v>144</v>
      </c>
      <c r="C1781" s="89"/>
      <c r="D1781" s="188"/>
      <c r="E1781" s="159" t="s">
        <v>144</v>
      </c>
      <c r="G1781" s="119"/>
    </row>
    <row r="1782" spans="1:7" ht="12.75">
      <c r="A1782" s="96" t="s">
        <v>200</v>
      </c>
      <c r="B1782" s="243" t="s">
        <v>144</v>
      </c>
      <c r="C1782" s="89"/>
      <c r="D1782" s="188"/>
      <c r="E1782" s="159" t="s">
        <v>144</v>
      </c>
      <c r="G1782" s="119"/>
    </row>
    <row r="1783" spans="1:7" ht="12.75">
      <c r="A1783" s="96"/>
      <c r="B1783" s="243" t="s">
        <v>144</v>
      </c>
      <c r="C1783" s="89"/>
      <c r="D1783" s="188"/>
      <c r="E1783" s="159" t="s">
        <v>144</v>
      </c>
      <c r="G1783" s="119"/>
    </row>
    <row r="1784" spans="1:7" ht="12.75">
      <c r="A1784" s="96" t="s">
        <v>1292</v>
      </c>
      <c r="B1784" s="243" t="s">
        <v>144</v>
      </c>
      <c r="C1784" s="89"/>
      <c r="D1784" s="188"/>
      <c r="E1784" s="159" t="s">
        <v>144</v>
      </c>
      <c r="G1784" s="119"/>
    </row>
    <row r="1785" spans="1:7" ht="12.75">
      <c r="A1785" s="96" t="s">
        <v>201</v>
      </c>
      <c r="B1785" s="243" t="s">
        <v>144</v>
      </c>
      <c r="C1785" s="89"/>
      <c r="D1785" s="188"/>
      <c r="E1785" s="159" t="s">
        <v>144</v>
      </c>
      <c r="G1785" s="119"/>
    </row>
    <row r="1786" spans="1:7" ht="12.75">
      <c r="A1786" s="96" t="s">
        <v>724</v>
      </c>
      <c r="B1786" s="243" t="s">
        <v>144</v>
      </c>
      <c r="C1786" s="89"/>
      <c r="D1786" s="188"/>
      <c r="E1786" s="159" t="s">
        <v>144</v>
      </c>
      <c r="G1786" s="119"/>
    </row>
    <row r="1787" spans="1:7" ht="12.75">
      <c r="A1787" s="96"/>
      <c r="B1787" s="243" t="s">
        <v>144</v>
      </c>
      <c r="C1787" s="89"/>
      <c r="D1787" s="188"/>
      <c r="E1787" s="159" t="s">
        <v>144</v>
      </c>
      <c r="G1787" s="119"/>
    </row>
    <row r="1788" spans="1:7" ht="12.75">
      <c r="A1788" s="96" t="s">
        <v>725</v>
      </c>
      <c r="B1788" s="243" t="s">
        <v>144</v>
      </c>
      <c r="C1788" s="89"/>
      <c r="D1788" s="188"/>
      <c r="E1788" s="159" t="s">
        <v>144</v>
      </c>
      <c r="G1788" s="119"/>
    </row>
    <row r="1789" spans="1:7" ht="12.75">
      <c r="A1789" s="96" t="s">
        <v>726</v>
      </c>
      <c r="B1789" s="243" t="s">
        <v>144</v>
      </c>
      <c r="C1789" s="89"/>
      <c r="D1789" s="188"/>
      <c r="E1789" s="159" t="s">
        <v>144</v>
      </c>
      <c r="G1789" s="119"/>
    </row>
    <row r="1790" spans="1:7" ht="12.75">
      <c r="A1790" s="96" t="s">
        <v>727</v>
      </c>
      <c r="B1790" s="243" t="s">
        <v>144</v>
      </c>
      <c r="C1790" s="89"/>
      <c r="D1790" s="188"/>
      <c r="E1790" s="159" t="s">
        <v>144</v>
      </c>
      <c r="G1790" s="119"/>
    </row>
    <row r="1791" spans="1:7" ht="12.75">
      <c r="A1791" s="96"/>
      <c r="B1791" s="243" t="s">
        <v>144</v>
      </c>
      <c r="C1791" s="89"/>
      <c r="D1791" s="188"/>
      <c r="E1791" s="159" t="s">
        <v>144</v>
      </c>
      <c r="G1791" s="119"/>
    </row>
    <row r="1792" spans="1:7" ht="12.75">
      <c r="A1792" s="96" t="s">
        <v>202</v>
      </c>
      <c r="B1792" s="243" t="s">
        <v>144</v>
      </c>
      <c r="C1792" s="89"/>
      <c r="D1792" s="188"/>
      <c r="E1792" s="159" t="s">
        <v>144</v>
      </c>
      <c r="G1792" s="119"/>
    </row>
    <row r="1793" spans="1:7" ht="12.75">
      <c r="A1793" s="96"/>
      <c r="B1793" s="243" t="s">
        <v>144</v>
      </c>
      <c r="C1793" s="89"/>
      <c r="D1793" s="188"/>
      <c r="E1793" s="159" t="s">
        <v>144</v>
      </c>
      <c r="G1793" s="119"/>
    </row>
    <row r="1794" spans="1:7" ht="12.75">
      <c r="A1794" s="96" t="s">
        <v>728</v>
      </c>
      <c r="B1794" s="243" t="s">
        <v>144</v>
      </c>
      <c r="C1794" s="89"/>
      <c r="D1794" s="188"/>
      <c r="E1794" s="159" t="s">
        <v>144</v>
      </c>
      <c r="G1794" s="119"/>
    </row>
    <row r="1795" spans="1:7" ht="12.75">
      <c r="A1795" s="96"/>
      <c r="B1795" s="243" t="s">
        <v>144</v>
      </c>
      <c r="C1795" s="89"/>
      <c r="D1795" s="188"/>
      <c r="E1795" s="159" t="s">
        <v>144</v>
      </c>
      <c r="G1795" s="119"/>
    </row>
    <row r="1796" spans="1:7" ht="12.75">
      <c r="A1796" s="154" t="s">
        <v>1293</v>
      </c>
      <c r="B1796" s="243" t="s">
        <v>144</v>
      </c>
      <c r="C1796" s="89"/>
      <c r="D1796" s="188"/>
      <c r="E1796" s="159" t="s">
        <v>144</v>
      </c>
      <c r="G1796" s="119"/>
    </row>
    <row r="1797" spans="1:7" ht="12.75">
      <c r="A1797" s="96" t="s">
        <v>730</v>
      </c>
      <c r="B1797" s="243" t="s">
        <v>144</v>
      </c>
      <c r="C1797" s="89"/>
      <c r="D1797" s="188"/>
      <c r="E1797" s="159" t="s">
        <v>144</v>
      </c>
      <c r="G1797" s="119"/>
    </row>
    <row r="1798" spans="1:7" ht="12.75">
      <c r="A1798" s="96" t="s">
        <v>731</v>
      </c>
      <c r="B1798" s="243" t="s">
        <v>144</v>
      </c>
      <c r="C1798" s="89"/>
      <c r="D1798" s="188"/>
      <c r="E1798" s="159" t="s">
        <v>144</v>
      </c>
      <c r="G1798" s="119"/>
    </row>
    <row r="1799" spans="1:7" ht="12.75">
      <c r="A1799" s="96"/>
      <c r="B1799" s="243" t="s">
        <v>144</v>
      </c>
      <c r="C1799" s="89"/>
      <c r="D1799" s="188"/>
      <c r="E1799" s="159" t="s">
        <v>144</v>
      </c>
      <c r="G1799" s="119"/>
    </row>
    <row r="1800" spans="1:7" ht="12.75">
      <c r="A1800" s="94" t="s">
        <v>1294</v>
      </c>
      <c r="B1800" s="243" t="s">
        <v>144</v>
      </c>
      <c r="C1800" s="89"/>
      <c r="D1800" s="188"/>
      <c r="E1800" s="159" t="s">
        <v>144</v>
      </c>
      <c r="G1800" s="119"/>
    </row>
    <row r="1801" spans="1:7" ht="12.75">
      <c r="A1801" s="96" t="s">
        <v>733</v>
      </c>
      <c r="B1801" s="243" t="s">
        <v>144</v>
      </c>
      <c r="C1801" s="89"/>
      <c r="D1801" s="188"/>
      <c r="E1801" s="159" t="s">
        <v>144</v>
      </c>
      <c r="G1801" s="119"/>
    </row>
    <row r="1802" spans="1:7" ht="12.75">
      <c r="A1802" s="96" t="s">
        <v>734</v>
      </c>
      <c r="B1802" s="243" t="s">
        <v>144</v>
      </c>
      <c r="C1802" s="89"/>
      <c r="D1802" s="188"/>
      <c r="E1802" s="159" t="s">
        <v>144</v>
      </c>
      <c r="G1802" s="119"/>
    </row>
    <row r="1803" spans="1:7" ht="12.75">
      <c r="A1803" s="96"/>
      <c r="B1803" s="243"/>
      <c r="C1803" s="89"/>
      <c r="D1803" s="188"/>
      <c r="E1803" s="159"/>
      <c r="G1803" s="119"/>
    </row>
    <row r="1804" spans="1:7" ht="12.75">
      <c r="A1804" s="96" t="s">
        <v>1259</v>
      </c>
      <c r="B1804" s="243" t="s">
        <v>144</v>
      </c>
      <c r="C1804" s="89"/>
      <c r="D1804" s="188"/>
      <c r="E1804" s="159" t="s">
        <v>144</v>
      </c>
      <c r="G1804" s="119"/>
    </row>
    <row r="1805" spans="1:7" ht="12.75">
      <c r="A1805" s="154" t="s">
        <v>1295</v>
      </c>
      <c r="B1805" s="243" t="s">
        <v>144</v>
      </c>
      <c r="C1805" s="89"/>
      <c r="D1805" s="188"/>
      <c r="E1805" s="159" t="s">
        <v>144</v>
      </c>
      <c r="G1805" s="119"/>
    </row>
    <row r="1806" spans="1:7" ht="12.75">
      <c r="A1806" s="96" t="s">
        <v>736</v>
      </c>
      <c r="B1806" s="243" t="s">
        <v>144</v>
      </c>
      <c r="C1806" s="89"/>
      <c r="D1806" s="188"/>
      <c r="E1806" s="159" t="s">
        <v>144</v>
      </c>
      <c r="G1806" s="119"/>
    </row>
    <row r="1807" spans="1:7" ht="12.75">
      <c r="A1807" s="96" t="s">
        <v>737</v>
      </c>
      <c r="B1807" s="243" t="s">
        <v>144</v>
      </c>
      <c r="C1807" s="89"/>
      <c r="D1807" s="188"/>
      <c r="E1807" s="159" t="s">
        <v>144</v>
      </c>
      <c r="G1807" s="119"/>
    </row>
    <row r="1808" spans="1:7" ht="12.75">
      <c r="A1808" s="96" t="s">
        <v>738</v>
      </c>
      <c r="B1808" s="243" t="s">
        <v>144</v>
      </c>
      <c r="C1808" s="89"/>
      <c r="D1808" s="188"/>
      <c r="E1808" s="159" t="s">
        <v>144</v>
      </c>
      <c r="G1808" s="119"/>
    </row>
    <row r="1809" spans="1:7" ht="12.75">
      <c r="A1809" s="96" t="s">
        <v>739</v>
      </c>
      <c r="B1809" s="243" t="s">
        <v>144</v>
      </c>
      <c r="C1809" s="89"/>
      <c r="D1809" s="188"/>
      <c r="E1809" s="159" t="s">
        <v>144</v>
      </c>
      <c r="G1809" s="119"/>
    </row>
    <row r="1810" spans="1:7" ht="12.75">
      <c r="A1810" s="96" t="s">
        <v>740</v>
      </c>
      <c r="B1810" s="243" t="s">
        <v>144</v>
      </c>
      <c r="C1810" s="89"/>
      <c r="D1810" s="188"/>
      <c r="E1810" s="159" t="s">
        <v>144</v>
      </c>
      <c r="G1810" s="119"/>
    </row>
    <row r="1811" spans="1:7" ht="12.75">
      <c r="A1811" s="96" t="s">
        <v>741</v>
      </c>
      <c r="B1811" s="243" t="s">
        <v>144</v>
      </c>
      <c r="C1811" s="89"/>
      <c r="D1811" s="188"/>
      <c r="E1811" s="159" t="s">
        <v>144</v>
      </c>
      <c r="G1811" s="119"/>
    </row>
    <row r="1812" spans="1:7" ht="12.75">
      <c r="A1812" s="96" t="s">
        <v>742</v>
      </c>
      <c r="B1812" s="243" t="s">
        <v>144</v>
      </c>
      <c r="C1812" s="89"/>
      <c r="D1812" s="188"/>
      <c r="E1812" s="159" t="s">
        <v>144</v>
      </c>
      <c r="G1812" s="119"/>
    </row>
    <row r="1813" spans="1:7" ht="12.75">
      <c r="A1813" s="96" t="s">
        <v>743</v>
      </c>
      <c r="B1813" s="243" t="s">
        <v>144</v>
      </c>
      <c r="C1813" s="89"/>
      <c r="D1813" s="188"/>
      <c r="E1813" s="159" t="s">
        <v>144</v>
      </c>
      <c r="G1813" s="119"/>
    </row>
    <row r="1814" spans="1:7" ht="12.75">
      <c r="A1814" s="96"/>
      <c r="B1814" s="243" t="s">
        <v>144</v>
      </c>
      <c r="C1814" s="89"/>
      <c r="D1814" s="188"/>
      <c r="E1814" s="159" t="s">
        <v>144</v>
      </c>
      <c r="G1814" s="119"/>
    </row>
    <row r="1815" spans="1:7" ht="12.75">
      <c r="A1815" s="96" t="s">
        <v>1296</v>
      </c>
      <c r="B1815" s="243" t="s">
        <v>144</v>
      </c>
      <c r="C1815" s="89"/>
      <c r="D1815" s="188"/>
      <c r="E1815" s="159" t="s">
        <v>144</v>
      </c>
      <c r="G1815" s="119"/>
    </row>
    <row r="1816" spans="1:7" ht="12.75">
      <c r="A1816" s="96" t="s">
        <v>745</v>
      </c>
      <c r="B1816" s="243" t="s">
        <v>144</v>
      </c>
      <c r="C1816" s="89"/>
      <c r="D1816" s="188"/>
      <c r="E1816" s="159" t="s">
        <v>144</v>
      </c>
      <c r="G1816" s="119"/>
    </row>
    <row r="1817" spans="1:7" ht="12.75">
      <c r="A1817" s="96" t="s">
        <v>203</v>
      </c>
      <c r="B1817" s="243" t="s">
        <v>144</v>
      </c>
      <c r="C1817" s="89"/>
      <c r="D1817" s="188"/>
      <c r="E1817" s="159" t="s">
        <v>144</v>
      </c>
      <c r="G1817" s="119"/>
    </row>
    <row r="1818" spans="1:7" ht="12.75">
      <c r="A1818" s="96" t="s">
        <v>746</v>
      </c>
      <c r="B1818" s="243" t="s">
        <v>144</v>
      </c>
      <c r="C1818" s="89"/>
      <c r="D1818" s="188"/>
      <c r="E1818" s="159" t="s">
        <v>144</v>
      </c>
      <c r="G1818" s="119"/>
    </row>
    <row r="1819" spans="1:7" ht="12.75">
      <c r="A1819" s="96"/>
      <c r="B1819" s="243" t="s">
        <v>144</v>
      </c>
      <c r="C1819" s="89"/>
      <c r="D1819" s="188"/>
      <c r="E1819" s="159" t="s">
        <v>144</v>
      </c>
      <c r="G1819" s="119"/>
    </row>
    <row r="1820" spans="1:7" ht="12.75">
      <c r="A1820" s="96" t="s">
        <v>1297</v>
      </c>
      <c r="B1820" s="243" t="s">
        <v>144</v>
      </c>
      <c r="C1820" s="89"/>
      <c r="D1820" s="188"/>
      <c r="E1820" s="159" t="s">
        <v>144</v>
      </c>
      <c r="G1820" s="119"/>
    </row>
    <row r="1821" spans="1:7" ht="12.75">
      <c r="A1821" s="96" t="s">
        <v>748</v>
      </c>
      <c r="B1821" s="243" t="s">
        <v>144</v>
      </c>
      <c r="C1821" s="89"/>
      <c r="D1821" s="188"/>
      <c r="E1821" s="159" t="s">
        <v>144</v>
      </c>
      <c r="G1821" s="119"/>
    </row>
    <row r="1822" spans="1:7" ht="12.75">
      <c r="A1822" s="96" t="s">
        <v>749</v>
      </c>
      <c r="B1822" s="243" t="s">
        <v>144</v>
      </c>
      <c r="C1822" s="89"/>
      <c r="D1822" s="188"/>
      <c r="E1822" s="159" t="s">
        <v>144</v>
      </c>
      <c r="G1822" s="119"/>
    </row>
    <row r="1823" spans="1:7" ht="12.75">
      <c r="A1823" s="96"/>
      <c r="B1823" s="243" t="s">
        <v>144</v>
      </c>
      <c r="C1823" s="89"/>
      <c r="D1823" s="188"/>
      <c r="E1823" s="159" t="s">
        <v>144</v>
      </c>
      <c r="G1823" s="119"/>
    </row>
    <row r="1824" spans="1:7" ht="12.75">
      <c r="A1824" s="96" t="s">
        <v>1298</v>
      </c>
      <c r="B1824" s="243" t="s">
        <v>144</v>
      </c>
      <c r="C1824" s="89"/>
      <c r="D1824" s="188"/>
      <c r="E1824" s="159" t="s">
        <v>144</v>
      </c>
      <c r="G1824" s="119"/>
    </row>
    <row r="1825" spans="1:7" ht="12.75">
      <c r="A1825" s="96" t="s">
        <v>751</v>
      </c>
      <c r="B1825" s="243" t="s">
        <v>144</v>
      </c>
      <c r="C1825" s="163"/>
      <c r="D1825" s="188"/>
      <c r="E1825" s="159" t="s">
        <v>144</v>
      </c>
      <c r="G1825" s="119"/>
    </row>
    <row r="1826" spans="1:7" ht="12.75">
      <c r="A1826" s="96" t="s">
        <v>752</v>
      </c>
      <c r="B1826" s="243" t="s">
        <v>144</v>
      </c>
      <c r="C1826" s="89"/>
      <c r="D1826" s="188"/>
      <c r="E1826" s="159" t="s">
        <v>144</v>
      </c>
      <c r="G1826" s="119"/>
    </row>
    <row r="1827" spans="1:7" ht="12.75">
      <c r="A1827" s="96" t="s">
        <v>753</v>
      </c>
      <c r="B1827" s="243" t="s">
        <v>144</v>
      </c>
      <c r="C1827" s="89"/>
      <c r="D1827" s="188"/>
      <c r="E1827" s="159" t="s">
        <v>144</v>
      </c>
      <c r="G1827" s="119"/>
    </row>
    <row r="1828" spans="1:7" ht="12.75">
      <c r="A1828" s="96" t="s">
        <v>754</v>
      </c>
      <c r="B1828" s="243" t="s">
        <v>144</v>
      </c>
      <c r="C1828" s="89"/>
      <c r="D1828" s="188"/>
      <c r="E1828" s="159" t="s">
        <v>144</v>
      </c>
      <c r="G1828" s="119"/>
    </row>
    <row r="1829" spans="1:7" ht="12.75">
      <c r="A1829" s="96" t="s">
        <v>755</v>
      </c>
      <c r="B1829" s="243" t="s">
        <v>144</v>
      </c>
      <c r="C1829" s="89"/>
      <c r="D1829" s="188"/>
      <c r="E1829" s="159" t="s">
        <v>144</v>
      </c>
      <c r="G1829" s="119"/>
    </row>
    <row r="1830" spans="1:7" ht="12.75">
      <c r="A1830" s="96"/>
      <c r="B1830" s="243" t="s">
        <v>144</v>
      </c>
      <c r="C1830" s="163"/>
      <c r="D1830" s="188"/>
      <c r="E1830" s="159" t="s">
        <v>144</v>
      </c>
      <c r="G1830" s="119"/>
    </row>
    <row r="1831" spans="1:7" ht="12.75">
      <c r="A1831" s="96" t="s">
        <v>1299</v>
      </c>
      <c r="B1831" s="243" t="s">
        <v>144</v>
      </c>
      <c r="C1831" s="163"/>
      <c r="D1831" s="188"/>
      <c r="E1831" s="159" t="s">
        <v>144</v>
      </c>
      <c r="G1831" s="119"/>
    </row>
    <row r="1832" spans="1:7" ht="12.75">
      <c r="A1832" s="96" t="s">
        <v>757</v>
      </c>
      <c r="B1832" s="243" t="s">
        <v>144</v>
      </c>
      <c r="C1832" s="100"/>
      <c r="D1832" s="188"/>
      <c r="E1832" s="159" t="s">
        <v>144</v>
      </c>
      <c r="G1832" s="119"/>
    </row>
    <row r="1833" spans="1:7" ht="12.75">
      <c r="A1833" s="96" t="s">
        <v>758</v>
      </c>
      <c r="B1833" s="243" t="s">
        <v>144</v>
      </c>
      <c r="C1833" s="100"/>
      <c r="D1833" s="188"/>
      <c r="E1833" s="159" t="s">
        <v>144</v>
      </c>
      <c r="G1833" s="119"/>
    </row>
    <row r="1834" spans="1:7" ht="13.5" thickBot="1">
      <c r="A1834" s="271"/>
      <c r="B1834" s="278" t="s">
        <v>144</v>
      </c>
      <c r="C1834" s="301"/>
      <c r="D1834" s="188"/>
      <c r="E1834" s="280" t="s">
        <v>144</v>
      </c>
      <c r="G1834" s="119"/>
    </row>
    <row r="1835" spans="1:7" ht="12.75">
      <c r="A1835" s="291" t="s">
        <v>759</v>
      </c>
      <c r="B1835" s="282" t="s">
        <v>144</v>
      </c>
      <c r="C1835" s="303"/>
      <c r="D1835" s="188"/>
      <c r="E1835" s="285" t="s">
        <v>144</v>
      </c>
      <c r="G1835" s="119"/>
    </row>
    <row r="1836" spans="1:7" ht="12.75">
      <c r="A1836" s="94" t="s">
        <v>1513</v>
      </c>
      <c r="B1836" s="243" t="s">
        <v>144</v>
      </c>
      <c r="C1836" s="100"/>
      <c r="D1836" s="188"/>
      <c r="E1836" s="159" t="s">
        <v>144</v>
      </c>
      <c r="G1836" s="119"/>
    </row>
    <row r="1837" spans="1:7" ht="19.5" customHeight="1">
      <c r="A1837" s="94" t="s">
        <v>761</v>
      </c>
      <c r="B1837" s="243" t="s">
        <v>144</v>
      </c>
      <c r="C1837" s="100"/>
      <c r="D1837" s="188"/>
      <c r="E1837" s="159" t="s">
        <v>144</v>
      </c>
      <c r="G1837" s="119"/>
    </row>
    <row r="1838" spans="1:7" ht="12.75">
      <c r="A1838" s="94" t="s">
        <v>762</v>
      </c>
      <c r="B1838" s="243" t="s">
        <v>144</v>
      </c>
      <c r="C1838" s="100"/>
      <c r="D1838" s="188"/>
      <c r="E1838" s="159" t="s">
        <v>144</v>
      </c>
      <c r="G1838" s="119"/>
    </row>
    <row r="1839" spans="1:7" ht="12.75">
      <c r="A1839" s="96"/>
      <c r="B1839" s="243" t="s">
        <v>144</v>
      </c>
      <c r="C1839" s="100"/>
      <c r="D1839" s="188"/>
      <c r="E1839" s="159" t="s">
        <v>144</v>
      </c>
      <c r="G1839" s="119"/>
    </row>
    <row r="1840" spans="1:7" ht="12.75">
      <c r="A1840" s="96" t="s">
        <v>1514</v>
      </c>
      <c r="B1840" s="243" t="s">
        <v>144</v>
      </c>
      <c r="C1840" s="100"/>
      <c r="D1840" s="188"/>
      <c r="E1840" s="159" t="s">
        <v>144</v>
      </c>
      <c r="G1840" s="119"/>
    </row>
    <row r="1841" spans="1:7" ht="12.75">
      <c r="A1841" s="96" t="s">
        <v>1271</v>
      </c>
      <c r="B1841" s="243" t="s">
        <v>144</v>
      </c>
      <c r="C1841" s="100"/>
      <c r="D1841" s="188"/>
      <c r="E1841" s="159" t="s">
        <v>144</v>
      </c>
      <c r="G1841" s="119"/>
    </row>
    <row r="1842" spans="1:7" ht="12.75">
      <c r="A1842" s="96"/>
      <c r="B1842" s="243"/>
      <c r="C1842" s="100"/>
      <c r="D1842" s="188"/>
      <c r="E1842" s="159"/>
      <c r="G1842" s="119"/>
    </row>
    <row r="1843" spans="1:7" ht="12.75">
      <c r="A1843" s="96" t="s">
        <v>1515</v>
      </c>
      <c r="B1843" s="243"/>
      <c r="C1843" s="100"/>
      <c r="D1843" s="188"/>
      <c r="E1843" s="159"/>
      <c r="G1843" s="119"/>
    </row>
    <row r="1844" spans="1:7" ht="12.75">
      <c r="A1844" s="96"/>
      <c r="B1844" s="243" t="s">
        <v>144</v>
      </c>
      <c r="C1844" s="100"/>
      <c r="D1844" s="188"/>
      <c r="E1844" s="159" t="s">
        <v>144</v>
      </c>
      <c r="G1844" s="119"/>
    </row>
    <row r="1845" spans="1:7" ht="12.75">
      <c r="A1845" s="96" t="s">
        <v>1516</v>
      </c>
      <c r="B1845" s="243" t="s">
        <v>144</v>
      </c>
      <c r="C1845" s="100"/>
      <c r="D1845" s="188"/>
      <c r="E1845" s="159" t="s">
        <v>144</v>
      </c>
      <c r="G1845" s="119"/>
    </row>
    <row r="1846" spans="1:7" ht="12.75">
      <c r="A1846" s="96" t="s">
        <v>1272</v>
      </c>
      <c r="B1846" s="243" t="s">
        <v>144</v>
      </c>
      <c r="C1846" s="100"/>
      <c r="D1846" s="188"/>
      <c r="E1846" s="159" t="s">
        <v>144</v>
      </c>
      <c r="G1846" s="119"/>
    </row>
    <row r="1847" spans="1:7" ht="12.75">
      <c r="A1847" s="96"/>
      <c r="B1847" s="243" t="s">
        <v>144</v>
      </c>
      <c r="C1847" s="100"/>
      <c r="D1847" s="188"/>
      <c r="E1847" s="159" t="s">
        <v>144</v>
      </c>
      <c r="G1847" s="119"/>
    </row>
    <row r="1848" spans="1:7" ht="12.75">
      <c r="A1848" s="96" t="s">
        <v>769</v>
      </c>
      <c r="B1848" s="243" t="s">
        <v>144</v>
      </c>
      <c r="C1848" s="100"/>
      <c r="D1848" s="188"/>
      <c r="E1848" s="159" t="s">
        <v>144</v>
      </c>
      <c r="G1848" s="119"/>
    </row>
    <row r="1849" spans="1:7" ht="12.75">
      <c r="A1849" s="96" t="s">
        <v>768</v>
      </c>
      <c r="B1849" s="243" t="s">
        <v>144</v>
      </c>
      <c r="C1849" s="100"/>
      <c r="D1849" s="188"/>
      <c r="E1849" s="159" t="s">
        <v>144</v>
      </c>
      <c r="G1849" s="119"/>
    </row>
    <row r="1850" spans="1:7" ht="12.75">
      <c r="A1850" s="96"/>
      <c r="B1850" s="243" t="s">
        <v>144</v>
      </c>
      <c r="C1850" s="100"/>
      <c r="D1850" s="188"/>
      <c r="E1850" s="159" t="s">
        <v>144</v>
      </c>
      <c r="G1850" s="119"/>
    </row>
    <row r="1851" spans="1:7" ht="12.75">
      <c r="A1851" s="96" t="s">
        <v>770</v>
      </c>
      <c r="B1851" s="243" t="s">
        <v>144</v>
      </c>
      <c r="C1851" s="100"/>
      <c r="D1851" s="188"/>
      <c r="E1851" s="159" t="s">
        <v>144</v>
      </c>
      <c r="G1851" s="119"/>
    </row>
    <row r="1852" spans="1:7" ht="12.75">
      <c r="A1852" s="96"/>
      <c r="B1852" s="243" t="s">
        <v>144</v>
      </c>
      <c r="C1852" s="100"/>
      <c r="D1852" s="188"/>
      <c r="E1852" s="159" t="s">
        <v>144</v>
      </c>
      <c r="G1852" s="119"/>
    </row>
    <row r="1853" spans="1:7" ht="12.75">
      <c r="A1853" s="94"/>
      <c r="B1853" s="243" t="s">
        <v>144</v>
      </c>
      <c r="C1853" s="100"/>
      <c r="D1853" s="188"/>
      <c r="E1853" s="159" t="s">
        <v>144</v>
      </c>
      <c r="G1853" s="119"/>
    </row>
    <row r="1854" spans="1:7" ht="12.75">
      <c r="A1854" s="96" t="s">
        <v>772</v>
      </c>
      <c r="B1854" s="243" t="s">
        <v>144</v>
      </c>
      <c r="C1854" s="100"/>
      <c r="D1854" s="188"/>
      <c r="E1854" s="159" t="s">
        <v>144</v>
      </c>
      <c r="G1854" s="119"/>
    </row>
    <row r="1855" spans="1:7" ht="12.75">
      <c r="A1855" s="96" t="s">
        <v>1492</v>
      </c>
      <c r="B1855" s="243" t="s">
        <v>144</v>
      </c>
      <c r="C1855" s="100"/>
      <c r="D1855" s="188"/>
      <c r="E1855" s="159" t="s">
        <v>144</v>
      </c>
      <c r="G1855" s="119"/>
    </row>
    <row r="1856" spans="1:7" ht="12.75">
      <c r="A1856" s="96" t="s">
        <v>774</v>
      </c>
      <c r="B1856" s="243">
        <f>'proposed tariff 12-13'!D1881</f>
        <v>73.561875332400007</v>
      </c>
      <c r="C1856" s="100"/>
      <c r="D1856" s="188">
        <f t="shared" ref="D1856:D1863" si="46">ROUND(B1856*(1+$I$25),2)</f>
        <v>73.56</v>
      </c>
      <c r="E1856" s="159">
        <f>(D1856-B1856)/B1856</f>
        <v>-2.5493265248207985E-5</v>
      </c>
      <c r="G1856" s="119"/>
    </row>
    <row r="1857" spans="1:7" ht="12.75">
      <c r="A1857" s="96" t="s">
        <v>775</v>
      </c>
      <c r="B1857" s="243">
        <f>'proposed tariff 12-13'!D1882</f>
        <v>73.561875332400007</v>
      </c>
      <c r="C1857" s="100"/>
      <c r="D1857" s="188">
        <f t="shared" si="46"/>
        <v>73.56</v>
      </c>
      <c r="E1857" s="159">
        <f>(D1857-B1857)/B1857</f>
        <v>-2.5493265248207985E-5</v>
      </c>
      <c r="G1857" s="119"/>
    </row>
    <row r="1858" spans="1:7" ht="12.75">
      <c r="A1858" s="96"/>
      <c r="B1858" s="243"/>
      <c r="C1858" s="100"/>
      <c r="D1858" s="188">
        <f t="shared" si="46"/>
        <v>0</v>
      </c>
      <c r="E1858" s="159"/>
      <c r="G1858" s="119"/>
    </row>
    <row r="1859" spans="1:7" ht="12.75">
      <c r="A1859" s="96"/>
      <c r="B1859" s="243" t="s">
        <v>144</v>
      </c>
      <c r="C1859" s="100"/>
      <c r="D1859" s="188"/>
      <c r="E1859" s="159" t="s">
        <v>144</v>
      </c>
      <c r="G1859" s="119"/>
    </row>
    <row r="1860" spans="1:7" ht="12.75">
      <c r="A1860" s="96" t="s">
        <v>1491</v>
      </c>
      <c r="B1860" s="243" t="s">
        <v>144</v>
      </c>
      <c r="C1860" s="100"/>
      <c r="D1860" s="188"/>
      <c r="E1860" s="159" t="s">
        <v>144</v>
      </c>
      <c r="G1860" s="119"/>
    </row>
    <row r="1861" spans="1:7" ht="12.75">
      <c r="A1861" s="96" t="s">
        <v>777</v>
      </c>
      <c r="B1861" s="243">
        <f>'proposed tariff 12-13'!D1885</f>
        <v>147.09153848760002</v>
      </c>
      <c r="C1861" s="100"/>
      <c r="D1861" s="188">
        <f t="shared" si="46"/>
        <v>147.09</v>
      </c>
      <c r="E1861" s="159">
        <f>(D1861-B1861)/B1861</f>
        <v>-1.0459388866513289E-5</v>
      </c>
      <c r="G1861" s="119"/>
    </row>
    <row r="1862" spans="1:7" ht="12.75">
      <c r="A1862" s="96" t="s">
        <v>775</v>
      </c>
      <c r="B1862" s="243">
        <f>'proposed tariff 12-13'!D1886</f>
        <v>147.09153848760002</v>
      </c>
      <c r="C1862" s="100"/>
      <c r="D1862" s="188">
        <f t="shared" si="46"/>
        <v>147.09</v>
      </c>
      <c r="E1862" s="159">
        <f>(D1862-B1862)/B1862</f>
        <v>-1.0459388866513289E-5</v>
      </c>
      <c r="G1862" s="119"/>
    </row>
    <row r="1863" spans="1:7" ht="12.75">
      <c r="A1863" s="96"/>
      <c r="B1863" s="243"/>
      <c r="C1863" s="100"/>
      <c r="D1863" s="188">
        <f t="shared" si="46"/>
        <v>0</v>
      </c>
      <c r="E1863" s="159"/>
      <c r="G1863" s="119"/>
    </row>
    <row r="1864" spans="1:7" ht="12.75">
      <c r="A1864" s="96" t="s">
        <v>1517</v>
      </c>
      <c r="B1864" s="267">
        <f>B1752</f>
        <v>72.101589966000006</v>
      </c>
      <c r="C1864" s="115"/>
      <c r="D1864" s="188">
        <f t="shared" ref="D1864:D1921" si="47">ROUND(B1864*(1+$I$25),2)</f>
        <v>72.099999999999994</v>
      </c>
      <c r="E1864" s="268">
        <f>(D1864-B1864)/B1864</f>
        <v>-2.2051746719612694E-5</v>
      </c>
      <c r="F1864" s="116"/>
      <c r="G1864" s="119"/>
    </row>
    <row r="1865" spans="1:7" ht="12.75">
      <c r="A1865" s="96"/>
      <c r="B1865" s="243"/>
      <c r="C1865" s="100"/>
      <c r="D1865" s="188"/>
      <c r="E1865" s="159"/>
      <c r="G1865" s="119"/>
    </row>
    <row r="1866" spans="1:7" ht="12.75">
      <c r="A1866" s="96" t="s">
        <v>778</v>
      </c>
      <c r="B1866" s="243" t="s">
        <v>144</v>
      </c>
      <c r="C1866" s="100"/>
      <c r="D1866" s="188"/>
      <c r="E1866" s="159" t="s">
        <v>144</v>
      </c>
      <c r="G1866" s="119"/>
    </row>
    <row r="1867" spans="1:7" ht="12.75">
      <c r="A1867" s="96" t="s">
        <v>774</v>
      </c>
      <c r="B1867" s="243">
        <f>'proposed tariff 12-13'!D1889</f>
        <v>3.6185012388</v>
      </c>
      <c r="C1867" s="100"/>
      <c r="D1867" s="188">
        <f t="shared" si="47"/>
        <v>3.62</v>
      </c>
      <c r="E1867" s="159">
        <f>(D1867-B1867)/B1867</f>
        <v>4.1419391651146024E-4</v>
      </c>
      <c r="G1867" s="119"/>
    </row>
    <row r="1868" spans="1:7" ht="12.75">
      <c r="A1868" s="96" t="s">
        <v>775</v>
      </c>
      <c r="B1868" s="243">
        <f>'proposed tariff 12-13'!D1890</f>
        <v>3.6185012388</v>
      </c>
      <c r="C1868" s="100"/>
      <c r="D1868" s="188">
        <f t="shared" si="47"/>
        <v>3.62</v>
      </c>
      <c r="E1868" s="159">
        <f>(D1868-B1868)/B1868</f>
        <v>4.1419391651146024E-4</v>
      </c>
      <c r="G1868" s="119"/>
    </row>
    <row r="1869" spans="1:7" ht="12.75">
      <c r="A1869" s="96"/>
      <c r="B1869" s="243" t="s">
        <v>144</v>
      </c>
      <c r="C1869" s="100"/>
      <c r="D1869" s="188"/>
      <c r="E1869" s="159" t="s">
        <v>144</v>
      </c>
      <c r="G1869" s="119"/>
    </row>
    <row r="1870" spans="1:7" ht="12.75">
      <c r="A1870" s="94"/>
      <c r="B1870" s="243" t="s">
        <v>144</v>
      </c>
      <c r="C1870" s="100"/>
      <c r="D1870" s="188"/>
      <c r="E1870" s="159" t="s">
        <v>144</v>
      </c>
      <c r="G1870" s="119"/>
    </row>
    <row r="1871" spans="1:7" ht="12.75">
      <c r="A1871" s="96" t="s">
        <v>772</v>
      </c>
      <c r="B1871" s="243" t="s">
        <v>144</v>
      </c>
      <c r="C1871" s="100"/>
      <c r="D1871" s="188"/>
      <c r="E1871" s="159" t="s">
        <v>144</v>
      </c>
      <c r="G1871" s="119"/>
    </row>
    <row r="1872" spans="1:7" ht="12.75">
      <c r="A1872" s="96"/>
      <c r="B1872" s="243" t="s">
        <v>144</v>
      </c>
      <c r="C1872" s="100"/>
      <c r="D1872" s="188"/>
      <c r="E1872" s="159" t="s">
        <v>144</v>
      </c>
      <c r="G1872" s="119"/>
    </row>
    <row r="1873" spans="1:7" ht="12.75">
      <c r="A1873" s="96" t="s">
        <v>773</v>
      </c>
      <c r="B1873" s="243" t="s">
        <v>144</v>
      </c>
      <c r="C1873" s="100"/>
      <c r="D1873" s="188"/>
      <c r="E1873" s="159" t="s">
        <v>144</v>
      </c>
      <c r="G1873" s="119"/>
    </row>
    <row r="1874" spans="1:7" ht="12.75">
      <c r="A1874" s="96" t="s">
        <v>774</v>
      </c>
      <c r="B1874" s="243">
        <f>'proposed tariff 12-13'!D1896</f>
        <v>73.561875332400007</v>
      </c>
      <c r="C1874" s="100"/>
      <c r="D1874" s="188">
        <f t="shared" si="47"/>
        <v>73.56</v>
      </c>
      <c r="E1874" s="159">
        <f>(D1874-B1874)/B1874</f>
        <v>-2.5493265248207985E-5</v>
      </c>
      <c r="G1874" s="119"/>
    </row>
    <row r="1875" spans="1:7" ht="12.75">
      <c r="A1875" s="96" t="s">
        <v>775</v>
      </c>
      <c r="B1875" s="243">
        <f>'proposed tariff 12-13'!D1897</f>
        <v>73.561875332400007</v>
      </c>
      <c r="C1875" s="100"/>
      <c r="D1875" s="188">
        <f t="shared" si="47"/>
        <v>73.56</v>
      </c>
      <c r="E1875" s="159">
        <f>(D1875-B1875)/B1875</f>
        <v>-2.5493265248207985E-5</v>
      </c>
      <c r="G1875" s="119"/>
    </row>
    <row r="1876" spans="1:7" ht="12.75">
      <c r="A1876" s="96"/>
      <c r="B1876" s="243" t="s">
        <v>144</v>
      </c>
      <c r="C1876" s="100"/>
      <c r="D1876" s="188"/>
      <c r="E1876" s="159" t="s">
        <v>144</v>
      </c>
      <c r="G1876" s="119"/>
    </row>
    <row r="1877" spans="1:7" ht="12.75">
      <c r="A1877" s="96" t="s">
        <v>780</v>
      </c>
      <c r="B1877" s="243" t="s">
        <v>144</v>
      </c>
      <c r="C1877" s="100"/>
      <c r="D1877" s="188"/>
      <c r="E1877" s="159" t="s">
        <v>144</v>
      </c>
      <c r="G1877" s="119"/>
    </row>
    <row r="1878" spans="1:7" ht="12.75">
      <c r="A1878" s="96" t="s">
        <v>774</v>
      </c>
      <c r="B1878" s="243">
        <f>'proposed tariff 12-13'!D1900</f>
        <v>147.09153848760002</v>
      </c>
      <c r="C1878" s="100"/>
      <c r="D1878" s="188">
        <f t="shared" si="47"/>
        <v>147.09</v>
      </c>
      <c r="E1878" s="159">
        <f>(D1878-B1878)/B1878</f>
        <v>-1.0459388866513289E-5</v>
      </c>
      <c r="G1878" s="119"/>
    </row>
    <row r="1879" spans="1:7" ht="12.75">
      <c r="A1879" s="96" t="s">
        <v>775</v>
      </c>
      <c r="B1879" s="243">
        <f>'proposed tariff 12-13'!D1901</f>
        <v>147.09153848760002</v>
      </c>
      <c r="C1879" s="100"/>
      <c r="D1879" s="188">
        <f t="shared" si="47"/>
        <v>147.09</v>
      </c>
      <c r="E1879" s="159">
        <f>(D1879-B1879)/B1879</f>
        <v>-1.0459388866513289E-5</v>
      </c>
      <c r="G1879" s="119"/>
    </row>
    <row r="1880" spans="1:7" ht="12.75">
      <c r="A1880" s="96"/>
      <c r="B1880" s="243" t="s">
        <v>144</v>
      </c>
      <c r="C1880" s="100"/>
      <c r="D1880" s="188"/>
      <c r="E1880" s="159" t="s">
        <v>144</v>
      </c>
      <c r="G1880" s="119"/>
    </row>
    <row r="1881" spans="1:7" ht="12.75">
      <c r="A1881" s="96" t="s">
        <v>781</v>
      </c>
      <c r="B1881" s="243" t="s">
        <v>144</v>
      </c>
      <c r="C1881" s="100"/>
      <c r="D1881" s="188"/>
      <c r="E1881" s="159" t="s">
        <v>144</v>
      </c>
      <c r="G1881" s="119"/>
    </row>
    <row r="1882" spans="1:7" ht="12.75">
      <c r="A1882" s="96" t="s">
        <v>774</v>
      </c>
      <c r="B1882" s="243">
        <f>'proposed tariff 12-13'!D1904</f>
        <v>3.6185012388</v>
      </c>
      <c r="C1882" s="100"/>
      <c r="D1882" s="188">
        <f t="shared" si="47"/>
        <v>3.62</v>
      </c>
      <c r="E1882" s="159">
        <f>(D1882-B1882)/B1882</f>
        <v>4.1419391651146024E-4</v>
      </c>
      <c r="G1882" s="119"/>
    </row>
    <row r="1883" spans="1:7" ht="12.75">
      <c r="A1883" s="96" t="s">
        <v>775</v>
      </c>
      <c r="B1883" s="243">
        <f>'proposed tariff 12-13'!D1905</f>
        <v>3.6185012388</v>
      </c>
      <c r="C1883" s="100"/>
      <c r="D1883" s="188">
        <f t="shared" si="47"/>
        <v>3.62</v>
      </c>
      <c r="E1883" s="159">
        <f>(D1883-B1883)/B1883</f>
        <v>4.1419391651146024E-4</v>
      </c>
      <c r="G1883" s="119"/>
    </row>
    <row r="1884" spans="1:7" ht="12.75">
      <c r="A1884" s="96"/>
      <c r="B1884" s="243"/>
      <c r="C1884" s="100"/>
      <c r="D1884" s="188"/>
      <c r="E1884" s="159"/>
      <c r="G1884" s="119"/>
    </row>
    <row r="1885" spans="1:7" ht="12.75">
      <c r="A1885" s="96" t="s">
        <v>1276</v>
      </c>
      <c r="B1885" s="243"/>
      <c r="C1885" s="100"/>
      <c r="D1885" s="188"/>
      <c r="E1885" s="159"/>
      <c r="G1885" s="119"/>
    </row>
    <row r="1886" spans="1:7" ht="23.25">
      <c r="A1886" s="253" t="s">
        <v>1279</v>
      </c>
      <c r="B1886" s="243"/>
      <c r="C1886" s="100"/>
      <c r="D1886" s="188"/>
      <c r="E1886" s="159"/>
      <c r="G1886" s="119"/>
    </row>
    <row r="1887" spans="1:7" ht="12.75">
      <c r="A1887" s="96" t="s">
        <v>1277</v>
      </c>
      <c r="B1887" s="243">
        <f>'proposed tariff 12-13'!D1909</f>
        <v>3.6171520000000004</v>
      </c>
      <c r="C1887" s="100"/>
      <c r="D1887" s="188">
        <f t="shared" si="47"/>
        <v>3.62</v>
      </c>
      <c r="E1887" s="159">
        <f>(D1887-B1887)/B1887</f>
        <v>7.8735977918532017E-4</v>
      </c>
      <c r="G1887" s="119"/>
    </row>
    <row r="1888" spans="1:7" ht="12.75">
      <c r="A1888" s="96" t="s">
        <v>1278</v>
      </c>
      <c r="B1888" s="243">
        <f>'proposed tariff 12-13'!D1910</f>
        <v>1.8085760000000002</v>
      </c>
      <c r="C1888" s="100"/>
      <c r="D1888" s="188">
        <f t="shared" si="47"/>
        <v>1.81</v>
      </c>
      <c r="E1888" s="159">
        <f>(D1888-B1888)/B1888</f>
        <v>7.8735977918532017E-4</v>
      </c>
      <c r="G1888" s="119"/>
    </row>
    <row r="1889" spans="1:7" ht="12.75">
      <c r="A1889" s="96"/>
      <c r="B1889" s="243"/>
      <c r="C1889" s="100"/>
      <c r="D1889" s="188"/>
      <c r="E1889" s="159"/>
      <c r="G1889" s="119"/>
    </row>
    <row r="1890" spans="1:7" ht="12.75">
      <c r="A1890" s="96" t="s">
        <v>1259</v>
      </c>
      <c r="B1890" s="243"/>
      <c r="C1890" s="100"/>
      <c r="D1890" s="188"/>
      <c r="E1890" s="159"/>
      <c r="G1890" s="119"/>
    </row>
    <row r="1891" spans="1:7" ht="22.5">
      <c r="A1891" s="170" t="s">
        <v>1280</v>
      </c>
      <c r="B1891" s="243"/>
      <c r="C1891" s="100"/>
      <c r="D1891" s="188"/>
      <c r="E1891" s="159"/>
      <c r="G1891" s="119"/>
    </row>
    <row r="1892" spans="1:7" ht="12.75">
      <c r="A1892" s="96"/>
      <c r="B1892" s="243"/>
      <c r="C1892" s="100"/>
      <c r="D1892" s="188"/>
      <c r="E1892" s="159"/>
      <c r="G1892" s="119"/>
    </row>
    <row r="1893" spans="1:7" ht="22.5">
      <c r="A1893" s="170" t="s">
        <v>1281</v>
      </c>
      <c r="B1893" s="243"/>
      <c r="C1893" s="100"/>
      <c r="D1893" s="188"/>
      <c r="E1893" s="159"/>
      <c r="G1893" s="119"/>
    </row>
    <row r="1894" spans="1:7" ht="12.75">
      <c r="A1894" s="96"/>
      <c r="B1894" s="243"/>
      <c r="C1894" s="100"/>
      <c r="D1894" s="188"/>
      <c r="E1894" s="159"/>
      <c r="G1894" s="119"/>
    </row>
    <row r="1895" spans="1:7" ht="12.75">
      <c r="A1895" s="96"/>
      <c r="B1895" s="243" t="s">
        <v>144</v>
      </c>
      <c r="C1895" s="100"/>
      <c r="D1895" s="188"/>
      <c r="E1895" s="159" t="s">
        <v>144</v>
      </c>
      <c r="G1895" s="119"/>
    </row>
    <row r="1896" spans="1:7" ht="12.75">
      <c r="A1896" s="94" t="s">
        <v>254</v>
      </c>
      <c r="B1896" s="243" t="s">
        <v>144</v>
      </c>
      <c r="C1896" s="100"/>
      <c r="D1896" s="188"/>
      <c r="E1896" s="159" t="s">
        <v>144</v>
      </c>
      <c r="G1896" s="119"/>
    </row>
    <row r="1897" spans="1:7" ht="12.75">
      <c r="A1897" s="96"/>
      <c r="B1897" s="243" t="s">
        <v>144</v>
      </c>
      <c r="C1897" s="100"/>
      <c r="D1897" s="188"/>
      <c r="E1897" s="159" t="s">
        <v>144</v>
      </c>
      <c r="G1897" s="119"/>
    </row>
    <row r="1898" spans="1:7" ht="12.75">
      <c r="A1898" s="96" t="s">
        <v>782</v>
      </c>
      <c r="B1898" s="243" t="s">
        <v>144</v>
      </c>
      <c r="C1898" s="100"/>
      <c r="D1898" s="188"/>
      <c r="E1898" s="159" t="s">
        <v>144</v>
      </c>
      <c r="G1898" s="119"/>
    </row>
    <row r="1899" spans="1:7" ht="12.75">
      <c r="A1899" s="96" t="s">
        <v>783</v>
      </c>
      <c r="B1899" s="243" t="s">
        <v>144</v>
      </c>
      <c r="C1899" s="100"/>
      <c r="D1899" s="188"/>
      <c r="E1899" s="159" t="s">
        <v>144</v>
      </c>
      <c r="G1899" s="119"/>
    </row>
    <row r="1900" spans="1:7" ht="12.75">
      <c r="A1900" s="96"/>
      <c r="B1900" s="243" t="s">
        <v>144</v>
      </c>
      <c r="C1900" s="100"/>
      <c r="D1900" s="188"/>
      <c r="E1900" s="159" t="s">
        <v>144</v>
      </c>
      <c r="G1900" s="119"/>
    </row>
    <row r="1901" spans="1:7" ht="12.75">
      <c r="A1901" s="96" t="s">
        <v>784</v>
      </c>
      <c r="B1901" s="243">
        <f>'proposed tariff 12-13'!D1923</f>
        <v>257.8799532708</v>
      </c>
      <c r="C1901" s="100"/>
      <c r="D1901" s="188">
        <f t="shared" si="47"/>
        <v>257.88</v>
      </c>
      <c r="E1901" s="159">
        <f>(D1901-B1901)/B1901</f>
        <v>1.812052445381943E-7</v>
      </c>
      <c r="G1901" s="119"/>
    </row>
    <row r="1902" spans="1:7" ht="12.75">
      <c r="A1902" s="96"/>
      <c r="B1902" s="243" t="s">
        <v>144</v>
      </c>
      <c r="C1902" s="100"/>
      <c r="D1902" s="188"/>
      <c r="E1902" s="159" t="s">
        <v>144</v>
      </c>
      <c r="G1902" s="119"/>
    </row>
    <row r="1903" spans="1:7" ht="12.75">
      <c r="A1903" s="96" t="s">
        <v>1300</v>
      </c>
      <c r="B1903" s="243" t="s">
        <v>144</v>
      </c>
      <c r="C1903" s="100"/>
      <c r="D1903" s="188"/>
      <c r="E1903" s="159" t="s">
        <v>144</v>
      </c>
      <c r="G1903" s="119"/>
    </row>
    <row r="1904" spans="1:7" ht="60" customHeight="1" thickBot="1">
      <c r="A1904" s="260" t="s">
        <v>1283</v>
      </c>
      <c r="B1904" s="278"/>
      <c r="C1904" s="301" t="s">
        <v>1284</v>
      </c>
      <c r="D1904" s="332">
        <f t="shared" si="47"/>
        <v>0</v>
      </c>
      <c r="E1904" s="280"/>
      <c r="G1904" s="119"/>
    </row>
    <row r="1905" spans="1:22" ht="12.75">
      <c r="A1905" s="290"/>
      <c r="B1905" s="282"/>
      <c r="C1905" s="303"/>
      <c r="D1905" s="188"/>
      <c r="E1905" s="285"/>
      <c r="G1905" s="119"/>
    </row>
    <row r="1906" spans="1:22" ht="12.75">
      <c r="A1906" s="96"/>
      <c r="B1906" s="243"/>
      <c r="C1906" s="100"/>
      <c r="D1906" s="188"/>
      <c r="E1906" s="159"/>
      <c r="G1906" s="119"/>
    </row>
    <row r="1907" spans="1:22" ht="12.75">
      <c r="A1907" s="96"/>
      <c r="B1907" s="243"/>
      <c r="C1907" s="100"/>
      <c r="D1907" s="188"/>
      <c r="E1907" s="159"/>
      <c r="G1907" s="119"/>
    </row>
    <row r="1908" spans="1:22" ht="12.75">
      <c r="A1908" s="94"/>
      <c r="B1908" s="243"/>
      <c r="C1908" s="100"/>
      <c r="D1908" s="188"/>
      <c r="E1908" s="159"/>
      <c r="G1908" s="119"/>
    </row>
    <row r="1909" spans="1:22" ht="12.75">
      <c r="A1909" s="96"/>
      <c r="B1909" s="243"/>
      <c r="C1909" s="100"/>
      <c r="D1909" s="188"/>
      <c r="E1909" s="159"/>
      <c r="G1909" s="119"/>
    </row>
    <row r="1910" spans="1:22" ht="12.75">
      <c r="A1910" s="96"/>
      <c r="B1910" s="243"/>
      <c r="C1910" s="100"/>
      <c r="D1910" s="188"/>
      <c r="E1910" s="159"/>
      <c r="G1910" s="119"/>
    </row>
    <row r="1911" spans="1:22" ht="12.75">
      <c r="A1911" s="96"/>
      <c r="B1911" s="246"/>
      <c r="C1911" s="100"/>
      <c r="D1911" s="188"/>
      <c r="E1911" s="159"/>
      <c r="G1911" s="119"/>
      <c r="V1911" s="165">
        <v>1</v>
      </c>
    </row>
    <row r="1912" spans="1:22" ht="12.75">
      <c r="A1912" s="96" t="s">
        <v>787</v>
      </c>
      <c r="B1912" s="243">
        <f>'proposed tariff 12-13'!D1934</f>
        <v>1289.3782915692</v>
      </c>
      <c r="C1912" s="100"/>
      <c r="D1912" s="188">
        <f t="shared" si="47"/>
        <v>1289.3800000000001</v>
      </c>
      <c r="E1912" s="159">
        <f>(D1912-B1912)/B1912</f>
        <v>1.3250035395404664E-6</v>
      </c>
      <c r="G1912" s="119"/>
      <c r="V1912" s="165">
        <v>1</v>
      </c>
    </row>
    <row r="1913" spans="1:22" ht="12.75">
      <c r="A1913" s="94"/>
      <c r="B1913" s="243" t="s">
        <v>144</v>
      </c>
      <c r="C1913" s="100"/>
      <c r="D1913" s="188"/>
      <c r="E1913" s="159" t="s">
        <v>144</v>
      </c>
      <c r="G1913" s="119"/>
      <c r="V1913" s="165">
        <v>1</v>
      </c>
    </row>
    <row r="1914" spans="1:22" ht="12.75">
      <c r="A1914" s="96" t="s">
        <v>1282</v>
      </c>
      <c r="B1914" s="243">
        <f>'proposed tariff 12-13'!D1936</f>
        <v>257.8799532708</v>
      </c>
      <c r="C1914" s="100"/>
      <c r="D1914" s="188">
        <f t="shared" si="47"/>
        <v>257.88</v>
      </c>
      <c r="E1914" s="159">
        <f>(D1914-B1914)/B1914</f>
        <v>1.812052445381943E-7</v>
      </c>
      <c r="G1914" s="119"/>
      <c r="V1914" s="165">
        <v>1</v>
      </c>
    </row>
    <row r="1915" spans="1:22" ht="12.75">
      <c r="A1915" s="96"/>
      <c r="B1915" s="243" t="s">
        <v>144</v>
      </c>
      <c r="C1915" s="100"/>
      <c r="D1915" s="188"/>
      <c r="E1915" s="159" t="s">
        <v>144</v>
      </c>
      <c r="G1915" s="119"/>
      <c r="V1915" s="165">
        <v>1</v>
      </c>
    </row>
    <row r="1916" spans="1:22" ht="12.75">
      <c r="A1916" s="94" t="s">
        <v>1274</v>
      </c>
      <c r="B1916" s="243" t="s">
        <v>144</v>
      </c>
      <c r="C1916" s="100"/>
      <c r="D1916" s="188"/>
      <c r="E1916" s="159" t="s">
        <v>144</v>
      </c>
      <c r="G1916" s="119"/>
      <c r="V1916" s="165">
        <v>1</v>
      </c>
    </row>
    <row r="1917" spans="1:22" ht="12.75">
      <c r="A1917" s="94" t="s">
        <v>1275</v>
      </c>
      <c r="B1917" s="243" t="s">
        <v>144</v>
      </c>
      <c r="C1917" s="100"/>
      <c r="D1917" s="188"/>
      <c r="E1917" s="159" t="s">
        <v>144</v>
      </c>
      <c r="G1917" s="119"/>
      <c r="V1917" s="165">
        <v>1</v>
      </c>
    </row>
    <row r="1918" spans="1:22" ht="12.75">
      <c r="A1918" s="96" t="s">
        <v>135</v>
      </c>
      <c r="B1918" s="243">
        <f>'proposed tariff 12-13'!D1940</f>
        <v>305.71503641280003</v>
      </c>
      <c r="C1918" s="100"/>
      <c r="D1918" s="188">
        <f t="shared" si="47"/>
        <v>305.72000000000003</v>
      </c>
      <c r="E1918" s="159">
        <f>(D1918-B1918)/B1918</f>
        <v>1.6235993028792757E-5</v>
      </c>
      <c r="G1918" s="119"/>
      <c r="V1918" s="165">
        <v>1</v>
      </c>
    </row>
    <row r="1919" spans="1:22" ht="12.75">
      <c r="A1919" s="96"/>
      <c r="B1919" s="243" t="s">
        <v>144</v>
      </c>
      <c r="C1919" s="100"/>
      <c r="D1919" s="188"/>
      <c r="E1919" s="159" t="s">
        <v>144</v>
      </c>
      <c r="G1919" s="119"/>
    </row>
    <row r="1920" spans="1:22" ht="12.75">
      <c r="A1920" s="94" t="s">
        <v>979</v>
      </c>
      <c r="B1920" s="243" t="s">
        <v>144</v>
      </c>
      <c r="C1920" s="100"/>
      <c r="D1920" s="188"/>
      <c r="E1920" s="159" t="s">
        <v>144</v>
      </c>
      <c r="G1920" s="119"/>
    </row>
    <row r="1921" spans="1:7" ht="12.75">
      <c r="A1921" s="96" t="s">
        <v>351</v>
      </c>
      <c r="B1921" s="243">
        <f>'proposed tariff 12-13'!D1943</f>
        <v>7.8919834139999994</v>
      </c>
      <c r="C1921" s="163"/>
      <c r="D1921" s="332">
        <f t="shared" si="47"/>
        <v>7.89</v>
      </c>
      <c r="E1921" s="159">
        <f>(D1921-B1921)/B1921</f>
        <v>-2.5132009229532874E-4</v>
      </c>
      <c r="G1921" s="119"/>
    </row>
    <row r="1922" spans="1:7" ht="12.75">
      <c r="A1922" s="96"/>
      <c r="B1922" s="243"/>
      <c r="C1922" s="163"/>
      <c r="D1922" s="72"/>
      <c r="E1922" s="159"/>
      <c r="G1922" s="119"/>
    </row>
    <row r="1923" spans="1:7" ht="12.75">
      <c r="A1923" s="94" t="s">
        <v>1285</v>
      </c>
      <c r="B1923" s="243"/>
      <c r="C1923" s="163"/>
      <c r="D1923" s="72"/>
      <c r="E1923" s="159"/>
      <c r="G1923" s="119"/>
    </row>
    <row r="1924" spans="1:7" ht="12.75">
      <c r="A1924" s="96"/>
      <c r="B1924" s="243"/>
      <c r="C1924" s="163"/>
      <c r="D1924" s="72"/>
      <c r="E1924" s="159"/>
      <c r="G1924" s="119"/>
    </row>
    <row r="1925" spans="1:7" ht="12.75">
      <c r="A1925" s="96" t="s">
        <v>1286</v>
      </c>
      <c r="B1925" s="243"/>
      <c r="C1925" s="163"/>
      <c r="D1925" s="72"/>
      <c r="E1925" s="159"/>
      <c r="G1925" s="119"/>
    </row>
    <row r="1926" spans="1:7" ht="12.75">
      <c r="A1926" s="177" t="s">
        <v>1288</v>
      </c>
      <c r="B1926" s="243"/>
      <c r="C1926" s="163"/>
      <c r="D1926" s="72"/>
      <c r="E1926" s="159"/>
      <c r="G1926" s="119"/>
    </row>
    <row r="1927" spans="1:7" ht="12.75">
      <c r="A1927" s="96"/>
      <c r="B1927" s="243"/>
      <c r="C1927" s="163"/>
      <c r="D1927" s="72"/>
      <c r="E1927" s="159"/>
      <c r="G1927" s="119"/>
    </row>
    <row r="1928" spans="1:7" ht="12.75">
      <c r="A1928" s="96" t="s">
        <v>1287</v>
      </c>
      <c r="B1928" s="243"/>
      <c r="C1928" s="163"/>
      <c r="D1928" s="72"/>
      <c r="E1928" s="159"/>
      <c r="G1928" s="119"/>
    </row>
    <row r="1929" spans="1:7" ht="12.75">
      <c r="A1929" s="177" t="s">
        <v>1290</v>
      </c>
      <c r="B1929" s="243"/>
      <c r="C1929" s="163"/>
      <c r="D1929" s="72"/>
      <c r="E1929" s="159"/>
      <c r="G1929" s="119"/>
    </row>
    <row r="1930" spans="1:7" ht="30.75" customHeight="1">
      <c r="A1930" s="196" t="s">
        <v>1289</v>
      </c>
      <c r="B1930" s="243"/>
      <c r="C1930" s="163"/>
      <c r="D1930" s="72"/>
      <c r="E1930" s="159"/>
      <c r="G1930" s="119"/>
    </row>
    <row r="1931" spans="1:7" ht="12.75">
      <c r="A1931" s="96"/>
      <c r="B1931" s="243"/>
      <c r="C1931" s="163"/>
      <c r="D1931" s="72"/>
      <c r="E1931" s="159"/>
      <c r="G1931" s="119"/>
    </row>
    <row r="1932" spans="1:7" ht="12.75">
      <c r="A1932" s="96"/>
      <c r="B1932" s="243"/>
      <c r="C1932" s="163"/>
      <c r="D1932" s="72"/>
      <c r="E1932" s="159"/>
      <c r="G1932" s="119"/>
    </row>
    <row r="1933" spans="1:7" ht="12.75">
      <c r="A1933" s="96"/>
      <c r="B1933" s="243"/>
      <c r="C1933" s="163"/>
      <c r="D1933" s="72"/>
      <c r="E1933" s="159"/>
      <c r="G1933" s="119"/>
    </row>
    <row r="1934" spans="1:7" ht="12.75">
      <c r="A1934" s="96"/>
      <c r="B1934" s="243"/>
      <c r="C1934" s="163"/>
      <c r="D1934" s="72"/>
      <c r="E1934" s="159"/>
      <c r="G1934" s="119"/>
    </row>
    <row r="1935" spans="1:7" ht="12.75">
      <c r="A1935" s="96"/>
      <c r="B1935" s="243"/>
      <c r="C1935" s="163"/>
      <c r="D1935" s="72"/>
      <c r="E1935" s="159"/>
      <c r="G1935" s="119"/>
    </row>
    <row r="1936" spans="1:7" ht="12.75">
      <c r="A1936" s="96"/>
      <c r="B1936" s="243"/>
      <c r="C1936" s="163"/>
      <c r="D1936" s="72"/>
      <c r="E1936" s="159"/>
      <c r="G1936" s="119"/>
    </row>
    <row r="1937" spans="1:7" ht="12.75">
      <c r="A1937" s="96"/>
      <c r="B1937" s="243"/>
      <c r="C1937" s="163"/>
      <c r="D1937" s="72"/>
      <c r="E1937" s="159"/>
      <c r="G1937" s="119"/>
    </row>
    <row r="1938" spans="1:7" ht="12.75">
      <c r="A1938" s="96"/>
      <c r="B1938" s="243"/>
      <c r="C1938" s="163"/>
      <c r="D1938" s="72"/>
      <c r="E1938" s="159"/>
      <c r="G1938" s="119"/>
    </row>
    <row r="1939" spans="1:7" ht="12.75">
      <c r="A1939" s="94"/>
      <c r="B1939" s="243"/>
      <c r="C1939" s="163"/>
      <c r="D1939" s="72"/>
      <c r="E1939" s="159"/>
      <c r="G1939" s="119"/>
    </row>
    <row r="1940" spans="1:7" ht="12.75">
      <c r="A1940" s="96"/>
      <c r="B1940" s="243"/>
      <c r="C1940" s="163"/>
      <c r="D1940" s="72"/>
      <c r="E1940" s="159"/>
      <c r="G1940" s="119"/>
    </row>
    <row r="1941" spans="1:7" ht="12.75">
      <c r="A1941" s="96"/>
      <c r="B1941" s="243"/>
      <c r="C1941" s="163"/>
      <c r="D1941" s="72"/>
      <c r="E1941" s="159"/>
      <c r="G1941" s="119"/>
    </row>
    <row r="1942" spans="1:7" ht="12.75">
      <c r="A1942" s="96"/>
      <c r="B1942" s="243"/>
      <c r="C1942" s="163"/>
      <c r="D1942" s="72"/>
      <c r="E1942" s="159"/>
      <c r="G1942" s="119"/>
    </row>
    <row r="1943" spans="1:7" ht="12.75">
      <c r="A1943" s="96"/>
      <c r="B1943" s="243"/>
      <c r="C1943" s="163"/>
      <c r="D1943" s="72"/>
      <c r="E1943" s="159"/>
      <c r="G1943" s="119"/>
    </row>
    <row r="1944" spans="1:7" ht="12.75">
      <c r="A1944" s="96"/>
      <c r="B1944" s="243"/>
      <c r="C1944" s="163"/>
      <c r="D1944" s="72"/>
      <c r="E1944" s="159"/>
      <c r="G1944" s="119"/>
    </row>
    <row r="1945" spans="1:7" ht="12.75">
      <c r="A1945" s="96"/>
      <c r="B1945" s="243" t="s">
        <v>144</v>
      </c>
      <c r="C1945" s="100"/>
      <c r="D1945" s="72"/>
      <c r="E1945" s="159" t="s">
        <v>144</v>
      </c>
    </row>
    <row r="1946" spans="1:7" ht="12.75">
      <c r="A1946" s="219" t="s">
        <v>457</v>
      </c>
      <c r="B1946" s="243" t="s">
        <v>144</v>
      </c>
      <c r="C1946" s="89"/>
      <c r="D1946" s="72"/>
      <c r="E1946" s="159" t="s">
        <v>144</v>
      </c>
      <c r="F1946" s="2"/>
    </row>
    <row r="1947" spans="1:7" ht="12.75">
      <c r="A1947" s="254"/>
      <c r="B1947" s="206"/>
      <c r="C1947" s="2"/>
      <c r="D1947" s="72"/>
      <c r="E1947" s="255"/>
    </row>
    <row r="1948" spans="1:7" ht="12.75">
      <c r="A1948" s="94" t="s">
        <v>1367</v>
      </c>
      <c r="B1948" s="206"/>
      <c r="C1948" s="2"/>
      <c r="D1948" s="72"/>
      <c r="E1948" s="255"/>
    </row>
    <row r="1949" spans="1:7" ht="25.5" customHeight="1">
      <c r="A1949" s="94" t="s">
        <v>1368</v>
      </c>
      <c r="B1949" s="206"/>
      <c r="C1949" s="2"/>
      <c r="D1949" s="72"/>
      <c r="E1949" s="255"/>
    </row>
    <row r="1950" spans="1:7" ht="12.75">
      <c r="A1950" s="170" t="s">
        <v>1369</v>
      </c>
      <c r="B1950" s="206"/>
      <c r="C1950" s="2"/>
      <c r="D1950" s="72"/>
      <c r="E1950" s="255"/>
    </row>
    <row r="1951" spans="1:7" ht="12.75">
      <c r="A1951" s="170" t="s">
        <v>1370</v>
      </c>
      <c r="B1951" s="206"/>
      <c r="C1951" s="2"/>
      <c r="D1951" s="72"/>
      <c r="E1951" s="255"/>
    </row>
    <row r="1952" spans="1:7" ht="22.5">
      <c r="A1952" s="170" t="s">
        <v>1415</v>
      </c>
      <c r="B1952" s="206"/>
      <c r="C1952" s="2"/>
      <c r="D1952" s="72"/>
      <c r="E1952" s="255"/>
      <c r="G1952" s="119"/>
    </row>
    <row r="1953" spans="1:7" ht="12.75">
      <c r="A1953" s="170"/>
      <c r="B1953" s="206"/>
      <c r="C1953" s="2"/>
      <c r="D1953" s="72"/>
      <c r="E1953" s="255"/>
      <c r="G1953" s="119"/>
    </row>
    <row r="1954" spans="1:7" ht="33.75">
      <c r="A1954" s="170" t="s">
        <v>1417</v>
      </c>
      <c r="B1954" s="206"/>
      <c r="C1954" s="2"/>
      <c r="D1954" s="72"/>
      <c r="E1954" s="255"/>
      <c r="G1954" s="119"/>
    </row>
    <row r="1955" spans="1:7" ht="12.75">
      <c r="A1955" s="170"/>
      <c r="B1955" s="206"/>
      <c r="C1955" s="2"/>
      <c r="D1955" s="72"/>
      <c r="E1955" s="255"/>
      <c r="G1955" s="119"/>
    </row>
    <row r="1956" spans="1:7" ht="22.5">
      <c r="A1956" s="170" t="s">
        <v>1416</v>
      </c>
      <c r="B1956" s="206"/>
      <c r="C1956" s="2"/>
      <c r="D1956" s="72"/>
      <c r="E1956" s="255"/>
      <c r="G1956" s="119"/>
    </row>
    <row r="1957" spans="1:7" ht="12.75">
      <c r="A1957" s="170"/>
      <c r="B1957" s="206"/>
      <c r="C1957" s="2"/>
      <c r="D1957" s="72"/>
      <c r="E1957" s="255"/>
      <c r="G1957" s="119"/>
    </row>
    <row r="1958" spans="1:7" ht="50.25" customHeight="1">
      <c r="A1958" s="170" t="s">
        <v>1418</v>
      </c>
      <c r="B1958" s="206"/>
      <c r="C1958" s="2"/>
      <c r="D1958" s="72"/>
      <c r="E1958" s="255"/>
      <c r="G1958" s="119"/>
    </row>
    <row r="1959" spans="1:7" ht="48" customHeight="1">
      <c r="A1959" s="170" t="s">
        <v>1419</v>
      </c>
      <c r="B1959" s="2"/>
      <c r="C1959" s="2"/>
      <c r="D1959" s="72"/>
      <c r="E1959" s="256"/>
      <c r="G1959" s="119"/>
    </row>
    <row r="1960" spans="1:7" ht="32.25" customHeight="1">
      <c r="A1960" s="240" t="s">
        <v>1420</v>
      </c>
      <c r="B1960" s="2"/>
      <c r="C1960" s="2"/>
      <c r="D1960" s="72"/>
      <c r="E1960" s="256"/>
      <c r="G1960" s="119"/>
    </row>
    <row r="1961" spans="1:7" ht="28.5" customHeight="1">
      <c r="A1961" s="240" t="s">
        <v>1421</v>
      </c>
      <c r="B1961" s="2"/>
      <c r="C1961" s="2"/>
      <c r="D1961" s="72"/>
      <c r="E1961" s="256"/>
      <c r="G1961" s="119"/>
    </row>
    <row r="1962" spans="1:7" ht="54.75" customHeight="1">
      <c r="A1962" s="170" t="s">
        <v>1422</v>
      </c>
      <c r="B1962" s="2"/>
      <c r="C1962" s="2"/>
      <c r="D1962" s="72"/>
      <c r="E1962" s="256"/>
      <c r="G1962" s="119"/>
    </row>
    <row r="1963" spans="1:7" ht="12.75">
      <c r="A1963" s="170"/>
      <c r="B1963" s="2"/>
      <c r="C1963" s="2"/>
      <c r="D1963" s="72"/>
      <c r="E1963" s="256"/>
      <c r="G1963" s="119"/>
    </row>
    <row r="1964" spans="1:7" ht="12.75">
      <c r="A1964" s="94" t="s">
        <v>1371</v>
      </c>
      <c r="B1964" s="2"/>
      <c r="C1964" s="2"/>
      <c r="D1964" s="72"/>
      <c r="E1964" s="256"/>
      <c r="G1964" s="119"/>
    </row>
    <row r="1965" spans="1:7" ht="12.75">
      <c r="A1965" s="170" t="s">
        <v>1372</v>
      </c>
      <c r="B1965" s="2"/>
      <c r="C1965" s="2"/>
      <c r="D1965" s="72"/>
      <c r="E1965" s="256"/>
      <c r="G1965" s="119"/>
    </row>
    <row r="1966" spans="1:7" ht="12.75">
      <c r="A1966" s="170"/>
      <c r="B1966" s="2"/>
      <c r="C1966" s="2"/>
      <c r="D1966" s="72"/>
      <c r="E1966" s="256"/>
      <c r="G1966" s="119"/>
    </row>
    <row r="1967" spans="1:7" ht="12.75">
      <c r="A1967" s="240" t="s">
        <v>1423</v>
      </c>
      <c r="B1967" s="2"/>
      <c r="C1967" s="2"/>
      <c r="D1967" s="72"/>
      <c r="E1967" s="256"/>
      <c r="G1967" s="119"/>
    </row>
    <row r="1968" spans="1:7" ht="12.75">
      <c r="A1968" s="170" t="s">
        <v>1424</v>
      </c>
      <c r="B1968" s="2"/>
      <c r="C1968" s="2"/>
      <c r="D1968" s="72"/>
      <c r="E1968" s="256"/>
      <c r="G1968" s="119"/>
    </row>
    <row r="1969" spans="1:7" ht="12.75">
      <c r="A1969" s="170" t="s">
        <v>1425</v>
      </c>
      <c r="B1969" s="2"/>
      <c r="C1969" s="2"/>
      <c r="D1969" s="72"/>
      <c r="E1969" s="256"/>
      <c r="G1969" s="119"/>
    </row>
    <row r="1970" spans="1:7" ht="12.75">
      <c r="A1970" s="170" t="s">
        <v>1426</v>
      </c>
      <c r="B1970" s="2"/>
      <c r="C1970" s="2"/>
      <c r="D1970" s="72"/>
      <c r="E1970" s="256"/>
      <c r="G1970" s="119"/>
    </row>
    <row r="1971" spans="1:7" ht="13.5" thickBot="1">
      <c r="A1971" s="260"/>
      <c r="B1971" s="309"/>
      <c r="C1971" s="309"/>
      <c r="D1971" s="72"/>
      <c r="E1971" s="16"/>
      <c r="G1971" s="119"/>
    </row>
    <row r="1972" spans="1:7" ht="12.75">
      <c r="A1972" s="310" t="s">
        <v>1427</v>
      </c>
      <c r="B1972" s="311"/>
      <c r="C1972" s="311"/>
      <c r="D1972" s="72"/>
      <c r="E1972" s="130"/>
      <c r="G1972" s="119"/>
    </row>
    <row r="1973" spans="1:7" ht="12.75">
      <c r="A1973" s="170" t="s">
        <v>1428</v>
      </c>
      <c r="B1973" s="2"/>
      <c r="C1973" s="2"/>
      <c r="D1973" s="72"/>
      <c r="E1973" s="256"/>
      <c r="G1973" s="119"/>
    </row>
    <row r="1974" spans="1:7" ht="12.75">
      <c r="A1974" s="170" t="s">
        <v>1429</v>
      </c>
      <c r="B1974" s="2"/>
      <c r="C1974" s="2"/>
      <c r="D1974" s="72"/>
      <c r="E1974" s="256"/>
      <c r="G1974" s="119"/>
    </row>
    <row r="1975" spans="1:7" ht="12.75">
      <c r="A1975" s="170" t="s">
        <v>1430</v>
      </c>
      <c r="B1975" s="2"/>
      <c r="C1975" s="2"/>
      <c r="D1975" s="72"/>
      <c r="E1975" s="256"/>
      <c r="G1975" s="119"/>
    </row>
    <row r="1976" spans="1:7" ht="12.75">
      <c r="A1976" s="170" t="s">
        <v>1373</v>
      </c>
      <c r="B1976" s="2"/>
      <c r="C1976" s="2"/>
      <c r="D1976" s="72"/>
      <c r="E1976" s="256"/>
      <c r="G1976" s="119"/>
    </row>
    <row r="1977" spans="1:7" ht="12.75">
      <c r="A1977" s="170"/>
      <c r="B1977" s="2"/>
      <c r="C1977" s="2"/>
      <c r="D1977" s="72"/>
      <c r="E1977" s="256"/>
      <c r="G1977" s="119"/>
    </row>
    <row r="1978" spans="1:7" ht="12.75">
      <c r="A1978" s="240" t="s">
        <v>1431</v>
      </c>
      <c r="B1978" s="2"/>
      <c r="C1978" s="2"/>
      <c r="D1978" s="72"/>
      <c r="E1978" s="256"/>
      <c r="G1978" s="119"/>
    </row>
    <row r="1979" spans="1:7" ht="12.75">
      <c r="A1979" s="170" t="s">
        <v>1432</v>
      </c>
      <c r="B1979" s="2"/>
      <c r="C1979" s="2"/>
      <c r="D1979" s="72"/>
      <c r="E1979" s="256"/>
      <c r="G1979" s="119"/>
    </row>
    <row r="1980" spans="1:7" ht="12.75">
      <c r="A1980" s="170" t="s">
        <v>1433</v>
      </c>
      <c r="B1980" s="2"/>
      <c r="C1980" s="2"/>
      <c r="D1980" s="72"/>
      <c r="E1980" s="256"/>
      <c r="G1980" s="119"/>
    </row>
    <row r="1981" spans="1:7" ht="12.75">
      <c r="A1981" s="170" t="s">
        <v>1434</v>
      </c>
      <c r="B1981" s="2"/>
      <c r="C1981" s="2"/>
      <c r="D1981" s="72"/>
      <c r="E1981" s="256"/>
      <c r="G1981" s="119"/>
    </row>
    <row r="1982" spans="1:7" ht="12.75">
      <c r="A1982" s="170"/>
      <c r="B1982" s="2"/>
      <c r="C1982" s="2"/>
      <c r="D1982" s="72"/>
      <c r="E1982" s="256"/>
      <c r="G1982" s="119"/>
    </row>
    <row r="1983" spans="1:7" ht="12.75">
      <c r="A1983" s="240" t="s">
        <v>1435</v>
      </c>
      <c r="B1983" s="2"/>
      <c r="C1983" s="2"/>
      <c r="D1983" s="72"/>
      <c r="E1983" s="256"/>
      <c r="G1983" s="119"/>
    </row>
    <row r="1984" spans="1:7" ht="22.5">
      <c r="A1984" s="170" t="s">
        <v>1436</v>
      </c>
      <c r="B1984" s="2"/>
      <c r="C1984" s="2"/>
      <c r="D1984" s="72"/>
      <c r="E1984" s="256"/>
      <c r="G1984" s="119"/>
    </row>
    <row r="1985" spans="1:7" ht="12.75">
      <c r="A1985" s="170"/>
      <c r="B1985" s="2"/>
      <c r="C1985" s="2"/>
      <c r="D1985" s="72"/>
      <c r="E1985" s="256"/>
      <c r="G1985" s="119"/>
    </row>
    <row r="1986" spans="1:7" ht="12.75">
      <c r="A1986" s="240" t="s">
        <v>1374</v>
      </c>
      <c r="B1986" s="2"/>
      <c r="C1986" s="2"/>
      <c r="D1986" s="72"/>
      <c r="E1986" s="256"/>
      <c r="G1986" s="119"/>
    </row>
    <row r="1987" spans="1:7" ht="22.5">
      <c r="A1987" s="170" t="s">
        <v>1437</v>
      </c>
      <c r="B1987" s="2"/>
      <c r="C1987" s="2"/>
      <c r="D1987" s="72"/>
      <c r="E1987" s="256"/>
      <c r="G1987" s="119"/>
    </row>
    <row r="1988" spans="1:7" ht="12.75">
      <c r="A1988" s="170"/>
      <c r="B1988" s="2"/>
      <c r="C1988" s="2"/>
      <c r="D1988" s="72"/>
      <c r="E1988" s="256"/>
      <c r="G1988" s="119"/>
    </row>
    <row r="1989" spans="1:7" ht="22.5">
      <c r="A1989" s="170" t="s">
        <v>1438</v>
      </c>
      <c r="B1989" s="2"/>
      <c r="C1989" s="2"/>
      <c r="D1989" s="72"/>
      <c r="E1989" s="256"/>
      <c r="G1989" s="119"/>
    </row>
    <row r="1990" spans="1:7" ht="12.75">
      <c r="A1990" s="170"/>
      <c r="B1990" s="2"/>
      <c r="C1990" s="2"/>
      <c r="D1990" s="72"/>
      <c r="E1990" s="256"/>
      <c r="G1990" s="119"/>
    </row>
    <row r="1991" spans="1:7" ht="12.75">
      <c r="A1991" s="240" t="s">
        <v>1375</v>
      </c>
      <c r="B1991" s="2"/>
      <c r="C1991" s="2"/>
      <c r="D1991" s="72"/>
      <c r="E1991" s="256"/>
      <c r="G1991" s="119"/>
    </row>
    <row r="1992" spans="1:7" ht="12.75">
      <c r="A1992" s="240"/>
      <c r="B1992" s="2"/>
      <c r="C1992" s="2"/>
      <c r="D1992" s="72"/>
      <c r="E1992" s="256"/>
      <c r="G1992" s="119"/>
    </row>
    <row r="1993" spans="1:7" ht="22.5">
      <c r="A1993" s="170" t="s">
        <v>1439</v>
      </c>
      <c r="B1993" s="2"/>
      <c r="C1993" s="2"/>
      <c r="D1993" s="72"/>
      <c r="E1993" s="256"/>
      <c r="G1993" s="119"/>
    </row>
    <row r="1994" spans="1:7" ht="12.75">
      <c r="A1994" s="170"/>
      <c r="B1994" s="2"/>
      <c r="C1994" s="2"/>
      <c r="D1994" s="72"/>
      <c r="E1994" s="256"/>
      <c r="G1994" s="119"/>
    </row>
    <row r="1995" spans="1:7" ht="12.75">
      <c r="A1995" s="170" t="s">
        <v>1376</v>
      </c>
      <c r="B1995" s="2"/>
      <c r="C1995" s="2"/>
      <c r="D1995" s="72"/>
      <c r="E1995" s="256"/>
      <c r="G1995" s="119"/>
    </row>
    <row r="1996" spans="1:7" ht="12.75">
      <c r="A1996" s="170" t="s">
        <v>1377</v>
      </c>
      <c r="B1996" s="2"/>
      <c r="C1996" s="2"/>
      <c r="D1996" s="72"/>
      <c r="E1996" s="256"/>
      <c r="G1996" s="119"/>
    </row>
    <row r="1997" spans="1:7" ht="12.75">
      <c r="A1997" s="170" t="s">
        <v>1378</v>
      </c>
      <c r="B1997" s="2"/>
      <c r="C1997" s="2"/>
      <c r="D1997" s="72"/>
      <c r="E1997" s="256"/>
      <c r="G1997" s="119"/>
    </row>
    <row r="1998" spans="1:7" ht="12.75">
      <c r="A1998" s="170" t="s">
        <v>1379</v>
      </c>
      <c r="B1998" s="2"/>
      <c r="C1998" s="2"/>
      <c r="D1998" s="72"/>
      <c r="E1998" s="256"/>
      <c r="G1998" s="119"/>
    </row>
    <row r="1999" spans="1:7" ht="12.75">
      <c r="A1999" s="170" t="s">
        <v>1380</v>
      </c>
      <c r="B1999" s="2"/>
      <c r="C1999" s="2"/>
      <c r="D1999" s="72"/>
      <c r="E1999" s="256"/>
      <c r="G1999" s="119"/>
    </row>
    <row r="2000" spans="1:7" ht="22.5">
      <c r="A2000" s="170" t="s">
        <v>1440</v>
      </c>
      <c r="B2000" s="2"/>
      <c r="C2000" s="2"/>
      <c r="D2000" s="72"/>
      <c r="E2000" s="256"/>
      <c r="G2000" s="119"/>
    </row>
    <row r="2001" spans="1:7" ht="12.75">
      <c r="A2001" s="170"/>
      <c r="B2001" s="2"/>
      <c r="C2001" s="2"/>
      <c r="D2001" s="72"/>
      <c r="E2001" s="256"/>
      <c r="G2001" s="119"/>
    </row>
    <row r="2002" spans="1:7" ht="12.75">
      <c r="A2002" s="170" t="s">
        <v>1441</v>
      </c>
      <c r="B2002" s="2"/>
      <c r="C2002" s="2"/>
      <c r="D2002" s="72"/>
      <c r="E2002" s="256"/>
      <c r="G2002" s="119"/>
    </row>
    <row r="2003" spans="1:7" ht="12.75">
      <c r="A2003" s="7"/>
      <c r="B2003" s="2"/>
      <c r="C2003" s="2"/>
      <c r="D2003" s="72"/>
      <c r="E2003" s="256"/>
      <c r="G2003" s="119"/>
    </row>
    <row r="2004" spans="1:7" ht="12.75">
      <c r="A2004" s="170" t="s">
        <v>1442</v>
      </c>
      <c r="B2004" s="2"/>
      <c r="C2004" s="2"/>
      <c r="D2004" s="72"/>
      <c r="E2004" s="256"/>
      <c r="G2004" s="119"/>
    </row>
    <row r="2005" spans="1:7" ht="12.75">
      <c r="A2005" s="170" t="s">
        <v>1443</v>
      </c>
      <c r="B2005" s="2"/>
      <c r="C2005" s="2"/>
      <c r="D2005" s="72"/>
      <c r="E2005" s="256"/>
      <c r="G2005" s="119"/>
    </row>
    <row r="2006" spans="1:7" ht="12.75">
      <c r="A2006" s="170" t="s">
        <v>1444</v>
      </c>
      <c r="B2006" s="2"/>
      <c r="C2006" s="2"/>
      <c r="D2006" s="72"/>
      <c r="E2006" s="256"/>
      <c r="G2006" s="119"/>
    </row>
    <row r="2007" spans="1:7" ht="12.75">
      <c r="A2007" s="170" t="s">
        <v>1446</v>
      </c>
      <c r="B2007" s="206"/>
      <c r="C2007" s="2"/>
      <c r="D2007" s="72"/>
      <c r="E2007" s="255"/>
      <c r="G2007" s="119"/>
    </row>
    <row r="2008" spans="1:7" ht="22.5">
      <c r="A2008" s="170" t="s">
        <v>1445</v>
      </c>
      <c r="B2008" s="206"/>
      <c r="C2008" s="2"/>
      <c r="D2008" s="72"/>
      <c r="E2008" s="255"/>
      <c r="G2008" s="119"/>
    </row>
    <row r="2009" spans="1:7" ht="12.75">
      <c r="A2009" s="257"/>
      <c r="B2009" s="206"/>
      <c r="C2009" s="2"/>
      <c r="D2009" s="72"/>
      <c r="E2009" s="255"/>
      <c r="G2009" s="119"/>
    </row>
    <row r="2010" spans="1:7" ht="12.75">
      <c r="A2010" s="94" t="s">
        <v>1381</v>
      </c>
      <c r="B2010" s="206"/>
      <c r="C2010" s="2"/>
      <c r="D2010" s="72"/>
      <c r="E2010" s="255"/>
      <c r="G2010" s="119"/>
    </row>
    <row r="2011" spans="1:7" ht="12.75">
      <c r="A2011" s="94" t="s">
        <v>1382</v>
      </c>
      <c r="B2011" s="206"/>
      <c r="C2011" s="2"/>
      <c r="D2011" s="72"/>
      <c r="E2011" s="255"/>
      <c r="G2011" s="119"/>
    </row>
    <row r="2012" spans="1:7" ht="33.75">
      <c r="A2012" s="170" t="s">
        <v>1447</v>
      </c>
      <c r="B2012" s="206"/>
      <c r="C2012" s="2"/>
      <c r="D2012" s="72"/>
      <c r="E2012" s="255"/>
      <c r="G2012" s="119"/>
    </row>
    <row r="2013" spans="1:7" ht="12.75">
      <c r="A2013" s="170"/>
      <c r="B2013" s="206"/>
      <c r="C2013" s="2"/>
      <c r="D2013" s="72"/>
      <c r="E2013" s="255"/>
      <c r="G2013" s="119"/>
    </row>
    <row r="2014" spans="1:7" ht="12.75">
      <c r="A2014" s="170" t="s">
        <v>1383</v>
      </c>
      <c r="B2014" s="206"/>
      <c r="C2014" s="2"/>
      <c r="D2014" s="72"/>
      <c r="E2014" s="255"/>
      <c r="G2014" s="119"/>
    </row>
    <row r="2015" spans="1:7" ht="12.75">
      <c r="A2015" s="170" t="s">
        <v>1384</v>
      </c>
      <c r="B2015" s="206"/>
      <c r="C2015" s="2"/>
      <c r="D2015" s="72"/>
      <c r="E2015" s="255"/>
      <c r="G2015" s="119"/>
    </row>
    <row r="2016" spans="1:7" ht="12.75">
      <c r="A2016" s="170"/>
      <c r="B2016" s="206"/>
      <c r="C2016" s="2"/>
      <c r="D2016" s="72"/>
      <c r="E2016" s="255"/>
      <c r="G2016" s="119"/>
    </row>
    <row r="2017" spans="1:7" ht="22.5">
      <c r="A2017" s="170" t="s">
        <v>1448</v>
      </c>
      <c r="B2017" s="206"/>
      <c r="C2017" s="2"/>
      <c r="D2017" s="72"/>
      <c r="E2017" s="255"/>
      <c r="G2017" s="119"/>
    </row>
    <row r="2018" spans="1:7" ht="12.75">
      <c r="A2018" s="170"/>
      <c r="B2018" s="206"/>
      <c r="C2018" s="2"/>
      <c r="D2018" s="72"/>
      <c r="E2018" s="255"/>
      <c r="G2018" s="119"/>
    </row>
    <row r="2019" spans="1:7" ht="22.5">
      <c r="A2019" s="170" t="s">
        <v>1449</v>
      </c>
      <c r="B2019" s="205"/>
      <c r="C2019" s="72"/>
      <c r="D2019" s="72"/>
      <c r="E2019" s="258"/>
    </row>
    <row r="2020" spans="1:7" ht="12.75">
      <c r="A2020" s="170"/>
      <c r="B2020" s="205"/>
      <c r="C2020" s="72"/>
      <c r="D2020" s="72"/>
      <c r="E2020" s="258"/>
    </row>
    <row r="2021" spans="1:7" ht="12.75">
      <c r="A2021" s="94" t="s">
        <v>1385</v>
      </c>
      <c r="B2021" s="205"/>
      <c r="C2021" s="72"/>
      <c r="D2021" s="72"/>
      <c r="E2021" s="258" t="s">
        <v>144</v>
      </c>
    </row>
    <row r="2022" spans="1:7" ht="12.75">
      <c r="A2022" s="170" t="s">
        <v>1450</v>
      </c>
      <c r="B2022" s="205"/>
      <c r="C2022" s="72"/>
      <c r="D2022" s="72"/>
      <c r="E2022" s="258" t="s">
        <v>144</v>
      </c>
    </row>
    <row r="2023" spans="1:7" ht="12.75">
      <c r="A2023" s="170"/>
      <c r="B2023" s="205"/>
      <c r="C2023" s="72"/>
      <c r="D2023" s="72"/>
      <c r="E2023" s="258"/>
    </row>
    <row r="2024" spans="1:7" ht="12.75">
      <c r="A2024" s="170" t="s">
        <v>1386</v>
      </c>
      <c r="B2024" s="205"/>
      <c r="C2024" s="72"/>
      <c r="D2024" s="72"/>
      <c r="E2024" s="258" t="s">
        <v>144</v>
      </c>
    </row>
    <row r="2025" spans="1:7" ht="12.75">
      <c r="A2025" s="170" t="s">
        <v>1387</v>
      </c>
      <c r="B2025" s="205"/>
      <c r="C2025" s="72"/>
      <c r="D2025" s="72"/>
      <c r="E2025" s="258" t="s">
        <v>144</v>
      </c>
    </row>
    <row r="2026" spans="1:7" ht="12.75">
      <c r="A2026" s="170"/>
      <c r="B2026" s="205"/>
      <c r="C2026" s="72"/>
      <c r="D2026" s="72"/>
      <c r="E2026" s="258"/>
    </row>
    <row r="2027" spans="1:7" ht="12.75">
      <c r="A2027" s="170" t="s">
        <v>1451</v>
      </c>
      <c r="B2027" s="205"/>
      <c r="C2027" s="72"/>
      <c r="D2027" s="72"/>
      <c r="E2027" s="258" t="s">
        <v>144</v>
      </c>
    </row>
    <row r="2028" spans="1:7" ht="12.75">
      <c r="A2028" s="170"/>
      <c r="B2028" s="205"/>
      <c r="C2028" s="72"/>
      <c r="D2028" s="72"/>
      <c r="E2028" s="258"/>
    </row>
    <row r="2029" spans="1:7" ht="22.5">
      <c r="A2029" s="170" t="s">
        <v>1449</v>
      </c>
      <c r="B2029" s="205"/>
      <c r="C2029" s="72"/>
      <c r="D2029" s="72"/>
      <c r="E2029" s="258" t="s">
        <v>144</v>
      </c>
    </row>
    <row r="2030" spans="1:7" ht="13.5" thickBot="1">
      <c r="A2030" s="260"/>
      <c r="B2030" s="261"/>
      <c r="C2030" s="262"/>
      <c r="D2030" s="262"/>
      <c r="E2030" s="263"/>
    </row>
    <row r="2031" spans="1:7" ht="12.75">
      <c r="A2031" s="291" t="s">
        <v>1388</v>
      </c>
      <c r="B2031" s="312"/>
      <c r="C2031" s="313"/>
      <c r="D2031" s="72"/>
      <c r="E2031" s="314" t="s">
        <v>144</v>
      </c>
    </row>
    <row r="2032" spans="1:7" ht="12.75">
      <c r="A2032" s="170" t="s">
        <v>1389</v>
      </c>
      <c r="B2032" s="205"/>
      <c r="C2032" s="72"/>
      <c r="D2032" s="72"/>
      <c r="E2032" s="258" t="s">
        <v>144</v>
      </c>
    </row>
    <row r="2033" spans="1:22" ht="12.75">
      <c r="A2033" s="170"/>
      <c r="B2033" s="205"/>
      <c r="C2033" s="72"/>
      <c r="D2033" s="72"/>
      <c r="E2033" s="258"/>
    </row>
    <row r="2034" spans="1:22" ht="12.75">
      <c r="A2034" s="170" t="s">
        <v>1452</v>
      </c>
      <c r="B2034" s="205"/>
      <c r="C2034" s="72"/>
      <c r="D2034" s="72"/>
      <c r="E2034" s="258" t="s">
        <v>144</v>
      </c>
    </row>
    <row r="2035" spans="1:22" ht="12.75">
      <c r="A2035" s="170"/>
      <c r="B2035" s="205"/>
      <c r="C2035" s="72"/>
      <c r="D2035" s="72"/>
      <c r="E2035" s="258"/>
    </row>
    <row r="2036" spans="1:22" ht="12.75">
      <c r="A2036" s="170" t="s">
        <v>1390</v>
      </c>
      <c r="B2036" s="205"/>
      <c r="C2036" s="72"/>
      <c r="D2036" s="72"/>
      <c r="E2036" s="258" t="s">
        <v>144</v>
      </c>
    </row>
    <row r="2037" spans="1:22" ht="12.75">
      <c r="A2037" s="170" t="s">
        <v>1391</v>
      </c>
      <c r="B2037" s="205"/>
      <c r="C2037" s="72"/>
      <c r="D2037" s="72"/>
      <c r="E2037" s="258" t="s">
        <v>144</v>
      </c>
    </row>
    <row r="2038" spans="1:22" ht="12.75">
      <c r="A2038" s="170" t="s">
        <v>1392</v>
      </c>
      <c r="B2038" s="205"/>
      <c r="C2038" s="72"/>
      <c r="D2038" s="72"/>
      <c r="E2038" s="258" t="s">
        <v>144</v>
      </c>
    </row>
    <row r="2039" spans="1:22" ht="12.75">
      <c r="A2039" s="170"/>
      <c r="B2039" s="205"/>
      <c r="C2039" s="72"/>
      <c r="D2039" s="72"/>
      <c r="E2039" s="258"/>
    </row>
    <row r="2040" spans="1:22" ht="12.75">
      <c r="A2040" s="170" t="s">
        <v>1393</v>
      </c>
      <c r="B2040" s="205"/>
      <c r="C2040" s="72"/>
      <c r="D2040" s="72"/>
      <c r="E2040" s="258" t="s">
        <v>144</v>
      </c>
    </row>
    <row r="2041" spans="1:22" ht="12.75">
      <c r="A2041" s="170" t="s">
        <v>1394</v>
      </c>
      <c r="B2041" s="205"/>
      <c r="C2041" s="72"/>
      <c r="D2041" s="72"/>
      <c r="E2041" s="258" t="s">
        <v>144</v>
      </c>
    </row>
    <row r="2042" spans="1:22" ht="12.75">
      <c r="A2042" s="170" t="s">
        <v>1453</v>
      </c>
      <c r="B2042" s="205"/>
      <c r="C2042" s="72"/>
      <c r="D2042" s="72"/>
      <c r="E2042" s="258" t="s">
        <v>144</v>
      </c>
    </row>
    <row r="2043" spans="1:22" ht="12.75">
      <c r="A2043" s="170"/>
      <c r="B2043" s="205"/>
      <c r="C2043" s="72"/>
      <c r="D2043" s="72"/>
      <c r="E2043" s="258"/>
    </row>
    <row r="2044" spans="1:22" ht="12.75">
      <c r="A2044" s="170" t="s">
        <v>1454</v>
      </c>
      <c r="B2044" s="205"/>
      <c r="C2044" s="72"/>
      <c r="D2044" s="72"/>
      <c r="E2044" s="258" t="s">
        <v>144</v>
      </c>
    </row>
    <row r="2045" spans="1:22" ht="12.75">
      <c r="A2045" s="170"/>
      <c r="B2045" s="205"/>
      <c r="C2045" s="72"/>
      <c r="D2045" s="72"/>
      <c r="E2045" s="258"/>
    </row>
    <row r="2046" spans="1:22" ht="12.75">
      <c r="A2046" s="170" t="s">
        <v>1395</v>
      </c>
      <c r="B2046" s="205"/>
      <c r="C2046" s="72"/>
      <c r="D2046" s="72"/>
      <c r="E2046" s="258" t="s">
        <v>144</v>
      </c>
      <c r="V2046" s="165">
        <v>1</v>
      </c>
    </row>
    <row r="2047" spans="1:22" ht="12.75">
      <c r="A2047" s="170" t="s">
        <v>1396</v>
      </c>
      <c r="B2047" s="205"/>
      <c r="C2047" s="72"/>
      <c r="D2047" s="72"/>
      <c r="E2047" s="258" t="s">
        <v>144</v>
      </c>
      <c r="V2047" s="165">
        <v>1</v>
      </c>
    </row>
    <row r="2048" spans="1:22" ht="12.75">
      <c r="A2048" s="257"/>
      <c r="B2048" s="205"/>
      <c r="C2048" s="72"/>
      <c r="D2048" s="72"/>
      <c r="E2048" s="258" t="s">
        <v>144</v>
      </c>
      <c r="V2048" s="165">
        <v>1</v>
      </c>
    </row>
    <row r="2049" spans="1:22" ht="12.75">
      <c r="A2049" s="94" t="s">
        <v>1397</v>
      </c>
      <c r="B2049" s="205"/>
      <c r="C2049" s="72"/>
      <c r="D2049" s="72"/>
      <c r="E2049" s="258" t="s">
        <v>144</v>
      </c>
      <c r="V2049" s="165">
        <v>1</v>
      </c>
    </row>
    <row r="2050" spans="1:22" ht="33.75">
      <c r="A2050" s="170" t="s">
        <v>1417</v>
      </c>
      <c r="B2050" s="205"/>
      <c r="C2050" s="72"/>
      <c r="D2050" s="72"/>
      <c r="E2050" s="258" t="s">
        <v>144</v>
      </c>
      <c r="V2050" s="165">
        <v>1</v>
      </c>
    </row>
    <row r="2051" spans="1:22" ht="12.75">
      <c r="A2051" s="170"/>
      <c r="B2051" s="205"/>
      <c r="C2051" s="72"/>
      <c r="D2051" s="72"/>
      <c r="E2051" s="258"/>
    </row>
    <row r="2052" spans="1:22" ht="12.75">
      <c r="A2052" s="170"/>
      <c r="B2052" s="205"/>
      <c r="C2052" s="72"/>
      <c r="D2052" s="72"/>
      <c r="E2052" s="258"/>
    </row>
    <row r="2053" spans="1:22" ht="22.5">
      <c r="A2053" s="170" t="s">
        <v>1416</v>
      </c>
      <c r="B2053" s="205"/>
      <c r="C2053" s="72"/>
      <c r="D2053" s="72"/>
      <c r="E2053" s="258" t="s">
        <v>144</v>
      </c>
      <c r="V2053" s="165">
        <v>1</v>
      </c>
    </row>
    <row r="2054" spans="1:22" ht="12.75">
      <c r="A2054" s="170"/>
      <c r="B2054" s="205"/>
      <c r="C2054" s="72"/>
      <c r="D2054" s="72"/>
      <c r="E2054" s="258"/>
    </row>
    <row r="2055" spans="1:22" ht="45">
      <c r="A2055" s="170" t="s">
        <v>1455</v>
      </c>
      <c r="B2055" s="205"/>
      <c r="C2055" s="72"/>
      <c r="D2055" s="72"/>
      <c r="E2055" s="258" t="s">
        <v>144</v>
      </c>
      <c r="V2055" s="165">
        <v>1</v>
      </c>
    </row>
    <row r="2056" spans="1:22" ht="12.75">
      <c r="A2056" s="170"/>
      <c r="B2056" s="205"/>
      <c r="C2056" s="72"/>
      <c r="D2056" s="72"/>
      <c r="E2056" s="258"/>
    </row>
    <row r="2057" spans="1:22" ht="12.75">
      <c r="A2057" s="94" t="s">
        <v>1398</v>
      </c>
      <c r="B2057" s="205"/>
      <c r="C2057" s="72"/>
      <c r="D2057" s="72"/>
      <c r="E2057" s="258" t="s">
        <v>144</v>
      </c>
      <c r="V2057" s="165">
        <v>1</v>
      </c>
    </row>
    <row r="2058" spans="1:22" ht="12.75">
      <c r="A2058" s="240" t="s">
        <v>1399</v>
      </c>
      <c r="B2058" s="205"/>
      <c r="C2058" s="72"/>
      <c r="D2058" s="72"/>
      <c r="E2058" s="258" t="s">
        <v>144</v>
      </c>
      <c r="V2058" s="165">
        <v>1</v>
      </c>
    </row>
    <row r="2059" spans="1:22" ht="35.25">
      <c r="A2059" s="170" t="s">
        <v>1456</v>
      </c>
      <c r="B2059" s="205"/>
      <c r="C2059" s="72"/>
      <c r="D2059" s="72"/>
      <c r="E2059" s="258" t="s">
        <v>144</v>
      </c>
      <c r="V2059" s="165">
        <v>1</v>
      </c>
    </row>
    <row r="2060" spans="1:22" ht="12.75">
      <c r="A2060" s="170"/>
      <c r="B2060" s="205"/>
      <c r="C2060" s="72"/>
      <c r="D2060" s="72"/>
      <c r="E2060" s="258"/>
    </row>
    <row r="2061" spans="1:22" ht="12.75">
      <c r="A2061" s="170" t="s">
        <v>1400</v>
      </c>
      <c r="B2061" s="205"/>
      <c r="C2061" s="72"/>
      <c r="D2061" s="72"/>
      <c r="E2061" s="258" t="s">
        <v>144</v>
      </c>
      <c r="V2061" s="165">
        <v>1</v>
      </c>
    </row>
    <row r="2062" spans="1:22" ht="12.75">
      <c r="A2062" s="170" t="s">
        <v>1401</v>
      </c>
      <c r="B2062" s="205"/>
      <c r="C2062" s="72"/>
      <c r="D2062" s="72"/>
      <c r="E2062" s="258" t="s">
        <v>144</v>
      </c>
      <c r="V2062" s="165">
        <v>1</v>
      </c>
    </row>
    <row r="2063" spans="1:22" ht="12.75">
      <c r="A2063" s="170" t="s">
        <v>1402</v>
      </c>
      <c r="B2063" s="205"/>
      <c r="C2063" s="72"/>
      <c r="D2063" s="72"/>
      <c r="E2063" s="258" t="s">
        <v>144</v>
      </c>
      <c r="V2063" s="165">
        <v>1</v>
      </c>
    </row>
    <row r="2064" spans="1:22" ht="12.75">
      <c r="A2064" s="170" t="s">
        <v>1403</v>
      </c>
      <c r="B2064" s="205"/>
      <c r="C2064" s="72"/>
      <c r="D2064" s="72"/>
      <c r="E2064" s="258" t="s">
        <v>144</v>
      </c>
      <c r="V2064" s="165">
        <v>1</v>
      </c>
    </row>
    <row r="2065" spans="1:22" ht="12.75">
      <c r="A2065" s="170" t="s">
        <v>1404</v>
      </c>
      <c r="B2065" s="205"/>
      <c r="C2065" s="72"/>
      <c r="D2065" s="72"/>
      <c r="E2065" s="258" t="s">
        <v>144</v>
      </c>
      <c r="V2065" s="165">
        <v>1</v>
      </c>
    </row>
    <row r="2066" spans="1:22" ht="12.75">
      <c r="A2066" s="170" t="s">
        <v>1405</v>
      </c>
      <c r="B2066" s="205"/>
      <c r="C2066" s="72"/>
      <c r="D2066" s="72"/>
      <c r="E2066" s="258" t="s">
        <v>144</v>
      </c>
      <c r="V2066" s="165">
        <v>1</v>
      </c>
    </row>
    <row r="2067" spans="1:22" ht="22.5">
      <c r="A2067" s="170" t="s">
        <v>1457</v>
      </c>
      <c r="B2067" s="205"/>
      <c r="C2067" s="72"/>
      <c r="D2067" s="72"/>
      <c r="E2067" s="258" t="s">
        <v>144</v>
      </c>
      <c r="V2067" s="165">
        <v>1</v>
      </c>
    </row>
    <row r="2068" spans="1:22" ht="12.75">
      <c r="A2068" s="170"/>
      <c r="B2068" s="205"/>
      <c r="C2068" s="72"/>
      <c r="D2068" s="72"/>
      <c r="E2068" s="258"/>
    </row>
    <row r="2069" spans="1:22" s="2" customFormat="1" ht="12.75">
      <c r="A2069" s="240" t="s">
        <v>1406</v>
      </c>
      <c r="B2069" s="205"/>
      <c r="C2069" s="72"/>
      <c r="D2069" s="72"/>
      <c r="E2069" s="258" t="s">
        <v>144</v>
      </c>
      <c r="V2069" s="2">
        <v>1</v>
      </c>
    </row>
    <row r="2070" spans="1:22" s="2" customFormat="1" ht="45">
      <c r="A2070" s="170" t="s">
        <v>1283</v>
      </c>
      <c r="B2070" s="205"/>
      <c r="C2070" s="72"/>
      <c r="D2070" s="72"/>
      <c r="E2070" s="258" t="s">
        <v>144</v>
      </c>
      <c r="V2070" s="2">
        <v>1</v>
      </c>
    </row>
    <row r="2071" spans="1:22" s="2" customFormat="1" ht="12.75">
      <c r="A2071" s="170"/>
      <c r="B2071" s="205"/>
      <c r="C2071" s="72"/>
      <c r="D2071" s="72"/>
      <c r="E2071" s="258"/>
    </row>
    <row r="2072" spans="1:22" s="2" customFormat="1" ht="12.75">
      <c r="A2072" s="170" t="s">
        <v>1407</v>
      </c>
      <c r="B2072" s="205"/>
      <c r="C2072" s="72"/>
      <c r="D2072" s="72"/>
      <c r="E2072" s="258" t="s">
        <v>144</v>
      </c>
      <c r="V2072" s="2">
        <v>1</v>
      </c>
    </row>
    <row r="2073" spans="1:22" s="2" customFormat="1" ht="12.75">
      <c r="A2073" s="170" t="s">
        <v>1408</v>
      </c>
      <c r="B2073" s="205"/>
      <c r="C2073" s="72"/>
      <c r="D2073" s="72"/>
      <c r="E2073" s="258" t="s">
        <v>144</v>
      </c>
      <c r="V2073" s="2">
        <v>1</v>
      </c>
    </row>
    <row r="2074" spans="1:22" s="2" customFormat="1" ht="12.75">
      <c r="A2074" s="170" t="s">
        <v>1409</v>
      </c>
      <c r="B2074" s="205"/>
      <c r="C2074" s="72"/>
      <c r="D2074" s="72"/>
      <c r="E2074" s="258" t="s">
        <v>144</v>
      </c>
      <c r="V2074" s="2">
        <v>1</v>
      </c>
    </row>
    <row r="2075" spans="1:22" s="2" customFormat="1" ht="12.75">
      <c r="A2075" s="170" t="s">
        <v>1410</v>
      </c>
      <c r="B2075" s="205"/>
      <c r="C2075" s="72"/>
      <c r="D2075" s="72"/>
      <c r="E2075" s="258" t="s">
        <v>144</v>
      </c>
      <c r="V2075" s="2">
        <v>1</v>
      </c>
    </row>
    <row r="2076" spans="1:22" s="2" customFormat="1" ht="12.75">
      <c r="A2076" s="170" t="s">
        <v>1411</v>
      </c>
      <c r="B2076" s="205"/>
      <c r="C2076" s="72"/>
      <c r="D2076" s="72"/>
      <c r="E2076" s="258" t="s">
        <v>144</v>
      </c>
      <c r="V2076" s="2">
        <v>1</v>
      </c>
    </row>
    <row r="2077" spans="1:22" s="2" customFormat="1" ht="12.75">
      <c r="A2077" s="170"/>
      <c r="B2077" s="205"/>
      <c r="C2077" s="72"/>
      <c r="D2077" s="72"/>
      <c r="E2077" s="258"/>
    </row>
    <row r="2078" spans="1:22" s="2" customFormat="1" ht="33.75">
      <c r="A2078" s="170" t="s">
        <v>1458</v>
      </c>
      <c r="B2078" s="205"/>
      <c r="C2078" s="72"/>
      <c r="D2078" s="72"/>
      <c r="E2078" s="258" t="s">
        <v>144</v>
      </c>
      <c r="V2078" s="2">
        <v>1</v>
      </c>
    </row>
    <row r="2079" spans="1:22" s="2" customFormat="1" ht="12.75">
      <c r="A2079" s="170"/>
      <c r="B2079" s="205"/>
      <c r="C2079" s="72"/>
      <c r="D2079" s="72"/>
      <c r="E2079" s="258"/>
    </row>
    <row r="2080" spans="1:22" s="2" customFormat="1" ht="12.75">
      <c r="A2080" s="240" t="s">
        <v>1412</v>
      </c>
      <c r="B2080" s="205"/>
      <c r="C2080" s="72"/>
      <c r="D2080" s="72"/>
      <c r="E2080" s="258" t="s">
        <v>144</v>
      </c>
      <c r="V2080" s="2">
        <v>1</v>
      </c>
    </row>
    <row r="2081" spans="1:22" s="2" customFormat="1" ht="22.5">
      <c r="A2081" s="170" t="s">
        <v>1459</v>
      </c>
      <c r="B2081" s="205"/>
      <c r="C2081" s="72"/>
      <c r="D2081" s="72"/>
      <c r="E2081" s="258" t="s">
        <v>144</v>
      </c>
      <c r="V2081" s="2">
        <v>1</v>
      </c>
    </row>
    <row r="2082" spans="1:22" s="2" customFormat="1" ht="12.75">
      <c r="A2082" s="170"/>
      <c r="B2082" s="205"/>
      <c r="C2082" s="72"/>
      <c r="D2082" s="72"/>
      <c r="E2082" s="258"/>
    </row>
    <row r="2083" spans="1:22" s="2" customFormat="1" ht="22.5">
      <c r="A2083" s="240" t="s">
        <v>1460</v>
      </c>
      <c r="B2083" s="205"/>
      <c r="C2083" s="72"/>
      <c r="D2083" s="72"/>
      <c r="E2083" s="258" t="s">
        <v>144</v>
      </c>
      <c r="V2083" s="2">
        <v>1</v>
      </c>
    </row>
    <row r="2084" spans="1:22" s="2" customFormat="1" ht="12.75">
      <c r="A2084" s="170"/>
      <c r="B2084" s="205"/>
      <c r="C2084" s="72"/>
      <c r="D2084" s="72"/>
      <c r="E2084" s="258" t="s">
        <v>144</v>
      </c>
      <c r="V2084" s="2">
        <v>1</v>
      </c>
    </row>
    <row r="2085" spans="1:22" s="2" customFormat="1" ht="12.75">
      <c r="A2085" s="94" t="s">
        <v>1413</v>
      </c>
      <c r="B2085" s="205"/>
      <c r="C2085" s="72"/>
      <c r="D2085" s="72"/>
      <c r="E2085" s="258" t="s">
        <v>144</v>
      </c>
      <c r="V2085" s="2">
        <v>1</v>
      </c>
    </row>
    <row r="2086" spans="1:22" s="2" customFormat="1" ht="56.25">
      <c r="A2086" s="170" t="s">
        <v>1461</v>
      </c>
      <c r="B2086" s="205"/>
      <c r="C2086" s="72"/>
      <c r="D2086" s="72"/>
      <c r="E2086" s="258" t="s">
        <v>144</v>
      </c>
      <c r="V2086" s="2">
        <v>1</v>
      </c>
    </row>
    <row r="2087" spans="1:22" s="2" customFormat="1" ht="12.75">
      <c r="A2087" s="170"/>
      <c r="B2087" s="205"/>
      <c r="C2087" s="72"/>
      <c r="D2087" s="72"/>
      <c r="E2087" s="258"/>
    </row>
    <row r="2088" spans="1:22" s="2" customFormat="1" ht="12.75">
      <c r="A2088" s="94" t="s">
        <v>1414</v>
      </c>
      <c r="B2088" s="205"/>
      <c r="C2088" s="72"/>
      <c r="D2088" s="72"/>
      <c r="E2088" s="258" t="s">
        <v>144</v>
      </c>
      <c r="V2088" s="2">
        <v>1</v>
      </c>
    </row>
    <row r="2089" spans="1:22" s="2" customFormat="1" ht="22.5">
      <c r="A2089" s="170" t="s">
        <v>1462</v>
      </c>
      <c r="B2089" s="205"/>
      <c r="C2089" s="72"/>
      <c r="D2089" s="72"/>
      <c r="E2089" s="258" t="s">
        <v>144</v>
      </c>
      <c r="V2089" s="2">
        <v>1</v>
      </c>
    </row>
    <row r="2090" spans="1:22" s="2" customFormat="1" ht="12.75">
      <c r="A2090" s="170"/>
      <c r="B2090" s="205"/>
      <c r="C2090" s="72"/>
      <c r="D2090" s="72"/>
      <c r="E2090" s="258" t="s">
        <v>144</v>
      </c>
      <c r="V2090" s="2">
        <v>1</v>
      </c>
    </row>
    <row r="2091" spans="1:22" s="2" customFormat="1" ht="22.5">
      <c r="A2091" s="170" t="s">
        <v>1463</v>
      </c>
      <c r="B2091" s="205"/>
      <c r="C2091" s="72"/>
      <c r="D2091" s="72"/>
      <c r="E2091" s="258" t="s">
        <v>144</v>
      </c>
      <c r="V2091" s="2">
        <v>1</v>
      </c>
    </row>
    <row r="2092" spans="1:22" s="2" customFormat="1" ht="13.5" thickBot="1">
      <c r="A2092" s="260"/>
      <c r="B2092" s="261"/>
      <c r="C2092" s="262"/>
      <c r="D2092" s="72"/>
      <c r="E2092" s="263" t="s">
        <v>144</v>
      </c>
      <c r="V2092" s="2">
        <v>1</v>
      </c>
    </row>
    <row r="2093" spans="1:22" s="2" customFormat="1" ht="12.75">
      <c r="A2093" s="291" t="s">
        <v>1464</v>
      </c>
      <c r="B2093" s="312"/>
      <c r="C2093" s="313"/>
      <c r="D2093" s="72"/>
      <c r="E2093" s="314" t="s">
        <v>144</v>
      </c>
      <c r="V2093" s="2">
        <v>1</v>
      </c>
    </row>
    <row r="2094" spans="1:22" s="2" customFormat="1" ht="22.5">
      <c r="A2094" s="170" t="s">
        <v>1474</v>
      </c>
      <c r="B2094" s="205"/>
      <c r="C2094" s="72"/>
      <c r="D2094" s="72"/>
      <c r="E2094" s="258" t="s">
        <v>144</v>
      </c>
      <c r="V2094" s="2">
        <v>1</v>
      </c>
    </row>
    <row r="2095" spans="1:22" s="2" customFormat="1" ht="12.75">
      <c r="A2095" s="170"/>
      <c r="B2095" s="205"/>
      <c r="C2095" s="72"/>
      <c r="D2095" s="72"/>
      <c r="E2095" s="258" t="s">
        <v>144</v>
      </c>
      <c r="V2095" s="2">
        <v>1</v>
      </c>
    </row>
    <row r="2096" spans="1:22" s="2" customFormat="1" ht="12.75">
      <c r="A2096" s="259"/>
      <c r="B2096" s="205"/>
      <c r="C2096" s="72"/>
      <c r="D2096" s="72"/>
      <c r="E2096" s="258" t="s">
        <v>144</v>
      </c>
      <c r="V2096" s="2">
        <v>1</v>
      </c>
    </row>
    <row r="2097" spans="1:22" s="2" customFormat="1" ht="12.75">
      <c r="A2097" s="170" t="s">
        <v>1465</v>
      </c>
      <c r="B2097" s="205"/>
      <c r="C2097" s="72"/>
      <c r="D2097" s="72"/>
      <c r="E2097" s="258" t="s">
        <v>144</v>
      </c>
      <c r="V2097" s="2">
        <v>1</v>
      </c>
    </row>
    <row r="2098" spans="1:22" s="2" customFormat="1" ht="12.75">
      <c r="A2098" s="170" t="s">
        <v>1466</v>
      </c>
      <c r="B2098" s="205"/>
      <c r="C2098" s="72"/>
      <c r="D2098" s="72"/>
      <c r="E2098" s="258" t="s">
        <v>144</v>
      </c>
      <c r="V2098" s="2">
        <v>1</v>
      </c>
    </row>
    <row r="2099" spans="1:22" s="2" customFormat="1" ht="12.75">
      <c r="A2099" s="170" t="s">
        <v>1467</v>
      </c>
      <c r="B2099" s="205"/>
      <c r="C2099" s="72"/>
      <c r="D2099" s="72"/>
      <c r="E2099" s="258" t="s">
        <v>144</v>
      </c>
      <c r="V2099" s="2">
        <v>1</v>
      </c>
    </row>
    <row r="2100" spans="1:22" s="2" customFormat="1" ht="12.75">
      <c r="A2100" s="193">
        <v>2193</v>
      </c>
      <c r="B2100" s="205"/>
      <c r="C2100" s="72"/>
      <c r="D2100" s="72"/>
      <c r="E2100" s="258" t="s">
        <v>144</v>
      </c>
      <c r="V2100" s="2">
        <v>1</v>
      </c>
    </row>
    <row r="2101" spans="1:22" s="2" customFormat="1" ht="12.75">
      <c r="A2101" s="259"/>
      <c r="B2101" s="205"/>
      <c r="C2101" s="72"/>
      <c r="D2101" s="72"/>
      <c r="E2101" s="258"/>
    </row>
    <row r="2102" spans="1:22" s="2" customFormat="1" ht="12.75">
      <c r="A2102" s="170" t="s">
        <v>798</v>
      </c>
      <c r="B2102" s="205"/>
      <c r="C2102" s="72"/>
      <c r="D2102" s="72"/>
      <c r="E2102" s="258" t="s">
        <v>144</v>
      </c>
      <c r="V2102" s="2">
        <v>1</v>
      </c>
    </row>
    <row r="2103" spans="1:22" s="2" customFormat="1" ht="12.75">
      <c r="A2103" s="170" t="s">
        <v>1468</v>
      </c>
      <c r="B2103" s="205"/>
      <c r="C2103" s="72"/>
      <c r="D2103" s="72"/>
      <c r="E2103" s="258" t="s">
        <v>144</v>
      </c>
      <c r="V2103" s="2">
        <v>1</v>
      </c>
    </row>
    <row r="2104" spans="1:22" s="2" customFormat="1" ht="12.75">
      <c r="A2104" s="170" t="s">
        <v>1469</v>
      </c>
      <c r="B2104" s="205"/>
      <c r="C2104" s="72"/>
      <c r="D2104" s="72"/>
      <c r="E2104" s="258" t="s">
        <v>144</v>
      </c>
      <c r="V2104" s="2">
        <v>1</v>
      </c>
    </row>
    <row r="2105" spans="1:22" s="2" customFormat="1" ht="12.75">
      <c r="A2105" s="170" t="s">
        <v>1470</v>
      </c>
      <c r="B2105" s="205"/>
      <c r="C2105" s="72"/>
      <c r="D2105" s="72"/>
      <c r="E2105" s="258" t="s">
        <v>144</v>
      </c>
      <c r="V2105" s="2">
        <v>1</v>
      </c>
    </row>
    <row r="2106" spans="1:22" s="2" customFormat="1" ht="12.75">
      <c r="A2106" s="170" t="s">
        <v>798</v>
      </c>
      <c r="B2106" s="205"/>
      <c r="C2106" s="72"/>
      <c r="D2106" s="72"/>
      <c r="E2106" s="258" t="s">
        <v>144</v>
      </c>
      <c r="V2106" s="2">
        <v>1</v>
      </c>
    </row>
    <row r="2107" spans="1:22" s="2" customFormat="1" ht="12.75">
      <c r="A2107" s="259"/>
      <c r="B2107" s="205"/>
      <c r="C2107" s="72"/>
      <c r="D2107" s="72"/>
      <c r="E2107" s="258"/>
    </row>
    <row r="2108" spans="1:22" s="2" customFormat="1" ht="12.75">
      <c r="A2108" s="170" t="s">
        <v>633</v>
      </c>
      <c r="B2108" s="205"/>
      <c r="C2108" s="72"/>
      <c r="D2108" s="72"/>
      <c r="E2108" s="258" t="s">
        <v>144</v>
      </c>
      <c r="V2108" s="2">
        <v>1</v>
      </c>
    </row>
    <row r="2109" spans="1:22" s="2" customFormat="1" ht="12.75">
      <c r="A2109" s="170" t="s">
        <v>1470</v>
      </c>
      <c r="B2109" s="205"/>
      <c r="C2109" s="72"/>
      <c r="D2109" s="72"/>
      <c r="E2109" s="258" t="s">
        <v>144</v>
      </c>
      <c r="V2109" s="2">
        <v>1</v>
      </c>
    </row>
    <row r="2110" spans="1:22" s="2" customFormat="1" ht="12.75">
      <c r="A2110" s="170" t="s">
        <v>1471</v>
      </c>
      <c r="B2110" s="205"/>
      <c r="C2110" s="72"/>
      <c r="D2110" s="72"/>
      <c r="E2110" s="258" t="s">
        <v>144</v>
      </c>
      <c r="V2110" s="2">
        <v>1</v>
      </c>
    </row>
    <row r="2111" spans="1:22" s="2" customFormat="1" ht="12.75">
      <c r="A2111" s="170" t="s">
        <v>633</v>
      </c>
      <c r="B2111" s="205"/>
      <c r="C2111" s="72"/>
      <c r="D2111" s="72"/>
      <c r="E2111" s="258" t="s">
        <v>144</v>
      </c>
      <c r="V2111" s="2">
        <v>1</v>
      </c>
    </row>
    <row r="2112" spans="1:22" s="2" customFormat="1" ht="12.75">
      <c r="A2112" s="259"/>
      <c r="B2112" s="205"/>
      <c r="C2112" s="72"/>
      <c r="D2112" s="72"/>
      <c r="E2112" s="258" t="s">
        <v>144</v>
      </c>
      <c r="V2112" s="2">
        <v>1</v>
      </c>
    </row>
    <row r="2113" spans="1:22" s="2" customFormat="1" ht="12.75">
      <c r="A2113" s="170" t="s">
        <v>1475</v>
      </c>
      <c r="B2113" s="205"/>
      <c r="C2113" s="72"/>
      <c r="D2113" s="72"/>
      <c r="E2113" s="258" t="s">
        <v>144</v>
      </c>
      <c r="V2113" s="2">
        <v>1</v>
      </c>
    </row>
    <row r="2114" spans="1:22" s="2" customFormat="1" ht="12.75">
      <c r="A2114" s="170" t="s">
        <v>1476</v>
      </c>
      <c r="B2114" s="205"/>
      <c r="C2114" s="72"/>
      <c r="D2114" s="72"/>
      <c r="E2114" s="258" t="s">
        <v>144</v>
      </c>
      <c r="V2114" s="2">
        <v>1</v>
      </c>
    </row>
    <row r="2115" spans="1:22" s="2" customFormat="1" ht="12.75">
      <c r="A2115" s="170" t="s">
        <v>1477</v>
      </c>
      <c r="B2115" s="205"/>
      <c r="C2115" s="72"/>
      <c r="D2115" s="72"/>
      <c r="E2115" s="258" t="s">
        <v>144</v>
      </c>
      <c r="V2115" s="2">
        <v>1</v>
      </c>
    </row>
    <row r="2116" spans="1:22" s="2" customFormat="1" ht="12.75">
      <c r="A2116" s="170" t="s">
        <v>1478</v>
      </c>
      <c r="B2116" s="205"/>
      <c r="C2116" s="72"/>
      <c r="D2116" s="72"/>
      <c r="E2116" s="258" t="s">
        <v>144</v>
      </c>
      <c r="V2116" s="2">
        <v>1</v>
      </c>
    </row>
    <row r="2117" spans="1:22" s="2" customFormat="1" ht="12.75">
      <c r="A2117" s="170" t="s">
        <v>965</v>
      </c>
      <c r="B2117" s="205"/>
      <c r="C2117" s="72"/>
      <c r="D2117" s="72" t="s">
        <v>144</v>
      </c>
      <c r="E2117" s="258" t="s">
        <v>144</v>
      </c>
      <c r="V2117" s="2">
        <v>1</v>
      </c>
    </row>
    <row r="2118" spans="1:22" s="2" customFormat="1" ht="12.75">
      <c r="A2118" s="259"/>
      <c r="B2118" s="205"/>
      <c r="C2118" s="72"/>
      <c r="D2118" s="72"/>
      <c r="E2118" s="258"/>
    </row>
    <row r="2119" spans="1:22" s="2" customFormat="1" ht="12.75">
      <c r="A2119" s="170" t="s">
        <v>803</v>
      </c>
      <c r="B2119" s="205"/>
      <c r="C2119" s="72"/>
      <c r="D2119" s="72" t="s">
        <v>144</v>
      </c>
      <c r="E2119" s="258" t="s">
        <v>144</v>
      </c>
      <c r="V2119" s="2">
        <v>1</v>
      </c>
    </row>
    <row r="2120" spans="1:22" s="2" customFormat="1" ht="12.75">
      <c r="A2120" s="170" t="s">
        <v>1479</v>
      </c>
      <c r="B2120" s="205"/>
      <c r="C2120" s="72"/>
      <c r="D2120" s="72" t="s">
        <v>144</v>
      </c>
      <c r="E2120" s="258" t="s">
        <v>144</v>
      </c>
      <c r="V2120" s="2">
        <v>1</v>
      </c>
    </row>
    <row r="2121" spans="1:22" s="2" customFormat="1" ht="12.75">
      <c r="A2121" s="170" t="s">
        <v>1480</v>
      </c>
      <c r="B2121" s="205"/>
      <c r="C2121" s="72"/>
      <c r="D2121" s="72" t="s">
        <v>144</v>
      </c>
      <c r="E2121" s="258" t="s">
        <v>144</v>
      </c>
      <c r="V2121" s="2">
        <v>1</v>
      </c>
    </row>
    <row r="2122" spans="1:22" s="2" customFormat="1" ht="12.75">
      <c r="A2122" s="170" t="s">
        <v>1481</v>
      </c>
      <c r="B2122" s="205"/>
      <c r="C2122" s="72"/>
      <c r="D2122" s="72" t="s">
        <v>144</v>
      </c>
      <c r="E2122" s="258" t="s">
        <v>144</v>
      </c>
      <c r="V2122" s="2">
        <v>1</v>
      </c>
    </row>
    <row r="2123" spans="1:22" s="2" customFormat="1" ht="12.75">
      <c r="A2123" s="170" t="s">
        <v>803</v>
      </c>
      <c r="B2123" s="205"/>
      <c r="C2123" s="72"/>
      <c r="D2123" s="72" t="s">
        <v>144</v>
      </c>
      <c r="E2123" s="258" t="s">
        <v>144</v>
      </c>
      <c r="V2123" s="2">
        <v>1</v>
      </c>
    </row>
    <row r="2124" spans="1:22" s="2" customFormat="1" ht="12.75">
      <c r="A2124" s="259"/>
      <c r="B2124" s="205"/>
      <c r="C2124" s="72"/>
      <c r="D2124" s="72"/>
      <c r="E2124" s="258"/>
    </row>
    <row r="2125" spans="1:22" s="2" customFormat="1" ht="12.75">
      <c r="A2125" s="170" t="s">
        <v>1482</v>
      </c>
      <c r="B2125" s="205"/>
      <c r="C2125" s="72"/>
      <c r="D2125" s="72" t="s">
        <v>144</v>
      </c>
      <c r="E2125" s="258" t="s">
        <v>144</v>
      </c>
      <c r="V2125" s="2">
        <v>1</v>
      </c>
    </row>
    <row r="2126" spans="1:22" s="2" customFormat="1" ht="12.75">
      <c r="A2126" s="170" t="s">
        <v>1478</v>
      </c>
      <c r="B2126" s="205"/>
      <c r="C2126" s="72"/>
      <c r="D2126" s="72" t="s">
        <v>144</v>
      </c>
      <c r="E2126" s="258" t="s">
        <v>144</v>
      </c>
      <c r="V2126" s="2">
        <v>1</v>
      </c>
    </row>
    <row r="2127" spans="1:22" s="2" customFormat="1" ht="12.75">
      <c r="A2127" s="170" t="s">
        <v>1483</v>
      </c>
      <c r="B2127" s="205"/>
      <c r="C2127" s="72"/>
      <c r="D2127" s="72" t="s">
        <v>144</v>
      </c>
      <c r="E2127" s="258" t="s">
        <v>144</v>
      </c>
      <c r="V2127" s="2">
        <v>1</v>
      </c>
    </row>
    <row r="2128" spans="1:22" s="2" customFormat="1" ht="12.75">
      <c r="A2128" s="170" t="s">
        <v>1482</v>
      </c>
      <c r="B2128" s="205"/>
      <c r="C2128" s="72"/>
      <c r="D2128" s="72" t="s">
        <v>144</v>
      </c>
      <c r="E2128" s="258" t="s">
        <v>144</v>
      </c>
      <c r="V2128" s="2">
        <v>1</v>
      </c>
    </row>
    <row r="2129" spans="1:22" s="2" customFormat="1" ht="12.75">
      <c r="A2129" s="170"/>
      <c r="B2129" s="205"/>
      <c r="C2129" s="72"/>
      <c r="D2129" s="72" t="s">
        <v>144</v>
      </c>
      <c r="E2129" s="258" t="s">
        <v>144</v>
      </c>
      <c r="V2129" s="2">
        <v>1</v>
      </c>
    </row>
    <row r="2130" spans="1:22" s="2" customFormat="1" ht="12.75">
      <c r="A2130" s="170" t="s">
        <v>1484</v>
      </c>
      <c r="B2130" s="205"/>
      <c r="C2130" s="72"/>
      <c r="D2130" s="72" t="s">
        <v>144</v>
      </c>
      <c r="E2130" s="258" t="s">
        <v>144</v>
      </c>
      <c r="V2130" s="2">
        <v>1</v>
      </c>
    </row>
    <row r="2131" spans="1:22" s="2" customFormat="1" ht="12.75">
      <c r="A2131" s="170" t="s">
        <v>1485</v>
      </c>
      <c r="B2131" s="205"/>
      <c r="C2131" s="72"/>
      <c r="D2131" s="72" t="s">
        <v>144</v>
      </c>
      <c r="E2131" s="258" t="s">
        <v>144</v>
      </c>
      <c r="V2131" s="2">
        <v>1</v>
      </c>
    </row>
    <row r="2132" spans="1:22" s="2" customFormat="1" ht="12.75">
      <c r="A2132" s="170" t="s">
        <v>1486</v>
      </c>
      <c r="B2132" s="205"/>
      <c r="C2132" s="72"/>
      <c r="D2132" s="72" t="s">
        <v>144</v>
      </c>
      <c r="E2132" s="258" t="s">
        <v>144</v>
      </c>
      <c r="V2132" s="2">
        <v>1</v>
      </c>
    </row>
    <row r="2133" spans="1:22" s="2" customFormat="1" ht="12.75">
      <c r="A2133" s="170" t="s">
        <v>1487</v>
      </c>
      <c r="B2133" s="205"/>
      <c r="C2133" s="72"/>
      <c r="D2133" s="72" t="s">
        <v>144</v>
      </c>
      <c r="E2133" s="258" t="s">
        <v>144</v>
      </c>
      <c r="V2133" s="2">
        <v>1</v>
      </c>
    </row>
    <row r="2134" spans="1:22" s="2" customFormat="1" ht="12.75">
      <c r="A2134" s="170"/>
      <c r="B2134" s="205"/>
      <c r="C2134" s="72"/>
      <c r="D2134" s="72"/>
      <c r="E2134" s="258"/>
    </row>
    <row r="2135" spans="1:22" s="2" customFormat="1" ht="12.75">
      <c r="A2135" s="170" t="s">
        <v>1184</v>
      </c>
      <c r="B2135" s="205"/>
      <c r="C2135" s="72"/>
      <c r="D2135" s="72" t="s">
        <v>144</v>
      </c>
      <c r="E2135" s="258" t="s">
        <v>144</v>
      </c>
      <c r="V2135" s="2">
        <v>1</v>
      </c>
    </row>
    <row r="2136" spans="1:22" s="2" customFormat="1" ht="12.75">
      <c r="A2136" s="170" t="s">
        <v>1478</v>
      </c>
      <c r="B2136" s="205"/>
      <c r="C2136" s="72"/>
      <c r="D2136" s="72" t="s">
        <v>144</v>
      </c>
      <c r="E2136" s="258" t="s">
        <v>144</v>
      </c>
      <c r="V2136" s="2">
        <v>1</v>
      </c>
    </row>
    <row r="2137" spans="1:22" s="2" customFormat="1" ht="12.75">
      <c r="A2137" s="170" t="s">
        <v>1488</v>
      </c>
      <c r="B2137" s="205"/>
      <c r="C2137" s="72"/>
      <c r="D2137" s="72" t="s">
        <v>144</v>
      </c>
      <c r="E2137" s="258" t="s">
        <v>144</v>
      </c>
      <c r="V2137" s="2">
        <v>1</v>
      </c>
    </row>
    <row r="2138" spans="1:22" s="2" customFormat="1" ht="12.75">
      <c r="A2138" s="170" t="s">
        <v>1489</v>
      </c>
      <c r="B2138" s="205"/>
      <c r="C2138" s="72"/>
      <c r="D2138" s="72" t="s">
        <v>144</v>
      </c>
      <c r="E2138" s="258" t="s">
        <v>144</v>
      </c>
      <c r="V2138" s="2">
        <v>1</v>
      </c>
    </row>
    <row r="2139" spans="1:22" s="2" customFormat="1" ht="12.75">
      <c r="A2139" s="170" t="s">
        <v>1184</v>
      </c>
      <c r="B2139" s="205"/>
      <c r="C2139" s="72"/>
      <c r="D2139" s="72" t="s">
        <v>144</v>
      </c>
      <c r="E2139" s="258" t="s">
        <v>144</v>
      </c>
      <c r="V2139" s="2">
        <v>1</v>
      </c>
    </row>
    <row r="2140" spans="1:22" s="2" customFormat="1" ht="12.75">
      <c r="A2140" s="170"/>
      <c r="B2140" s="205"/>
      <c r="C2140" s="72"/>
      <c r="D2140" s="72" t="s">
        <v>144</v>
      </c>
      <c r="E2140" s="258" t="s">
        <v>144</v>
      </c>
      <c r="V2140" s="2">
        <v>1</v>
      </c>
    </row>
    <row r="2141" spans="1:22" s="2" customFormat="1" ht="12.75">
      <c r="A2141" s="94" t="s">
        <v>1472</v>
      </c>
      <c r="B2141" s="205"/>
      <c r="C2141" s="72"/>
      <c r="D2141" s="72" t="s">
        <v>144</v>
      </c>
      <c r="E2141" s="258" t="s">
        <v>144</v>
      </c>
      <c r="V2141" s="2">
        <v>1</v>
      </c>
    </row>
    <row r="2142" spans="1:22" s="2" customFormat="1" ht="12.75">
      <c r="A2142" s="170" t="s">
        <v>1473</v>
      </c>
      <c r="B2142" s="205"/>
      <c r="C2142" s="72"/>
      <c r="D2142" s="72" t="s">
        <v>144</v>
      </c>
      <c r="E2142" s="258" t="s">
        <v>144</v>
      </c>
      <c r="V2142" s="2">
        <v>1</v>
      </c>
    </row>
    <row r="2143" spans="1:22" s="2" customFormat="1" ht="26.25">
      <c r="A2143" s="170" t="s">
        <v>1490</v>
      </c>
      <c r="B2143" s="205"/>
      <c r="C2143" s="72"/>
      <c r="D2143" s="72" t="s">
        <v>144</v>
      </c>
      <c r="E2143" s="258" t="s">
        <v>144</v>
      </c>
      <c r="V2143" s="2">
        <v>1</v>
      </c>
    </row>
    <row r="2144" spans="1:22" s="2" customFormat="1" ht="13.5" thickBot="1">
      <c r="A2144" s="260"/>
      <c r="B2144" s="261"/>
      <c r="C2144" s="262"/>
      <c r="D2144" s="262" t="s">
        <v>144</v>
      </c>
      <c r="E2144" s="263" t="s">
        <v>144</v>
      </c>
      <c r="V2144" s="2">
        <v>1</v>
      </c>
    </row>
    <row r="2145" spans="1:22" s="2" customFormat="1" ht="12.75">
      <c r="A2145" s="184"/>
      <c r="B2145" s="205"/>
      <c r="C2145" s="72"/>
      <c r="D2145" s="72" t="s">
        <v>144</v>
      </c>
      <c r="E2145" s="211" t="s">
        <v>144</v>
      </c>
      <c r="V2145" s="2">
        <v>1</v>
      </c>
    </row>
    <row r="2146" spans="1:22" s="2" customFormat="1" ht="12.75">
      <c r="A2146" s="184"/>
      <c r="B2146" s="205"/>
      <c r="C2146" s="72"/>
      <c r="D2146" s="72" t="s">
        <v>144</v>
      </c>
      <c r="E2146" s="211" t="s">
        <v>144</v>
      </c>
      <c r="V2146" s="2">
        <v>1</v>
      </c>
    </row>
    <row r="2147" spans="1:22" s="2" customFormat="1" ht="12.75">
      <c r="A2147" s="184"/>
      <c r="B2147" s="205"/>
      <c r="C2147" s="72"/>
      <c r="D2147" s="72" t="s">
        <v>144</v>
      </c>
      <c r="E2147" s="211" t="s">
        <v>144</v>
      </c>
      <c r="V2147" s="2">
        <v>1</v>
      </c>
    </row>
    <row r="2148" spans="1:22" s="2" customFormat="1" ht="12.75">
      <c r="A2148" s="184"/>
      <c r="B2148" s="205"/>
      <c r="C2148" s="72"/>
      <c r="D2148" s="72" t="s">
        <v>144</v>
      </c>
      <c r="E2148" s="211" t="s">
        <v>144</v>
      </c>
      <c r="V2148" s="2">
        <v>1</v>
      </c>
    </row>
    <row r="2149" spans="1:22" s="2" customFormat="1" ht="12.75">
      <c r="A2149" s="184"/>
      <c r="B2149" s="205"/>
      <c r="C2149" s="72"/>
      <c r="D2149" s="72" t="s">
        <v>144</v>
      </c>
      <c r="E2149" s="211" t="s">
        <v>144</v>
      </c>
      <c r="V2149" s="2">
        <v>1</v>
      </c>
    </row>
    <row r="2150" spans="1:22" s="2" customFormat="1" ht="12.75">
      <c r="A2150" s="184"/>
      <c r="B2150" s="205"/>
      <c r="C2150" s="72"/>
      <c r="D2150" s="72" t="s">
        <v>144</v>
      </c>
      <c r="E2150" s="211" t="s">
        <v>144</v>
      </c>
      <c r="V2150" s="2">
        <v>1</v>
      </c>
    </row>
    <row r="2151" spans="1:22" s="2" customFormat="1" ht="12.75">
      <c r="A2151" s="184"/>
      <c r="B2151" s="205"/>
      <c r="C2151" s="72"/>
      <c r="D2151" s="72" t="s">
        <v>144</v>
      </c>
      <c r="E2151" s="211" t="s">
        <v>144</v>
      </c>
      <c r="V2151" s="2">
        <v>1</v>
      </c>
    </row>
    <row r="2152" spans="1:22" s="2" customFormat="1" ht="12.75">
      <c r="A2152" s="184"/>
      <c r="B2152" s="205"/>
      <c r="C2152" s="72"/>
      <c r="D2152" s="72" t="s">
        <v>144</v>
      </c>
      <c r="E2152" s="211" t="s">
        <v>144</v>
      </c>
      <c r="V2152" s="2">
        <v>1</v>
      </c>
    </row>
    <row r="2153" spans="1:22" s="2" customFormat="1" ht="12.75">
      <c r="A2153" s="184"/>
      <c r="B2153" s="205"/>
      <c r="C2153" s="72"/>
      <c r="D2153" s="72" t="s">
        <v>144</v>
      </c>
      <c r="E2153" s="211" t="s">
        <v>144</v>
      </c>
      <c r="V2153" s="2">
        <v>1</v>
      </c>
    </row>
    <row r="2154" spans="1:22" s="2" customFormat="1" ht="12.75">
      <c r="A2154" s="184"/>
      <c r="B2154" s="205"/>
      <c r="C2154" s="72"/>
      <c r="D2154" s="72" t="s">
        <v>144</v>
      </c>
      <c r="E2154" s="211" t="s">
        <v>144</v>
      </c>
      <c r="V2154" s="2">
        <v>1</v>
      </c>
    </row>
    <row r="2155" spans="1:22" s="2" customFormat="1" ht="12.75">
      <c r="A2155" s="184"/>
      <c r="B2155" s="205"/>
      <c r="C2155" s="72"/>
      <c r="D2155" s="72" t="s">
        <v>144</v>
      </c>
      <c r="E2155" s="211" t="s">
        <v>144</v>
      </c>
      <c r="V2155" s="2">
        <v>1</v>
      </c>
    </row>
    <row r="2156" spans="1:22" s="2" customFormat="1" ht="12.75">
      <c r="A2156" s="184"/>
      <c r="B2156" s="205"/>
      <c r="C2156" s="72"/>
      <c r="D2156" s="72" t="s">
        <v>144</v>
      </c>
      <c r="E2156" s="211" t="s">
        <v>144</v>
      </c>
      <c r="V2156" s="2">
        <v>1</v>
      </c>
    </row>
    <row r="2157" spans="1:22" s="2" customFormat="1" ht="12.75">
      <c r="A2157" s="184"/>
      <c r="B2157" s="205"/>
      <c r="C2157" s="72"/>
      <c r="D2157" s="72" t="s">
        <v>144</v>
      </c>
      <c r="E2157" s="211" t="s">
        <v>144</v>
      </c>
      <c r="V2157" s="2">
        <v>1</v>
      </c>
    </row>
    <row r="2158" spans="1:22" s="2" customFormat="1" ht="12.75">
      <c r="A2158" s="184"/>
      <c r="B2158" s="205"/>
      <c r="C2158" s="72"/>
      <c r="D2158" s="72" t="s">
        <v>144</v>
      </c>
      <c r="E2158" s="211" t="s">
        <v>144</v>
      </c>
      <c r="V2158" s="2">
        <v>1</v>
      </c>
    </row>
    <row r="2159" spans="1:22" s="2" customFormat="1" ht="12.75">
      <c r="A2159" s="184"/>
      <c r="B2159" s="205"/>
      <c r="C2159" s="72"/>
      <c r="D2159" s="72" t="s">
        <v>144</v>
      </c>
      <c r="E2159" s="211" t="s">
        <v>144</v>
      </c>
      <c r="V2159" s="2">
        <v>1</v>
      </c>
    </row>
    <row r="2160" spans="1:22" s="2" customFormat="1" ht="12.75">
      <c r="A2160" s="184"/>
      <c r="B2160" s="205"/>
      <c r="C2160" s="72"/>
      <c r="D2160" s="72" t="s">
        <v>144</v>
      </c>
      <c r="E2160" s="211" t="s">
        <v>144</v>
      </c>
      <c r="V2160" s="2">
        <v>1</v>
      </c>
    </row>
    <row r="2161" spans="1:22" s="2" customFormat="1" ht="12.75">
      <c r="A2161" s="184"/>
      <c r="B2161" s="205"/>
      <c r="C2161" s="72"/>
      <c r="D2161" s="72" t="s">
        <v>144</v>
      </c>
      <c r="E2161" s="211" t="s">
        <v>144</v>
      </c>
      <c r="V2161" s="2">
        <v>1</v>
      </c>
    </row>
    <row r="2162" spans="1:22" s="2" customFormat="1" ht="12.75">
      <c r="A2162" s="184"/>
      <c r="B2162" s="205"/>
      <c r="C2162" s="72"/>
      <c r="D2162" s="72" t="s">
        <v>144</v>
      </c>
      <c r="E2162" s="211" t="s">
        <v>144</v>
      </c>
      <c r="V2162" s="2">
        <v>1</v>
      </c>
    </row>
    <row r="2163" spans="1:22" s="2" customFormat="1" ht="12.75">
      <c r="A2163" s="184"/>
      <c r="B2163" s="205"/>
      <c r="C2163" s="72"/>
      <c r="D2163" s="72" t="s">
        <v>144</v>
      </c>
      <c r="E2163" s="211" t="s">
        <v>144</v>
      </c>
      <c r="V2163" s="2">
        <v>1</v>
      </c>
    </row>
    <row r="2164" spans="1:22" s="2" customFormat="1" ht="12.75">
      <c r="A2164" s="184"/>
      <c r="B2164" s="205"/>
      <c r="C2164" s="72"/>
      <c r="D2164" s="72" t="s">
        <v>144</v>
      </c>
      <c r="E2164" s="211" t="s">
        <v>144</v>
      </c>
      <c r="V2164" s="2">
        <v>1</v>
      </c>
    </row>
    <row r="2165" spans="1:22" s="2" customFormat="1" ht="12.75">
      <c r="A2165" s="184"/>
      <c r="B2165" s="205"/>
      <c r="C2165" s="72"/>
      <c r="D2165" s="72" t="s">
        <v>144</v>
      </c>
      <c r="E2165" s="211" t="s">
        <v>144</v>
      </c>
      <c r="V2165" s="2">
        <v>1</v>
      </c>
    </row>
    <row r="2166" spans="1:22" s="2" customFormat="1" ht="12.75">
      <c r="A2166" s="184"/>
      <c r="B2166" s="205"/>
      <c r="C2166" s="72"/>
      <c r="D2166" s="72" t="s">
        <v>144</v>
      </c>
      <c r="E2166" s="211" t="s">
        <v>144</v>
      </c>
      <c r="V2166" s="2">
        <v>1</v>
      </c>
    </row>
    <row r="2167" spans="1:22" s="2" customFormat="1" ht="12.75">
      <c r="A2167" s="184"/>
      <c r="B2167" s="205"/>
      <c r="C2167" s="72"/>
      <c r="D2167" s="72" t="s">
        <v>144</v>
      </c>
      <c r="E2167" s="211" t="s">
        <v>144</v>
      </c>
      <c r="V2167" s="2">
        <v>1</v>
      </c>
    </row>
    <row r="2168" spans="1:22" s="2" customFormat="1" ht="12.75">
      <c r="A2168" s="184"/>
      <c r="B2168" s="205"/>
      <c r="C2168" s="72"/>
      <c r="D2168" s="72" t="s">
        <v>144</v>
      </c>
      <c r="E2168" s="211" t="s">
        <v>144</v>
      </c>
      <c r="V2168" s="2">
        <v>1</v>
      </c>
    </row>
    <row r="2169" spans="1:22" s="2" customFormat="1" ht="12.75">
      <c r="A2169" s="184"/>
      <c r="B2169" s="205"/>
      <c r="C2169" s="72"/>
      <c r="D2169" s="72" t="s">
        <v>144</v>
      </c>
      <c r="E2169" s="211" t="s">
        <v>144</v>
      </c>
      <c r="V2169" s="2">
        <v>1</v>
      </c>
    </row>
    <row r="2170" spans="1:22" s="2" customFormat="1" ht="12.75">
      <c r="A2170" s="184"/>
      <c r="B2170" s="205"/>
      <c r="C2170" s="72"/>
      <c r="D2170" s="72" t="s">
        <v>144</v>
      </c>
      <c r="E2170" s="211" t="s">
        <v>144</v>
      </c>
      <c r="V2170" s="2">
        <v>1</v>
      </c>
    </row>
    <row r="2171" spans="1:22" s="2" customFormat="1" ht="12.75">
      <c r="A2171" s="184"/>
      <c r="B2171" s="205"/>
      <c r="C2171" s="72"/>
      <c r="D2171" s="72" t="s">
        <v>144</v>
      </c>
      <c r="E2171" s="211" t="s">
        <v>144</v>
      </c>
      <c r="V2171" s="2">
        <v>1</v>
      </c>
    </row>
    <row r="2172" spans="1:22" s="2" customFormat="1" ht="12.75">
      <c r="A2172" s="184"/>
      <c r="B2172" s="205"/>
      <c r="C2172" s="72"/>
      <c r="D2172" s="72" t="s">
        <v>144</v>
      </c>
      <c r="E2172" s="211" t="s">
        <v>144</v>
      </c>
      <c r="V2172" s="2">
        <v>1</v>
      </c>
    </row>
    <row r="2173" spans="1:22" s="2" customFormat="1" ht="12.75">
      <c r="A2173" s="184"/>
      <c r="B2173" s="205"/>
      <c r="C2173" s="72"/>
      <c r="D2173" s="72" t="s">
        <v>144</v>
      </c>
      <c r="E2173" s="211" t="s">
        <v>144</v>
      </c>
      <c r="V2173" s="2">
        <v>1</v>
      </c>
    </row>
    <row r="2174" spans="1:22" s="2" customFormat="1" ht="12.75">
      <c r="A2174" s="184"/>
      <c r="B2174" s="205"/>
      <c r="C2174" s="72"/>
      <c r="D2174" s="72" t="s">
        <v>144</v>
      </c>
      <c r="E2174" s="211" t="s">
        <v>144</v>
      </c>
      <c r="V2174" s="2">
        <v>1</v>
      </c>
    </row>
    <row r="2175" spans="1:22" s="2" customFormat="1" ht="12.75">
      <c r="A2175" s="184"/>
      <c r="B2175" s="205"/>
      <c r="C2175" s="72"/>
      <c r="D2175" s="72" t="s">
        <v>144</v>
      </c>
      <c r="E2175" s="211" t="s">
        <v>144</v>
      </c>
      <c r="V2175" s="2">
        <v>1</v>
      </c>
    </row>
    <row r="2176" spans="1:22" s="2" customFormat="1" ht="12.75">
      <c r="A2176" s="184"/>
      <c r="B2176" s="205"/>
      <c r="C2176" s="72"/>
      <c r="D2176" s="72" t="s">
        <v>144</v>
      </c>
      <c r="E2176" s="211" t="s">
        <v>144</v>
      </c>
      <c r="V2176" s="2">
        <v>1</v>
      </c>
    </row>
    <row r="2177" spans="1:22" s="2" customFormat="1" ht="12.75">
      <c r="A2177" s="184"/>
      <c r="B2177" s="205"/>
      <c r="C2177" s="72"/>
      <c r="D2177" s="72" t="s">
        <v>144</v>
      </c>
      <c r="E2177" s="211" t="s">
        <v>144</v>
      </c>
      <c r="V2177" s="2">
        <v>1</v>
      </c>
    </row>
    <row r="2178" spans="1:22" s="2" customFormat="1" ht="12.75">
      <c r="A2178" s="184"/>
      <c r="B2178" s="205"/>
      <c r="C2178" s="72"/>
      <c r="D2178" s="72" t="s">
        <v>144</v>
      </c>
      <c r="E2178" s="211" t="s">
        <v>144</v>
      </c>
      <c r="V2178" s="2">
        <v>1</v>
      </c>
    </row>
    <row r="2179" spans="1:22" s="2" customFormat="1" ht="12.75">
      <c r="A2179" s="184"/>
      <c r="B2179" s="205"/>
      <c r="C2179" s="72"/>
      <c r="D2179" s="72" t="s">
        <v>144</v>
      </c>
      <c r="E2179" s="211" t="s">
        <v>144</v>
      </c>
      <c r="V2179" s="2">
        <v>1</v>
      </c>
    </row>
    <row r="2180" spans="1:22" s="2" customFormat="1" ht="12.75">
      <c r="A2180" s="184"/>
      <c r="B2180" s="205"/>
      <c r="C2180" s="72"/>
      <c r="D2180" s="72" t="s">
        <v>144</v>
      </c>
      <c r="E2180" s="211" t="s">
        <v>144</v>
      </c>
      <c r="V2180" s="2">
        <v>1</v>
      </c>
    </row>
    <row r="2181" spans="1:22" s="2" customFormat="1" ht="12.75">
      <c r="A2181" s="184"/>
      <c r="B2181" s="205"/>
      <c r="C2181" s="72"/>
      <c r="D2181" s="72" t="s">
        <v>144</v>
      </c>
      <c r="E2181" s="211" t="s">
        <v>144</v>
      </c>
      <c r="V2181" s="2">
        <v>1</v>
      </c>
    </row>
    <row r="2182" spans="1:22" s="2" customFormat="1" ht="12.75">
      <c r="A2182" s="184"/>
      <c r="B2182" s="205"/>
      <c r="C2182" s="72"/>
      <c r="D2182" s="72" t="s">
        <v>144</v>
      </c>
      <c r="E2182" s="211" t="s">
        <v>144</v>
      </c>
      <c r="V2182" s="2">
        <v>1</v>
      </c>
    </row>
    <row r="2183" spans="1:22" s="2" customFormat="1" ht="12.75">
      <c r="A2183" s="184"/>
      <c r="B2183" s="205"/>
      <c r="C2183" s="72"/>
      <c r="D2183" s="72" t="s">
        <v>144</v>
      </c>
      <c r="E2183" s="211" t="s">
        <v>144</v>
      </c>
      <c r="V2183" s="2">
        <v>1</v>
      </c>
    </row>
    <row r="2184" spans="1:22" s="2" customFormat="1" ht="12.75">
      <c r="A2184" s="184"/>
      <c r="B2184" s="205"/>
      <c r="C2184" s="72"/>
      <c r="D2184" s="72" t="s">
        <v>144</v>
      </c>
      <c r="E2184" s="211" t="s">
        <v>144</v>
      </c>
      <c r="V2184" s="2">
        <v>1</v>
      </c>
    </row>
    <row r="2185" spans="1:22" s="2" customFormat="1" ht="12.75">
      <c r="A2185" s="184"/>
      <c r="B2185" s="205"/>
      <c r="C2185" s="72"/>
      <c r="D2185" s="72" t="s">
        <v>144</v>
      </c>
      <c r="E2185" s="211" t="s">
        <v>144</v>
      </c>
      <c r="V2185" s="2">
        <v>1</v>
      </c>
    </row>
    <row r="2186" spans="1:22" s="2" customFormat="1" ht="12.75">
      <c r="A2186" s="184"/>
      <c r="B2186" s="205"/>
      <c r="C2186" s="72"/>
      <c r="D2186" s="72" t="s">
        <v>144</v>
      </c>
      <c r="E2186" s="211" t="s">
        <v>144</v>
      </c>
      <c r="V2186" s="2">
        <v>1</v>
      </c>
    </row>
    <row r="2187" spans="1:22" s="2" customFormat="1" ht="12.75">
      <c r="A2187" s="184"/>
      <c r="B2187" s="205"/>
      <c r="C2187" s="72"/>
      <c r="D2187" s="72" t="s">
        <v>144</v>
      </c>
      <c r="E2187" s="211" t="s">
        <v>144</v>
      </c>
      <c r="V2187" s="2">
        <v>1</v>
      </c>
    </row>
    <row r="2188" spans="1:22" s="2" customFormat="1" ht="12.75">
      <c r="A2188" s="184"/>
      <c r="B2188" s="205"/>
      <c r="C2188" s="72"/>
      <c r="D2188" s="72" t="s">
        <v>144</v>
      </c>
      <c r="E2188" s="211" t="s">
        <v>144</v>
      </c>
      <c r="V2188" s="2">
        <v>1</v>
      </c>
    </row>
    <row r="2189" spans="1:22" s="2" customFormat="1" ht="12.75">
      <c r="A2189" s="184"/>
      <c r="B2189" s="205"/>
      <c r="C2189" s="72"/>
      <c r="D2189" s="72" t="s">
        <v>144</v>
      </c>
      <c r="E2189" s="211" t="s">
        <v>144</v>
      </c>
      <c r="V2189" s="2">
        <v>1</v>
      </c>
    </row>
    <row r="2190" spans="1:22" s="2" customFormat="1" ht="12.75">
      <c r="A2190" s="184"/>
      <c r="B2190" s="205"/>
      <c r="C2190" s="72"/>
      <c r="D2190" s="72" t="s">
        <v>144</v>
      </c>
      <c r="E2190" s="211" t="s">
        <v>144</v>
      </c>
      <c r="V2190" s="2">
        <v>1</v>
      </c>
    </row>
    <row r="2191" spans="1:22" s="2" customFormat="1" ht="12.75">
      <c r="A2191" s="184"/>
      <c r="B2191" s="205"/>
      <c r="C2191" s="72"/>
      <c r="D2191" s="72" t="s">
        <v>144</v>
      </c>
      <c r="E2191" s="211" t="s">
        <v>144</v>
      </c>
      <c r="V2191" s="2">
        <v>1</v>
      </c>
    </row>
    <row r="2192" spans="1:22" s="2" customFormat="1" ht="12.75">
      <c r="A2192" s="184"/>
      <c r="B2192" s="205"/>
      <c r="C2192" s="72"/>
      <c r="D2192" s="72" t="s">
        <v>144</v>
      </c>
      <c r="E2192" s="211" t="s">
        <v>144</v>
      </c>
      <c r="V2192" s="2">
        <v>1</v>
      </c>
    </row>
    <row r="2193" spans="1:22" s="2" customFormat="1" ht="12.75">
      <c r="A2193" s="184"/>
      <c r="B2193" s="205"/>
      <c r="C2193" s="72"/>
      <c r="D2193" s="72" t="s">
        <v>144</v>
      </c>
      <c r="E2193" s="211" t="s">
        <v>144</v>
      </c>
      <c r="V2193" s="2">
        <v>1</v>
      </c>
    </row>
    <row r="2194" spans="1:22" s="2" customFormat="1" ht="12.75">
      <c r="A2194" s="184"/>
      <c r="B2194" s="205"/>
      <c r="C2194" s="72"/>
      <c r="D2194" s="72" t="s">
        <v>144</v>
      </c>
      <c r="E2194" s="211" t="s">
        <v>144</v>
      </c>
      <c r="V2194" s="2">
        <v>1</v>
      </c>
    </row>
    <row r="2195" spans="1:22" s="2" customFormat="1" ht="12.75">
      <c r="A2195" s="184"/>
      <c r="B2195" s="205"/>
      <c r="C2195" s="72"/>
      <c r="D2195" s="72" t="s">
        <v>144</v>
      </c>
      <c r="E2195" s="211" t="s">
        <v>144</v>
      </c>
      <c r="V2195" s="2">
        <v>1</v>
      </c>
    </row>
    <row r="2196" spans="1:22" s="2" customFormat="1" ht="12.75">
      <c r="A2196" s="184"/>
      <c r="B2196" s="205"/>
      <c r="C2196" s="72"/>
      <c r="D2196" s="72" t="s">
        <v>144</v>
      </c>
      <c r="E2196" s="211" t="s">
        <v>144</v>
      </c>
      <c r="V2196" s="2">
        <v>1</v>
      </c>
    </row>
    <row r="2197" spans="1:22" s="2" customFormat="1" ht="12.75">
      <c r="A2197" s="184"/>
      <c r="B2197" s="205"/>
      <c r="C2197" s="72"/>
      <c r="D2197" s="72" t="s">
        <v>144</v>
      </c>
      <c r="E2197" s="211" t="s">
        <v>144</v>
      </c>
      <c r="V2197" s="2">
        <v>1</v>
      </c>
    </row>
    <row r="2198" spans="1:22" s="2" customFormat="1" ht="12.75">
      <c r="A2198" s="184"/>
      <c r="B2198" s="205"/>
      <c r="C2198" s="72"/>
      <c r="D2198" s="72" t="s">
        <v>144</v>
      </c>
      <c r="E2198" s="211" t="s">
        <v>144</v>
      </c>
      <c r="V2198" s="2">
        <v>1</v>
      </c>
    </row>
    <row r="2199" spans="1:22" s="2" customFormat="1" ht="12.75">
      <c r="A2199" s="184"/>
      <c r="B2199" s="205"/>
      <c r="C2199" s="72"/>
      <c r="D2199" s="72" t="s">
        <v>144</v>
      </c>
      <c r="E2199" s="211" t="s">
        <v>144</v>
      </c>
      <c r="V2199" s="2">
        <v>1</v>
      </c>
    </row>
    <row r="2200" spans="1:22" s="2" customFormat="1" ht="12.75">
      <c r="A2200" s="184"/>
      <c r="B2200" s="205"/>
      <c r="C2200" s="72"/>
      <c r="D2200" s="72" t="s">
        <v>144</v>
      </c>
      <c r="E2200" s="211" t="s">
        <v>144</v>
      </c>
      <c r="V2200" s="2">
        <v>1</v>
      </c>
    </row>
    <row r="2201" spans="1:22" s="2" customFormat="1" ht="12.75">
      <c r="A2201" s="184"/>
      <c r="B2201" s="205"/>
      <c r="C2201" s="72"/>
      <c r="D2201" s="72" t="s">
        <v>144</v>
      </c>
      <c r="E2201" s="211" t="s">
        <v>144</v>
      </c>
      <c r="V2201" s="2">
        <v>1</v>
      </c>
    </row>
    <row r="2202" spans="1:22" s="2" customFormat="1" ht="12.75">
      <c r="A2202" s="184"/>
      <c r="B2202" s="205"/>
      <c r="C2202" s="72"/>
      <c r="D2202" s="72" t="s">
        <v>144</v>
      </c>
      <c r="E2202" s="211" t="s">
        <v>144</v>
      </c>
      <c r="V2202" s="2">
        <v>1</v>
      </c>
    </row>
    <row r="2203" spans="1:22" s="2" customFormat="1" ht="12.75">
      <c r="A2203" s="184"/>
      <c r="B2203" s="205"/>
      <c r="C2203" s="72"/>
      <c r="D2203" s="72" t="s">
        <v>144</v>
      </c>
      <c r="E2203" s="211" t="s">
        <v>144</v>
      </c>
      <c r="V2203" s="2">
        <v>1</v>
      </c>
    </row>
    <row r="2204" spans="1:22" s="2" customFormat="1" ht="12.75">
      <c r="A2204" s="184"/>
      <c r="B2204" s="205"/>
      <c r="C2204" s="72"/>
      <c r="D2204" s="72" t="s">
        <v>144</v>
      </c>
      <c r="E2204" s="211" t="s">
        <v>144</v>
      </c>
      <c r="V2204" s="2">
        <v>1</v>
      </c>
    </row>
    <row r="2205" spans="1:22" s="2" customFormat="1" ht="12.75">
      <c r="A2205" s="184"/>
      <c r="B2205" s="205"/>
      <c r="C2205" s="72"/>
      <c r="D2205" s="72" t="s">
        <v>144</v>
      </c>
      <c r="E2205" s="211" t="s">
        <v>144</v>
      </c>
      <c r="V2205" s="2">
        <v>1</v>
      </c>
    </row>
    <row r="2206" spans="1:22" s="2" customFormat="1" ht="12.75">
      <c r="A2206" s="184"/>
      <c r="B2206" s="205"/>
      <c r="C2206" s="72"/>
      <c r="D2206" s="72" t="s">
        <v>144</v>
      </c>
      <c r="E2206" s="211" t="s">
        <v>144</v>
      </c>
      <c r="V2206" s="2">
        <v>1</v>
      </c>
    </row>
    <row r="2207" spans="1:22" s="2" customFormat="1" ht="12.75">
      <c r="A2207" s="184"/>
      <c r="B2207" s="205"/>
      <c r="C2207" s="72"/>
      <c r="D2207" s="72" t="s">
        <v>144</v>
      </c>
      <c r="E2207" s="211" t="s">
        <v>144</v>
      </c>
      <c r="V2207" s="2">
        <v>1</v>
      </c>
    </row>
    <row r="2208" spans="1:22" s="2" customFormat="1" ht="12.75">
      <c r="A2208" s="184"/>
      <c r="B2208" s="205"/>
      <c r="C2208" s="72"/>
      <c r="D2208" s="72" t="s">
        <v>144</v>
      </c>
      <c r="E2208" s="211" t="s">
        <v>144</v>
      </c>
      <c r="V2208" s="2">
        <v>1</v>
      </c>
    </row>
    <row r="2209" spans="1:22" s="2" customFormat="1" ht="12.75">
      <c r="A2209" s="184"/>
      <c r="B2209" s="205"/>
      <c r="C2209" s="72"/>
      <c r="D2209" s="72" t="s">
        <v>144</v>
      </c>
      <c r="E2209" s="211" t="s">
        <v>144</v>
      </c>
      <c r="V2209" s="2">
        <v>1</v>
      </c>
    </row>
    <row r="2210" spans="1:22" s="2" customFormat="1" ht="12.75">
      <c r="A2210" s="184"/>
      <c r="B2210" s="205"/>
      <c r="C2210" s="72"/>
      <c r="D2210" s="72" t="s">
        <v>144</v>
      </c>
      <c r="E2210" s="211" t="s">
        <v>144</v>
      </c>
      <c r="V2210" s="2">
        <v>1</v>
      </c>
    </row>
    <row r="2211" spans="1:22" s="2" customFormat="1" ht="12.75">
      <c r="A2211" s="184"/>
      <c r="B2211" s="205"/>
      <c r="C2211" s="72"/>
      <c r="D2211" s="72" t="s">
        <v>144</v>
      </c>
      <c r="E2211" s="211" t="s">
        <v>144</v>
      </c>
      <c r="V2211" s="2">
        <v>1</v>
      </c>
    </row>
    <row r="2212" spans="1:22" s="2" customFormat="1" ht="12.75">
      <c r="A2212" s="184"/>
      <c r="B2212" s="205"/>
      <c r="C2212" s="72"/>
      <c r="D2212" s="72" t="s">
        <v>144</v>
      </c>
      <c r="E2212" s="211" t="s">
        <v>144</v>
      </c>
      <c r="V2212" s="2">
        <v>1</v>
      </c>
    </row>
    <row r="2213" spans="1:22" s="2" customFormat="1" ht="12.75">
      <c r="A2213" s="184"/>
      <c r="B2213" s="205"/>
      <c r="C2213" s="72"/>
      <c r="D2213" s="72" t="s">
        <v>144</v>
      </c>
      <c r="E2213" s="211" t="s">
        <v>144</v>
      </c>
      <c r="V2213" s="2">
        <v>1</v>
      </c>
    </row>
    <row r="2214" spans="1:22" s="2" customFormat="1" ht="12.75">
      <c r="A2214" s="184"/>
      <c r="B2214" s="205"/>
      <c r="C2214" s="72"/>
      <c r="D2214" s="72" t="s">
        <v>144</v>
      </c>
      <c r="E2214" s="211" t="s">
        <v>144</v>
      </c>
      <c r="V2214" s="2">
        <v>1</v>
      </c>
    </row>
    <row r="2215" spans="1:22" s="2" customFormat="1" ht="12.75">
      <c r="A2215" s="184"/>
      <c r="B2215" s="205"/>
      <c r="C2215" s="72"/>
      <c r="D2215" s="72" t="s">
        <v>144</v>
      </c>
      <c r="E2215" s="211" t="s">
        <v>144</v>
      </c>
      <c r="V2215" s="2">
        <v>1</v>
      </c>
    </row>
    <row r="2216" spans="1:22" s="2" customFormat="1" ht="12.75">
      <c r="A2216" s="184"/>
      <c r="B2216" s="205"/>
      <c r="C2216" s="72"/>
      <c r="D2216" s="72" t="s">
        <v>144</v>
      </c>
      <c r="E2216" s="211" t="s">
        <v>144</v>
      </c>
      <c r="V2216" s="2">
        <v>1</v>
      </c>
    </row>
    <row r="2217" spans="1:22" s="2" customFormat="1" ht="12.75">
      <c r="A2217" s="184"/>
      <c r="B2217" s="205"/>
      <c r="C2217" s="72"/>
      <c r="D2217" s="72" t="s">
        <v>144</v>
      </c>
      <c r="E2217" s="211" t="s">
        <v>144</v>
      </c>
      <c r="V2217" s="2">
        <v>1</v>
      </c>
    </row>
    <row r="2218" spans="1:22" s="2" customFormat="1" ht="12.75">
      <c r="A2218" s="184"/>
      <c r="B2218" s="205"/>
      <c r="C2218" s="72"/>
      <c r="D2218" s="72" t="s">
        <v>144</v>
      </c>
      <c r="E2218" s="211" t="s">
        <v>144</v>
      </c>
      <c r="V2218" s="2">
        <v>1</v>
      </c>
    </row>
    <row r="2219" spans="1:22" s="2" customFormat="1" ht="12.75">
      <c r="A2219" s="184"/>
      <c r="B2219" s="205"/>
      <c r="C2219" s="72"/>
      <c r="D2219" s="72" t="s">
        <v>144</v>
      </c>
      <c r="E2219" s="211" t="s">
        <v>144</v>
      </c>
      <c r="V2219" s="2">
        <v>1</v>
      </c>
    </row>
    <row r="2220" spans="1:22" s="2" customFormat="1" ht="12.75">
      <c r="A2220" s="184"/>
      <c r="B2220" s="205"/>
      <c r="C2220" s="72"/>
      <c r="D2220" s="72" t="s">
        <v>144</v>
      </c>
      <c r="E2220" s="211" t="s">
        <v>144</v>
      </c>
      <c r="V2220" s="2">
        <v>1</v>
      </c>
    </row>
    <row r="2221" spans="1:22" s="2" customFormat="1" ht="12.75">
      <c r="A2221" s="184"/>
      <c r="B2221" s="205"/>
      <c r="C2221" s="72"/>
      <c r="D2221" s="72" t="s">
        <v>144</v>
      </c>
      <c r="E2221" s="211" t="s">
        <v>144</v>
      </c>
      <c r="V2221" s="2">
        <v>1</v>
      </c>
    </row>
    <row r="2222" spans="1:22" s="2" customFormat="1" ht="12.75">
      <c r="A2222" s="184"/>
      <c r="B2222" s="205"/>
      <c r="C2222" s="72"/>
      <c r="D2222" s="72" t="s">
        <v>144</v>
      </c>
      <c r="E2222" s="211" t="s">
        <v>144</v>
      </c>
      <c r="V2222" s="2">
        <v>1</v>
      </c>
    </row>
    <row r="2223" spans="1:22" s="2" customFormat="1" ht="12.75">
      <c r="A2223" s="184"/>
      <c r="B2223" s="205"/>
      <c r="C2223" s="72"/>
      <c r="D2223" s="72" t="s">
        <v>144</v>
      </c>
      <c r="E2223" s="211" t="s">
        <v>144</v>
      </c>
      <c r="V2223" s="2">
        <v>1</v>
      </c>
    </row>
    <row r="2224" spans="1:22" s="2" customFormat="1" ht="12.75">
      <c r="A2224" s="184"/>
      <c r="B2224" s="205"/>
      <c r="C2224" s="72"/>
      <c r="D2224" s="72" t="s">
        <v>144</v>
      </c>
      <c r="E2224" s="211" t="s">
        <v>144</v>
      </c>
      <c r="V2224" s="2">
        <v>1</v>
      </c>
    </row>
    <row r="2225" spans="1:22" s="2" customFormat="1" ht="12.75">
      <c r="A2225" s="184"/>
      <c r="B2225" s="205"/>
      <c r="C2225" s="72"/>
      <c r="D2225" s="72" t="s">
        <v>144</v>
      </c>
      <c r="E2225" s="211" t="s">
        <v>144</v>
      </c>
      <c r="V2225" s="2">
        <v>1</v>
      </c>
    </row>
    <row r="2226" spans="1:22" s="2" customFormat="1" ht="12.75">
      <c r="A2226" s="184"/>
      <c r="B2226" s="205"/>
      <c r="C2226" s="72"/>
      <c r="D2226" s="72" t="s">
        <v>144</v>
      </c>
      <c r="E2226" s="211" t="s">
        <v>144</v>
      </c>
      <c r="V2226" s="2">
        <v>1</v>
      </c>
    </row>
    <row r="2227" spans="1:22" s="2" customFormat="1" ht="12.75">
      <c r="A2227" s="184"/>
      <c r="B2227" s="205"/>
      <c r="C2227" s="72"/>
      <c r="D2227" s="72" t="s">
        <v>144</v>
      </c>
      <c r="E2227" s="211" t="s">
        <v>144</v>
      </c>
      <c r="V2227" s="2">
        <v>1</v>
      </c>
    </row>
    <row r="2228" spans="1:22" s="2" customFormat="1" ht="12.75">
      <c r="A2228" s="184"/>
      <c r="B2228" s="205"/>
      <c r="C2228" s="72"/>
      <c r="D2228" s="72" t="s">
        <v>144</v>
      </c>
      <c r="E2228" s="211" t="s">
        <v>144</v>
      </c>
      <c r="V2228" s="2">
        <v>1</v>
      </c>
    </row>
    <row r="2229" spans="1:22" s="2" customFormat="1" ht="12.75">
      <c r="A2229" s="184"/>
      <c r="B2229" s="205"/>
      <c r="C2229" s="72"/>
      <c r="D2229" s="72" t="s">
        <v>144</v>
      </c>
      <c r="E2229" s="211" t="s">
        <v>144</v>
      </c>
      <c r="V2229" s="2">
        <v>1</v>
      </c>
    </row>
    <row r="2230" spans="1:22" s="2" customFormat="1" ht="12.75">
      <c r="A2230" s="184"/>
      <c r="B2230" s="205"/>
      <c r="C2230" s="72"/>
      <c r="D2230" s="72" t="s">
        <v>144</v>
      </c>
      <c r="E2230" s="211" t="s">
        <v>144</v>
      </c>
      <c r="V2230" s="2">
        <v>1</v>
      </c>
    </row>
    <row r="2231" spans="1:22" s="2" customFormat="1" ht="12.75">
      <c r="A2231" s="184"/>
      <c r="B2231" s="205"/>
      <c r="C2231" s="72"/>
      <c r="D2231" s="72" t="s">
        <v>144</v>
      </c>
      <c r="E2231" s="211" t="s">
        <v>144</v>
      </c>
      <c r="V2231" s="2">
        <v>1</v>
      </c>
    </row>
    <row r="2232" spans="1:22" s="2" customFormat="1" ht="12.75">
      <c r="A2232" s="184"/>
      <c r="B2232" s="205"/>
      <c r="C2232" s="72"/>
      <c r="D2232" s="72" t="s">
        <v>144</v>
      </c>
      <c r="E2232" s="211" t="s">
        <v>144</v>
      </c>
      <c r="V2232" s="2">
        <v>1</v>
      </c>
    </row>
    <row r="2233" spans="1:22" s="2" customFormat="1" ht="12.75">
      <c r="A2233" s="184"/>
      <c r="B2233" s="205"/>
      <c r="C2233" s="72"/>
      <c r="D2233" s="72" t="s">
        <v>144</v>
      </c>
      <c r="E2233" s="211" t="s">
        <v>144</v>
      </c>
      <c r="V2233" s="2">
        <v>1</v>
      </c>
    </row>
    <row r="2234" spans="1:22" s="2" customFormat="1" ht="12.75">
      <c r="A2234" s="184"/>
      <c r="B2234" s="205"/>
      <c r="C2234" s="72"/>
      <c r="D2234" s="72" t="s">
        <v>144</v>
      </c>
      <c r="E2234" s="211" t="s">
        <v>144</v>
      </c>
      <c r="V2234" s="2">
        <v>1</v>
      </c>
    </row>
    <row r="2235" spans="1:22" s="2" customFormat="1" ht="12.75">
      <c r="A2235" s="184"/>
      <c r="B2235" s="205"/>
      <c r="C2235" s="72"/>
      <c r="D2235" s="72" t="s">
        <v>144</v>
      </c>
      <c r="E2235" s="211" t="s">
        <v>144</v>
      </c>
      <c r="V2235" s="2">
        <v>1</v>
      </c>
    </row>
    <row r="2236" spans="1:22" s="2" customFormat="1" ht="12.75">
      <c r="A2236" s="184"/>
      <c r="B2236" s="205"/>
      <c r="C2236" s="72"/>
      <c r="D2236" s="72" t="s">
        <v>144</v>
      </c>
      <c r="E2236" s="211" t="s">
        <v>144</v>
      </c>
      <c r="V2236" s="2">
        <v>1</v>
      </c>
    </row>
    <row r="2237" spans="1:22" s="2" customFormat="1" ht="12.75">
      <c r="A2237" s="184"/>
      <c r="B2237" s="205"/>
      <c r="C2237" s="72"/>
      <c r="D2237" s="72" t="s">
        <v>144</v>
      </c>
      <c r="E2237" s="211" t="s">
        <v>144</v>
      </c>
      <c r="V2237" s="2">
        <v>1</v>
      </c>
    </row>
    <row r="2238" spans="1:22" s="2" customFormat="1" ht="12.75">
      <c r="A2238" s="184"/>
      <c r="B2238" s="205"/>
      <c r="C2238" s="72"/>
      <c r="D2238" s="72" t="s">
        <v>144</v>
      </c>
      <c r="E2238" s="211" t="s">
        <v>144</v>
      </c>
      <c r="V2238" s="2">
        <v>1</v>
      </c>
    </row>
    <row r="2239" spans="1:22" s="2" customFormat="1" ht="12.75">
      <c r="A2239" s="184"/>
      <c r="B2239" s="205"/>
      <c r="C2239" s="72"/>
      <c r="D2239" s="72" t="s">
        <v>144</v>
      </c>
      <c r="E2239" s="211" t="s">
        <v>144</v>
      </c>
      <c r="V2239" s="2">
        <v>1</v>
      </c>
    </row>
    <row r="2240" spans="1:22" s="2" customFormat="1" ht="12.75">
      <c r="A2240" s="184"/>
      <c r="B2240" s="205"/>
      <c r="C2240" s="72"/>
      <c r="D2240" s="72" t="s">
        <v>144</v>
      </c>
      <c r="E2240" s="211" t="s">
        <v>144</v>
      </c>
      <c r="V2240" s="2">
        <v>1</v>
      </c>
    </row>
    <row r="2241" spans="1:22" s="2" customFormat="1" ht="12.75">
      <c r="A2241" s="184"/>
      <c r="B2241" s="205"/>
      <c r="C2241" s="72"/>
      <c r="D2241" s="72" t="s">
        <v>144</v>
      </c>
      <c r="E2241" s="211" t="s">
        <v>144</v>
      </c>
      <c r="V2241" s="2">
        <v>1</v>
      </c>
    </row>
    <row r="2242" spans="1:22" s="2" customFormat="1" ht="12.75">
      <c r="A2242" s="184"/>
      <c r="B2242" s="205"/>
      <c r="C2242" s="72"/>
      <c r="D2242" s="72" t="s">
        <v>144</v>
      </c>
      <c r="E2242" s="211" t="s">
        <v>144</v>
      </c>
      <c r="V2242" s="2">
        <v>1</v>
      </c>
    </row>
    <row r="2243" spans="1:22" s="2" customFormat="1" ht="12.75">
      <c r="A2243" s="184"/>
      <c r="B2243" s="205"/>
      <c r="C2243" s="72"/>
      <c r="D2243" s="72" t="s">
        <v>144</v>
      </c>
      <c r="E2243" s="211" t="s">
        <v>144</v>
      </c>
      <c r="V2243" s="2">
        <v>1</v>
      </c>
    </row>
    <row r="2244" spans="1:22" s="2" customFormat="1" ht="12.75">
      <c r="A2244" s="184"/>
      <c r="B2244" s="205"/>
      <c r="C2244" s="72"/>
      <c r="D2244" s="72" t="s">
        <v>144</v>
      </c>
      <c r="E2244" s="211" t="s">
        <v>144</v>
      </c>
      <c r="V2244" s="2">
        <v>1</v>
      </c>
    </row>
    <row r="2245" spans="1:22" s="2" customFormat="1" ht="12.75">
      <c r="A2245" s="184"/>
      <c r="B2245" s="205"/>
      <c r="C2245" s="72"/>
      <c r="D2245" s="72" t="s">
        <v>144</v>
      </c>
      <c r="E2245" s="211" t="s">
        <v>144</v>
      </c>
      <c r="V2245" s="2">
        <v>1</v>
      </c>
    </row>
    <row r="2246" spans="1:22" s="2" customFormat="1" ht="12.75">
      <c r="A2246" s="184"/>
      <c r="B2246" s="205"/>
      <c r="C2246" s="72"/>
      <c r="D2246" s="72" t="s">
        <v>144</v>
      </c>
      <c r="E2246" s="211" t="s">
        <v>144</v>
      </c>
      <c r="V2246" s="2">
        <v>1</v>
      </c>
    </row>
    <row r="2247" spans="1:22" s="2" customFormat="1" ht="12.75">
      <c r="A2247" s="184"/>
      <c r="B2247" s="205"/>
      <c r="C2247" s="72"/>
      <c r="D2247" s="72" t="s">
        <v>144</v>
      </c>
      <c r="E2247" s="211" t="s">
        <v>144</v>
      </c>
      <c r="V2247" s="2">
        <v>1</v>
      </c>
    </row>
    <row r="2248" spans="1:22" s="2" customFormat="1" ht="12.75">
      <c r="A2248" s="184"/>
      <c r="B2248" s="205"/>
      <c r="C2248" s="72"/>
      <c r="D2248" s="72" t="s">
        <v>144</v>
      </c>
      <c r="E2248" s="211" t="s">
        <v>144</v>
      </c>
      <c r="V2248" s="2">
        <v>1</v>
      </c>
    </row>
    <row r="2249" spans="1:22" s="2" customFormat="1" ht="12.75">
      <c r="A2249" s="184"/>
      <c r="B2249" s="205"/>
      <c r="C2249" s="72"/>
      <c r="D2249" s="72" t="s">
        <v>144</v>
      </c>
      <c r="E2249" s="211" t="s">
        <v>144</v>
      </c>
      <c r="V2249" s="2">
        <v>1</v>
      </c>
    </row>
    <row r="2250" spans="1:22" s="2" customFormat="1" ht="12.75">
      <c r="A2250" s="184"/>
      <c r="B2250" s="205"/>
      <c r="C2250" s="72"/>
      <c r="D2250" s="72" t="s">
        <v>144</v>
      </c>
      <c r="E2250" s="211" t="s">
        <v>144</v>
      </c>
      <c r="V2250" s="2">
        <v>1</v>
      </c>
    </row>
    <row r="2251" spans="1:22" s="2" customFormat="1" ht="12.75">
      <c r="A2251" s="184"/>
      <c r="B2251" s="205"/>
      <c r="C2251" s="72"/>
      <c r="D2251" s="72" t="s">
        <v>144</v>
      </c>
      <c r="E2251" s="211" t="s">
        <v>144</v>
      </c>
      <c r="V2251" s="2">
        <v>1</v>
      </c>
    </row>
    <row r="2252" spans="1:22" s="2" customFormat="1" ht="12.75">
      <c r="A2252" s="184"/>
      <c r="B2252" s="205"/>
      <c r="C2252" s="72"/>
      <c r="D2252" s="72" t="s">
        <v>144</v>
      </c>
      <c r="E2252" s="211" t="s">
        <v>144</v>
      </c>
      <c r="V2252" s="2">
        <v>1</v>
      </c>
    </row>
    <row r="2253" spans="1:22" s="2" customFormat="1" ht="12.75">
      <c r="A2253" s="184"/>
      <c r="B2253" s="205"/>
      <c r="C2253" s="72"/>
      <c r="D2253" s="72" t="s">
        <v>144</v>
      </c>
      <c r="E2253" s="211" t="s">
        <v>144</v>
      </c>
      <c r="V2253" s="2">
        <v>1</v>
      </c>
    </row>
    <row r="2254" spans="1:22" s="2" customFormat="1" ht="12.75">
      <c r="A2254" s="184"/>
      <c r="B2254" s="205"/>
      <c r="C2254" s="72"/>
      <c r="D2254" s="72" t="s">
        <v>144</v>
      </c>
      <c r="E2254" s="211" t="s">
        <v>144</v>
      </c>
      <c r="V2254" s="2">
        <v>1</v>
      </c>
    </row>
    <row r="2255" spans="1:22" s="2" customFormat="1" ht="12.75">
      <c r="A2255" s="184"/>
      <c r="B2255" s="205"/>
      <c r="C2255" s="72"/>
      <c r="D2255" s="72" t="s">
        <v>144</v>
      </c>
      <c r="E2255" s="211" t="s">
        <v>144</v>
      </c>
      <c r="V2255" s="2">
        <v>1</v>
      </c>
    </row>
    <row r="2256" spans="1:22" s="2" customFormat="1" ht="12.75">
      <c r="A2256" s="184"/>
      <c r="B2256" s="205"/>
      <c r="C2256" s="72"/>
      <c r="D2256" s="72" t="s">
        <v>144</v>
      </c>
      <c r="E2256" s="211" t="s">
        <v>144</v>
      </c>
      <c r="V2256" s="2">
        <v>1</v>
      </c>
    </row>
    <row r="2257" spans="1:22" s="2" customFormat="1" ht="12.75">
      <c r="A2257" s="184"/>
      <c r="B2257" s="205"/>
      <c r="C2257" s="72"/>
      <c r="D2257" s="72" t="s">
        <v>144</v>
      </c>
      <c r="E2257" s="211" t="s">
        <v>144</v>
      </c>
      <c r="V2257" s="2">
        <v>1</v>
      </c>
    </row>
    <row r="2258" spans="1:22" s="2" customFormat="1" ht="12.75">
      <c r="A2258" s="184"/>
      <c r="B2258" s="205"/>
      <c r="C2258" s="72"/>
      <c r="D2258" s="72" t="s">
        <v>144</v>
      </c>
      <c r="E2258" s="211" t="s">
        <v>144</v>
      </c>
      <c r="V2258" s="2">
        <v>1</v>
      </c>
    </row>
    <row r="2259" spans="1:22" s="2" customFormat="1" ht="12.75">
      <c r="A2259" s="184"/>
      <c r="B2259" s="205"/>
      <c r="C2259" s="72"/>
      <c r="D2259" s="72" t="s">
        <v>144</v>
      </c>
      <c r="E2259" s="211" t="s">
        <v>144</v>
      </c>
      <c r="V2259" s="2">
        <v>1</v>
      </c>
    </row>
    <row r="2260" spans="1:22" s="2" customFormat="1" ht="12.75">
      <c r="A2260" s="184"/>
      <c r="B2260" s="205"/>
      <c r="C2260" s="72"/>
      <c r="D2260" s="72" t="s">
        <v>144</v>
      </c>
      <c r="E2260" s="211" t="s">
        <v>144</v>
      </c>
      <c r="V2260" s="2">
        <v>1</v>
      </c>
    </row>
    <row r="2261" spans="1:22" s="2" customFormat="1" ht="12.75">
      <c r="A2261" s="184"/>
      <c r="B2261" s="205"/>
      <c r="C2261" s="72"/>
      <c r="D2261" s="72" t="s">
        <v>144</v>
      </c>
      <c r="E2261" s="211" t="s">
        <v>144</v>
      </c>
      <c r="V2261" s="2">
        <v>1</v>
      </c>
    </row>
    <row r="2262" spans="1:22" s="2" customFormat="1" ht="12.75">
      <c r="A2262" s="184"/>
      <c r="B2262" s="205"/>
      <c r="C2262" s="72"/>
      <c r="D2262" s="72" t="s">
        <v>144</v>
      </c>
      <c r="E2262" s="211" t="s">
        <v>144</v>
      </c>
      <c r="V2262" s="2">
        <v>1</v>
      </c>
    </row>
    <row r="2263" spans="1:22" s="2" customFormat="1" ht="12.75">
      <c r="A2263" s="184"/>
      <c r="B2263" s="205"/>
      <c r="C2263" s="72"/>
      <c r="D2263" s="72" t="s">
        <v>144</v>
      </c>
      <c r="E2263" s="211" t="s">
        <v>144</v>
      </c>
      <c r="V2263" s="2">
        <v>1</v>
      </c>
    </row>
    <row r="2264" spans="1:22" s="2" customFormat="1" ht="12.75">
      <c r="A2264" s="184"/>
      <c r="B2264" s="205"/>
      <c r="C2264" s="72"/>
      <c r="D2264" s="72" t="s">
        <v>144</v>
      </c>
      <c r="E2264" s="211" t="s">
        <v>144</v>
      </c>
      <c r="V2264" s="2">
        <v>1</v>
      </c>
    </row>
    <row r="2265" spans="1:22" s="2" customFormat="1" ht="12.75">
      <c r="A2265" s="184"/>
      <c r="B2265" s="205"/>
      <c r="C2265" s="72"/>
      <c r="D2265" s="72" t="s">
        <v>144</v>
      </c>
      <c r="E2265" s="211" t="s">
        <v>144</v>
      </c>
      <c r="V2265" s="2">
        <v>1</v>
      </c>
    </row>
    <row r="2266" spans="1:22" s="2" customFormat="1" ht="12.75">
      <c r="A2266" s="184"/>
      <c r="B2266" s="205"/>
      <c r="C2266" s="72"/>
      <c r="D2266" s="72" t="s">
        <v>144</v>
      </c>
      <c r="E2266" s="211" t="s">
        <v>144</v>
      </c>
      <c r="V2266" s="2">
        <v>1</v>
      </c>
    </row>
    <row r="2267" spans="1:22" s="2" customFormat="1" ht="12.75">
      <c r="A2267" s="184"/>
      <c r="B2267" s="205"/>
      <c r="C2267" s="72"/>
      <c r="D2267" s="72" t="s">
        <v>144</v>
      </c>
      <c r="E2267" s="211" t="s">
        <v>144</v>
      </c>
      <c r="V2267" s="2">
        <v>1</v>
      </c>
    </row>
    <row r="2268" spans="1:22" s="2" customFormat="1" ht="12.75">
      <c r="A2268" s="184"/>
      <c r="B2268" s="205"/>
      <c r="C2268" s="72"/>
      <c r="D2268" s="72" t="s">
        <v>144</v>
      </c>
      <c r="E2268" s="211" t="s">
        <v>144</v>
      </c>
      <c r="V2268" s="2">
        <v>1</v>
      </c>
    </row>
    <row r="2269" spans="1:22" s="2" customFormat="1" ht="12.75">
      <c r="A2269" s="184"/>
      <c r="B2269" s="205"/>
      <c r="C2269" s="72"/>
      <c r="D2269" s="72" t="s">
        <v>144</v>
      </c>
      <c r="E2269" s="211" t="s">
        <v>144</v>
      </c>
      <c r="V2269" s="2">
        <v>1</v>
      </c>
    </row>
    <row r="2270" spans="1:22" s="2" customFormat="1" ht="12.75">
      <c r="A2270" s="184"/>
      <c r="B2270" s="205"/>
      <c r="C2270" s="72"/>
      <c r="D2270" s="72" t="s">
        <v>144</v>
      </c>
      <c r="E2270" s="211" t="s">
        <v>144</v>
      </c>
      <c r="V2270" s="2">
        <v>1</v>
      </c>
    </row>
    <row r="2271" spans="1:22" s="2" customFormat="1" ht="12.75">
      <c r="A2271" s="184"/>
      <c r="B2271" s="205"/>
      <c r="C2271" s="72"/>
      <c r="D2271" s="72" t="s">
        <v>144</v>
      </c>
      <c r="E2271" s="211" t="s">
        <v>144</v>
      </c>
      <c r="V2271" s="2">
        <v>1</v>
      </c>
    </row>
    <row r="2272" spans="1:22" s="2" customFormat="1" ht="12.75">
      <c r="A2272" s="184"/>
      <c r="B2272" s="205"/>
      <c r="C2272" s="72"/>
      <c r="D2272" s="72" t="s">
        <v>144</v>
      </c>
      <c r="E2272" s="211" t="s">
        <v>144</v>
      </c>
      <c r="V2272" s="2">
        <v>1</v>
      </c>
    </row>
    <row r="2273" spans="1:22" s="2" customFormat="1" ht="12.75">
      <c r="A2273" s="184"/>
      <c r="B2273" s="205"/>
      <c r="C2273" s="72"/>
      <c r="D2273" s="72" t="s">
        <v>144</v>
      </c>
      <c r="E2273" s="211" t="s">
        <v>144</v>
      </c>
      <c r="V2273" s="2">
        <v>1</v>
      </c>
    </row>
    <row r="2274" spans="1:22" s="2" customFormat="1" ht="12.75">
      <c r="A2274" s="184"/>
      <c r="B2274" s="205"/>
      <c r="C2274" s="72"/>
      <c r="D2274" s="72" t="s">
        <v>144</v>
      </c>
      <c r="E2274" s="211" t="s">
        <v>144</v>
      </c>
      <c r="V2274" s="2">
        <v>1</v>
      </c>
    </row>
    <row r="2275" spans="1:22" s="2" customFormat="1" ht="12.75">
      <c r="A2275" s="184"/>
      <c r="B2275" s="205"/>
      <c r="C2275" s="72"/>
      <c r="D2275" s="72" t="s">
        <v>144</v>
      </c>
      <c r="E2275" s="211" t="s">
        <v>144</v>
      </c>
      <c r="V2275" s="2">
        <v>1</v>
      </c>
    </row>
    <row r="2276" spans="1:22" s="2" customFormat="1" ht="12.75">
      <c r="A2276" s="184"/>
      <c r="B2276" s="205"/>
      <c r="C2276" s="72"/>
      <c r="D2276" s="72" t="s">
        <v>144</v>
      </c>
      <c r="E2276" s="211" t="s">
        <v>144</v>
      </c>
      <c r="V2276" s="2">
        <v>1</v>
      </c>
    </row>
    <row r="2277" spans="1:22" s="2" customFormat="1" ht="12.75">
      <c r="A2277" s="184"/>
      <c r="B2277" s="205"/>
      <c r="C2277" s="72"/>
      <c r="D2277" s="72" t="s">
        <v>144</v>
      </c>
      <c r="E2277" s="211" t="s">
        <v>144</v>
      </c>
      <c r="V2277" s="2">
        <v>1</v>
      </c>
    </row>
    <row r="2278" spans="1:22" s="2" customFormat="1" ht="12.75">
      <c r="A2278" s="184"/>
      <c r="B2278" s="205"/>
      <c r="C2278" s="72"/>
      <c r="D2278" s="72" t="s">
        <v>144</v>
      </c>
      <c r="E2278" s="211" t="s">
        <v>144</v>
      </c>
      <c r="V2278" s="2">
        <v>1</v>
      </c>
    </row>
    <row r="2279" spans="1:22" s="2" customFormat="1" ht="12.75">
      <c r="A2279" s="184"/>
      <c r="B2279" s="205"/>
      <c r="C2279" s="72"/>
      <c r="D2279" s="72" t="s">
        <v>144</v>
      </c>
      <c r="E2279" s="211" t="s">
        <v>144</v>
      </c>
      <c r="V2279" s="2">
        <v>1</v>
      </c>
    </row>
    <row r="2280" spans="1:22" s="2" customFormat="1" ht="12.75">
      <c r="A2280" s="184"/>
      <c r="B2280" s="205"/>
      <c r="C2280" s="72"/>
      <c r="D2280" s="72" t="s">
        <v>144</v>
      </c>
      <c r="E2280" s="211" t="s">
        <v>144</v>
      </c>
      <c r="V2280" s="2">
        <v>1</v>
      </c>
    </row>
    <row r="2281" spans="1:22" s="2" customFormat="1" ht="12.75">
      <c r="A2281" s="184"/>
      <c r="B2281" s="205"/>
      <c r="C2281" s="72"/>
      <c r="D2281" s="72" t="s">
        <v>144</v>
      </c>
      <c r="E2281" s="211" t="s">
        <v>144</v>
      </c>
      <c r="V2281" s="2">
        <v>1</v>
      </c>
    </row>
    <row r="2282" spans="1:22" s="2" customFormat="1" ht="12.75">
      <c r="A2282" s="184"/>
      <c r="B2282" s="205"/>
      <c r="C2282" s="72"/>
      <c r="D2282" s="72" t="s">
        <v>144</v>
      </c>
      <c r="E2282" s="211" t="s">
        <v>144</v>
      </c>
      <c r="V2282" s="2">
        <v>1</v>
      </c>
    </row>
    <row r="2283" spans="1:22" s="2" customFormat="1" ht="12.75">
      <c r="A2283" s="184"/>
      <c r="B2283" s="205"/>
      <c r="C2283" s="72"/>
      <c r="D2283" s="72" t="s">
        <v>144</v>
      </c>
      <c r="E2283" s="211" t="s">
        <v>144</v>
      </c>
      <c r="V2283" s="2">
        <v>1</v>
      </c>
    </row>
    <row r="2284" spans="1:22" s="2" customFormat="1" ht="12.75">
      <c r="A2284" s="184"/>
      <c r="B2284" s="205"/>
      <c r="C2284" s="72"/>
      <c r="D2284" s="72" t="s">
        <v>144</v>
      </c>
      <c r="E2284" s="211" t="s">
        <v>144</v>
      </c>
      <c r="V2284" s="2">
        <v>1</v>
      </c>
    </row>
    <row r="2285" spans="1:22" s="2" customFormat="1" ht="12.75">
      <c r="A2285" s="184"/>
      <c r="B2285" s="205"/>
      <c r="C2285" s="72"/>
      <c r="D2285" s="72" t="s">
        <v>144</v>
      </c>
      <c r="E2285" s="211" t="s">
        <v>144</v>
      </c>
      <c r="V2285" s="2">
        <v>1</v>
      </c>
    </row>
    <row r="2286" spans="1:22" s="2" customFormat="1" ht="12.75">
      <c r="A2286" s="184"/>
      <c r="B2286" s="205"/>
      <c r="C2286" s="72"/>
      <c r="D2286" s="72" t="s">
        <v>144</v>
      </c>
      <c r="E2286" s="211" t="s">
        <v>144</v>
      </c>
      <c r="V2286" s="2">
        <v>1</v>
      </c>
    </row>
    <row r="2287" spans="1:22" s="2" customFormat="1" ht="12.75">
      <c r="A2287" s="184"/>
      <c r="B2287" s="205"/>
      <c r="C2287" s="72"/>
      <c r="D2287" s="72" t="s">
        <v>144</v>
      </c>
      <c r="E2287" s="211" t="s">
        <v>144</v>
      </c>
      <c r="V2287" s="2">
        <v>1</v>
      </c>
    </row>
    <row r="2288" spans="1:22" s="2" customFormat="1" ht="12.75">
      <c r="A2288" s="184"/>
      <c r="B2288" s="205"/>
      <c r="C2288" s="72"/>
      <c r="D2288" s="72" t="s">
        <v>144</v>
      </c>
      <c r="E2288" s="211" t="s">
        <v>144</v>
      </c>
      <c r="V2288" s="2">
        <v>1</v>
      </c>
    </row>
    <row r="2289" spans="1:22" s="2" customFormat="1" ht="12.75">
      <c r="A2289" s="184"/>
      <c r="B2289" s="205"/>
      <c r="C2289" s="72"/>
      <c r="D2289" s="72" t="s">
        <v>144</v>
      </c>
      <c r="E2289" s="211" t="s">
        <v>144</v>
      </c>
      <c r="V2289" s="2">
        <v>1</v>
      </c>
    </row>
    <row r="2290" spans="1:22" s="2" customFormat="1" ht="12.75">
      <c r="A2290" s="183"/>
      <c r="B2290" s="205"/>
      <c r="C2290" s="72"/>
      <c r="D2290" s="72" t="s">
        <v>144</v>
      </c>
      <c r="E2290" s="211" t="s">
        <v>144</v>
      </c>
      <c r="V2290" s="2">
        <v>1</v>
      </c>
    </row>
    <row r="2291" spans="1:22" s="2" customFormat="1" ht="12.75">
      <c r="A2291" s="183"/>
      <c r="B2291" s="205"/>
      <c r="C2291" s="72"/>
      <c r="D2291" s="72" t="s">
        <v>144</v>
      </c>
      <c r="E2291" s="211" t="s">
        <v>144</v>
      </c>
      <c r="V2291" s="2">
        <v>1</v>
      </c>
    </row>
    <row r="2292" spans="1:22" s="2" customFormat="1" ht="12.75">
      <c r="A2292" s="184"/>
      <c r="B2292" s="205"/>
      <c r="C2292" s="72"/>
      <c r="D2292" s="72" t="s">
        <v>144</v>
      </c>
      <c r="E2292" s="211" t="s">
        <v>144</v>
      </c>
      <c r="V2292" s="2">
        <v>1</v>
      </c>
    </row>
    <row r="2293" spans="1:22" s="2" customFormat="1" ht="12.75">
      <c r="A2293" s="183"/>
      <c r="B2293" s="205"/>
      <c r="C2293" s="72"/>
      <c r="D2293" s="72" t="s">
        <v>144</v>
      </c>
      <c r="E2293" s="211" t="s">
        <v>144</v>
      </c>
      <c r="V2293" s="2">
        <v>1</v>
      </c>
    </row>
    <row r="2294" spans="1:22" s="2" customFormat="1" ht="12.75">
      <c r="A2294" s="183"/>
      <c r="B2294" s="205"/>
      <c r="C2294" s="72"/>
      <c r="D2294" s="72" t="s">
        <v>144</v>
      </c>
      <c r="E2294" s="211" t="s">
        <v>144</v>
      </c>
      <c r="V2294" s="2">
        <v>1</v>
      </c>
    </row>
    <row r="2295" spans="1:22" s="2" customFormat="1" ht="12.75">
      <c r="A2295" s="183"/>
      <c r="B2295" s="205"/>
      <c r="C2295" s="72"/>
      <c r="D2295" s="72" t="s">
        <v>144</v>
      </c>
      <c r="E2295" s="211" t="s">
        <v>144</v>
      </c>
      <c r="V2295" s="2">
        <v>1</v>
      </c>
    </row>
    <row r="2296" spans="1:22" s="2" customFormat="1" ht="12.75">
      <c r="A2296" s="183"/>
      <c r="B2296" s="205"/>
      <c r="C2296" s="72"/>
      <c r="D2296" s="72" t="s">
        <v>144</v>
      </c>
      <c r="E2296" s="211" t="s">
        <v>144</v>
      </c>
      <c r="V2296" s="2">
        <v>1</v>
      </c>
    </row>
    <row r="2297" spans="1:22" s="2" customFormat="1" ht="12.75">
      <c r="A2297" s="183"/>
      <c r="B2297" s="205"/>
      <c r="C2297" s="72"/>
      <c r="D2297" s="72" t="s">
        <v>144</v>
      </c>
      <c r="E2297" s="211" t="s">
        <v>144</v>
      </c>
      <c r="V2297" s="2">
        <v>1</v>
      </c>
    </row>
    <row r="2298" spans="1:22" s="2" customFormat="1" ht="12.75">
      <c r="A2298" s="183"/>
      <c r="B2298" s="205"/>
      <c r="C2298" s="72"/>
      <c r="D2298" s="72" t="s">
        <v>144</v>
      </c>
      <c r="E2298" s="211" t="s">
        <v>144</v>
      </c>
      <c r="V2298" s="2">
        <v>1</v>
      </c>
    </row>
    <row r="2299" spans="1:22" s="2" customFormat="1" ht="12.75">
      <c r="A2299" s="184"/>
      <c r="B2299" s="205"/>
      <c r="C2299" s="72"/>
      <c r="D2299" s="72" t="s">
        <v>144</v>
      </c>
      <c r="E2299" s="211" t="s">
        <v>144</v>
      </c>
      <c r="V2299" s="2">
        <v>1</v>
      </c>
    </row>
    <row r="2300" spans="1:22" s="2" customFormat="1" ht="12.75">
      <c r="A2300" s="184"/>
      <c r="B2300" s="205"/>
      <c r="C2300" s="72"/>
      <c r="D2300" s="72" t="s">
        <v>144</v>
      </c>
      <c r="E2300" s="211" t="s">
        <v>144</v>
      </c>
      <c r="V2300" s="2">
        <v>1</v>
      </c>
    </row>
    <row r="2301" spans="1:22" s="2" customFormat="1" ht="12.75">
      <c r="A2301" s="184"/>
      <c r="B2301" s="205"/>
      <c r="C2301" s="72"/>
      <c r="D2301" s="72" t="s">
        <v>144</v>
      </c>
      <c r="E2301" s="211" t="s">
        <v>144</v>
      </c>
      <c r="V2301" s="2">
        <v>1</v>
      </c>
    </row>
    <row r="2302" spans="1:22" s="2" customFormat="1" ht="12.75">
      <c r="A2302" s="183"/>
      <c r="B2302" s="205"/>
      <c r="C2302" s="72"/>
      <c r="D2302" s="72" t="s">
        <v>144</v>
      </c>
      <c r="E2302" s="211" t="s">
        <v>144</v>
      </c>
      <c r="V2302" s="2">
        <v>1</v>
      </c>
    </row>
    <row r="2303" spans="1:22" s="2" customFormat="1" ht="12.75">
      <c r="A2303" s="183"/>
      <c r="B2303" s="205"/>
      <c r="C2303" s="72"/>
      <c r="D2303" s="72" t="s">
        <v>144</v>
      </c>
      <c r="E2303" s="211" t="s">
        <v>144</v>
      </c>
      <c r="V2303" s="2">
        <v>1</v>
      </c>
    </row>
    <row r="2304" spans="1:22" s="2" customFormat="1" ht="12.75">
      <c r="A2304" s="184"/>
      <c r="B2304" s="205"/>
      <c r="C2304" s="72"/>
      <c r="D2304" s="72" t="s">
        <v>144</v>
      </c>
      <c r="E2304" s="211" t="s">
        <v>144</v>
      </c>
      <c r="V2304" s="2">
        <v>1</v>
      </c>
    </row>
    <row r="2305" spans="1:22" s="2" customFormat="1" ht="12.75">
      <c r="A2305" s="183"/>
      <c r="B2305" s="205"/>
      <c r="C2305" s="72"/>
      <c r="D2305" s="72" t="s">
        <v>144</v>
      </c>
      <c r="E2305" s="211" t="s">
        <v>144</v>
      </c>
      <c r="V2305" s="2">
        <v>1</v>
      </c>
    </row>
    <row r="2306" spans="1:22" s="2" customFormat="1" ht="12.75">
      <c r="A2306" s="183"/>
      <c r="B2306" s="205"/>
      <c r="C2306" s="72"/>
      <c r="D2306" s="72" t="s">
        <v>144</v>
      </c>
      <c r="E2306" s="211" t="s">
        <v>144</v>
      </c>
      <c r="V2306" s="2">
        <v>1</v>
      </c>
    </row>
    <row r="2307" spans="1:22" s="2" customFormat="1" ht="12.75">
      <c r="A2307" s="183"/>
      <c r="B2307" s="205"/>
      <c r="C2307" s="72"/>
      <c r="D2307" s="72" t="s">
        <v>144</v>
      </c>
      <c r="E2307" s="211" t="s">
        <v>144</v>
      </c>
      <c r="V2307" s="2">
        <v>1</v>
      </c>
    </row>
    <row r="2308" spans="1:22" s="2" customFormat="1" ht="12.75">
      <c r="A2308" s="183"/>
      <c r="B2308" s="205"/>
      <c r="C2308" s="72"/>
      <c r="D2308" s="72" t="s">
        <v>144</v>
      </c>
      <c r="E2308" s="211" t="s">
        <v>144</v>
      </c>
      <c r="V2308" s="2">
        <v>1</v>
      </c>
    </row>
    <row r="2309" spans="1:22" s="2" customFormat="1" ht="12.75">
      <c r="A2309" s="183"/>
      <c r="B2309" s="205"/>
      <c r="C2309" s="72"/>
      <c r="D2309" s="72" t="s">
        <v>144</v>
      </c>
      <c r="E2309" s="211" t="s">
        <v>144</v>
      </c>
      <c r="V2309" s="2">
        <v>1</v>
      </c>
    </row>
    <row r="2310" spans="1:22" s="2" customFormat="1" ht="12.75">
      <c r="A2310" s="183"/>
      <c r="B2310" s="205"/>
      <c r="C2310" s="72"/>
      <c r="D2310" s="72" t="s">
        <v>144</v>
      </c>
      <c r="E2310" s="211" t="s">
        <v>144</v>
      </c>
      <c r="V2310" s="2">
        <v>1</v>
      </c>
    </row>
    <row r="2311" spans="1:22" s="2" customFormat="1" ht="12.75">
      <c r="A2311" s="183"/>
      <c r="B2311" s="206"/>
      <c r="D2311" s="72" t="s">
        <v>144</v>
      </c>
      <c r="E2311" s="211" t="s">
        <v>144</v>
      </c>
      <c r="V2311" s="2">
        <v>1</v>
      </c>
    </row>
    <row r="2312" spans="1:22" s="2" customFormat="1" ht="12.75">
      <c r="A2312" s="183"/>
      <c r="B2312" s="206"/>
      <c r="D2312" s="72" t="s">
        <v>144</v>
      </c>
      <c r="E2312" s="211" t="s">
        <v>144</v>
      </c>
      <c r="V2312" s="2">
        <v>1</v>
      </c>
    </row>
    <row r="2313" spans="1:22" s="2" customFormat="1" ht="12.75">
      <c r="A2313" s="183"/>
      <c r="B2313" s="206"/>
      <c r="D2313" s="72" t="s">
        <v>144</v>
      </c>
      <c r="E2313" s="211" t="s">
        <v>144</v>
      </c>
      <c r="V2313" s="2">
        <v>1</v>
      </c>
    </row>
    <row r="2314" spans="1:22" s="2" customFormat="1" ht="12.75">
      <c r="A2314" s="183"/>
      <c r="B2314" s="206"/>
      <c r="D2314" s="72" t="s">
        <v>144</v>
      </c>
      <c r="E2314" s="211" t="s">
        <v>144</v>
      </c>
      <c r="V2314" s="2">
        <v>1</v>
      </c>
    </row>
    <row r="2315" spans="1:22" s="2" customFormat="1" ht="12.75">
      <c r="A2315" s="183"/>
      <c r="B2315" s="206"/>
      <c r="D2315" s="72" t="s">
        <v>144</v>
      </c>
      <c r="E2315" s="211" t="s">
        <v>144</v>
      </c>
      <c r="V2315" s="2">
        <v>1</v>
      </c>
    </row>
    <row r="2316" spans="1:22" s="2" customFormat="1" ht="12.75">
      <c r="A2316" s="183"/>
      <c r="B2316" s="206"/>
      <c r="D2316" s="72" t="s">
        <v>144</v>
      </c>
      <c r="E2316" s="211" t="s">
        <v>144</v>
      </c>
      <c r="V2316" s="2">
        <v>1</v>
      </c>
    </row>
    <row r="2317" spans="1:22" s="2" customFormat="1" ht="12.75">
      <c r="A2317" s="183"/>
      <c r="B2317" s="206"/>
      <c r="D2317" s="72" t="s">
        <v>144</v>
      </c>
      <c r="E2317" s="211" t="s">
        <v>144</v>
      </c>
      <c r="V2317" s="2">
        <v>1</v>
      </c>
    </row>
    <row r="2318" spans="1:22" s="2" customFormat="1" ht="12.75">
      <c r="A2318" s="183"/>
      <c r="B2318" s="206"/>
      <c r="D2318" s="72" t="s">
        <v>144</v>
      </c>
      <c r="E2318" s="211" t="s">
        <v>144</v>
      </c>
      <c r="V2318" s="2">
        <v>1</v>
      </c>
    </row>
    <row r="2319" spans="1:22" s="2" customFormat="1" ht="12.75">
      <c r="A2319" s="183"/>
      <c r="B2319" s="206"/>
      <c r="D2319" s="72" t="s">
        <v>144</v>
      </c>
      <c r="E2319" s="211"/>
    </row>
    <row r="2320" spans="1:22" s="2" customFormat="1" ht="12.75">
      <c r="A2320" s="183"/>
      <c r="B2320" s="206"/>
      <c r="D2320" s="72" t="s">
        <v>144</v>
      </c>
      <c r="E2320" s="211"/>
    </row>
    <row r="2321" spans="1:5" s="2" customFormat="1" ht="12.75">
      <c r="A2321" s="183"/>
      <c r="B2321" s="206"/>
      <c r="D2321" s="72" t="s">
        <v>144</v>
      </c>
      <c r="E2321" s="211"/>
    </row>
    <row r="2322" spans="1:5" s="2" customFormat="1" ht="12.75">
      <c r="A2322" s="183"/>
      <c r="B2322" s="206"/>
      <c r="D2322" s="72" t="s">
        <v>144</v>
      </c>
      <c r="E2322" s="211"/>
    </row>
    <row r="2323" spans="1:5" s="2" customFormat="1" ht="15" customHeight="1">
      <c r="A2323" s="183"/>
      <c r="B2323" s="206"/>
      <c r="D2323" s="72" t="s">
        <v>144</v>
      </c>
      <c r="E2323" s="211"/>
    </row>
    <row r="2324" spans="1:5" s="2" customFormat="1" ht="12.75" customHeight="1">
      <c r="A2324" s="183"/>
      <c r="B2324" s="206"/>
      <c r="D2324" s="72" t="s">
        <v>144</v>
      </c>
      <c r="E2324" s="211"/>
    </row>
    <row r="2325" spans="1:5" s="2" customFormat="1" ht="13.5" customHeight="1">
      <c r="A2325" s="183"/>
      <c r="B2325" s="206"/>
      <c r="D2325" s="72" t="s">
        <v>144</v>
      </c>
      <c r="E2325" s="211"/>
    </row>
    <row r="2326" spans="1:5" s="2" customFormat="1" ht="13.5" customHeight="1">
      <c r="A2326" s="183"/>
      <c r="B2326" s="206"/>
      <c r="D2326" s="72" t="s">
        <v>144</v>
      </c>
      <c r="E2326" s="211"/>
    </row>
    <row r="2327" spans="1:5" s="2" customFormat="1" ht="15" customHeight="1">
      <c r="A2327" s="183"/>
      <c r="B2327" s="206"/>
      <c r="D2327" s="72" t="s">
        <v>144</v>
      </c>
      <c r="E2327" s="211"/>
    </row>
    <row r="2328" spans="1:5" s="2" customFormat="1" ht="9" customHeight="1">
      <c r="A2328" s="183"/>
      <c r="B2328" s="206"/>
      <c r="D2328" s="72" t="s">
        <v>144</v>
      </c>
      <c r="E2328" s="211"/>
    </row>
    <row r="2329" spans="1:5" s="2" customFormat="1" ht="9" customHeight="1">
      <c r="A2329" s="183"/>
      <c r="B2329" s="206"/>
      <c r="D2329" s="72" t="s">
        <v>144</v>
      </c>
      <c r="E2329" s="211"/>
    </row>
    <row r="2330" spans="1:5" s="2" customFormat="1" ht="9" customHeight="1">
      <c r="A2330" s="183"/>
      <c r="B2330" s="206"/>
      <c r="D2330" s="72" t="s">
        <v>144</v>
      </c>
      <c r="E2330" s="211"/>
    </row>
    <row r="2331" spans="1:5" s="2" customFormat="1" ht="9" customHeight="1">
      <c r="A2331" s="183"/>
      <c r="B2331" s="206"/>
      <c r="D2331" s="72" t="s">
        <v>144</v>
      </c>
      <c r="E2331" s="211"/>
    </row>
    <row r="2332" spans="1:5" s="2" customFormat="1" ht="12.75">
      <c r="A2332" s="183"/>
      <c r="B2332" s="206"/>
      <c r="D2332" s="72" t="s">
        <v>144</v>
      </c>
      <c r="E2332" s="211"/>
    </row>
    <row r="2333" spans="1:5" s="2" customFormat="1" ht="12.75">
      <c r="A2333" s="183"/>
      <c r="B2333" s="206"/>
      <c r="D2333" s="72" t="s">
        <v>144</v>
      </c>
      <c r="E2333" s="211"/>
    </row>
    <row r="2334" spans="1:5" s="2" customFormat="1" ht="12.75">
      <c r="A2334" s="183"/>
      <c r="B2334" s="206"/>
      <c r="D2334" s="72" t="s">
        <v>144</v>
      </c>
      <c r="E2334" s="211"/>
    </row>
    <row r="2335" spans="1:5" s="2" customFormat="1" ht="12.75">
      <c r="A2335" s="183"/>
      <c r="B2335" s="206"/>
      <c r="D2335" s="72" t="s">
        <v>144</v>
      </c>
      <c r="E2335" s="211"/>
    </row>
    <row r="2336" spans="1:5" ht="12.75">
      <c r="A2336" s="183"/>
      <c r="B2336" s="206"/>
      <c r="C2336" s="2"/>
      <c r="D2336" s="72" t="s">
        <v>144</v>
      </c>
      <c r="E2336" s="211"/>
    </row>
    <row r="2337" spans="1:5" ht="12.75">
      <c r="A2337" s="183"/>
      <c r="B2337" s="206"/>
      <c r="C2337" s="2"/>
      <c r="D2337" s="72" t="s">
        <v>144</v>
      </c>
      <c r="E2337" s="211"/>
    </row>
    <row r="2338" spans="1:5" ht="12.75">
      <c r="A2338" s="183"/>
      <c r="B2338" s="206"/>
      <c r="C2338" s="2"/>
      <c r="D2338" s="72" t="s">
        <v>144</v>
      </c>
      <c r="E2338" s="211"/>
    </row>
    <row r="2339" spans="1:5" ht="12.75">
      <c r="A2339" s="183"/>
      <c r="B2339" s="206"/>
      <c r="C2339" s="2"/>
      <c r="D2339" s="72" t="s">
        <v>144</v>
      </c>
      <c r="E2339" s="211"/>
    </row>
    <row r="2340" spans="1:5" ht="12.75">
      <c r="A2340" s="183"/>
      <c r="B2340" s="206"/>
      <c r="C2340" s="2"/>
      <c r="D2340" s="72" t="s">
        <v>144</v>
      </c>
      <c r="E2340" s="211"/>
    </row>
    <row r="2341" spans="1:5" ht="12.75">
      <c r="A2341" s="183"/>
      <c r="B2341" s="206"/>
      <c r="C2341" s="2"/>
      <c r="D2341" s="72" t="s">
        <v>144</v>
      </c>
      <c r="E2341" s="211"/>
    </row>
    <row r="2342" spans="1:5" ht="12.75">
      <c r="A2342" s="183"/>
      <c r="B2342" s="206"/>
      <c r="C2342" s="2"/>
      <c r="D2342" s="72" t="s">
        <v>144</v>
      </c>
      <c r="E2342" s="211"/>
    </row>
    <row r="2343" spans="1:5" ht="12.75">
      <c r="A2343" s="183"/>
      <c r="B2343" s="206"/>
      <c r="C2343" s="2"/>
      <c r="D2343" s="72" t="s">
        <v>144</v>
      </c>
      <c r="E2343" s="211"/>
    </row>
    <row r="2344" spans="1:5" ht="12.75">
      <c r="A2344" s="183"/>
      <c r="B2344" s="206"/>
      <c r="C2344" s="2"/>
      <c r="D2344" s="72" t="s">
        <v>144</v>
      </c>
      <c r="E2344" s="211"/>
    </row>
    <row r="2345" spans="1:5" ht="12.75">
      <c r="A2345" s="183"/>
      <c r="B2345" s="206"/>
      <c r="C2345" s="2"/>
      <c r="D2345" s="72" t="s">
        <v>144</v>
      </c>
      <c r="E2345" s="211"/>
    </row>
    <row r="2346" spans="1:5" ht="12.75">
      <c r="A2346" s="183"/>
      <c r="B2346" s="206"/>
      <c r="C2346" s="2"/>
      <c r="D2346" s="72" t="s">
        <v>144</v>
      </c>
      <c r="E2346" s="211"/>
    </row>
    <row r="2347" spans="1:5" ht="12.75">
      <c r="A2347" s="183"/>
      <c r="B2347" s="206"/>
      <c r="C2347" s="2"/>
      <c r="D2347" s="72" t="s">
        <v>144</v>
      </c>
      <c r="E2347" s="211"/>
    </row>
    <row r="2348" spans="1:5" ht="12.75">
      <c r="A2348" s="183"/>
      <c r="B2348" s="206"/>
      <c r="C2348" s="2"/>
      <c r="D2348" s="72" t="s">
        <v>144</v>
      </c>
      <c r="E2348" s="211"/>
    </row>
    <row r="2349" spans="1:5" ht="12.75">
      <c r="A2349" s="183"/>
      <c r="B2349" s="206"/>
      <c r="C2349" s="2"/>
      <c r="D2349" s="72" t="s">
        <v>144</v>
      </c>
      <c r="E2349" s="211"/>
    </row>
    <row r="2350" spans="1:5" ht="12.75">
      <c r="A2350" s="183"/>
      <c r="B2350" s="206"/>
      <c r="C2350" s="2"/>
      <c r="D2350" s="72" t="s">
        <v>144</v>
      </c>
      <c r="E2350" s="211"/>
    </row>
    <row r="2351" spans="1:5" ht="12.75">
      <c r="A2351" s="183"/>
      <c r="B2351" s="206"/>
      <c r="C2351" s="2"/>
      <c r="D2351" s="72" t="s">
        <v>144</v>
      </c>
      <c r="E2351" s="211"/>
    </row>
    <row r="2352" spans="1:5" ht="12.75">
      <c r="A2352" s="183"/>
      <c r="B2352" s="206"/>
      <c r="C2352" s="2"/>
      <c r="D2352" s="72" t="s">
        <v>144</v>
      </c>
      <c r="E2352" s="211"/>
    </row>
    <row r="2353" spans="1:5" ht="12.75">
      <c r="A2353" s="183"/>
      <c r="B2353" s="206"/>
      <c r="C2353" s="2"/>
      <c r="D2353" s="72" t="s">
        <v>144</v>
      </c>
      <c r="E2353" s="211"/>
    </row>
    <row r="2354" spans="1:5" ht="12.75">
      <c r="A2354" s="183"/>
      <c r="B2354" s="206"/>
      <c r="C2354" s="2"/>
      <c r="D2354" s="72" t="s">
        <v>144</v>
      </c>
      <c r="E2354" s="211"/>
    </row>
    <row r="2355" spans="1:5" ht="12.75">
      <c r="A2355" s="183"/>
      <c r="B2355" s="206"/>
      <c r="C2355" s="2"/>
      <c r="D2355" s="72" t="s">
        <v>144</v>
      </c>
      <c r="E2355" s="211"/>
    </row>
    <row r="2356" spans="1:5" ht="12.75">
      <c r="A2356" s="183"/>
      <c r="B2356" s="206"/>
      <c r="C2356" s="2"/>
      <c r="D2356" s="72" t="s">
        <v>144</v>
      </c>
      <c r="E2356" s="211"/>
    </row>
    <row r="2357" spans="1:5" ht="12.75">
      <c r="A2357" s="183"/>
      <c r="B2357" s="206"/>
      <c r="C2357" s="2"/>
      <c r="D2357" s="72" t="s">
        <v>144</v>
      </c>
      <c r="E2357" s="211"/>
    </row>
    <row r="2358" spans="1:5" ht="12.75">
      <c r="A2358" s="183"/>
      <c r="B2358" s="206"/>
      <c r="C2358" s="2"/>
      <c r="D2358" s="72" t="s">
        <v>144</v>
      </c>
      <c r="E2358" s="211"/>
    </row>
    <row r="2359" spans="1:5" ht="12.75">
      <c r="A2359" s="183"/>
      <c r="B2359" s="206"/>
      <c r="C2359" s="2"/>
      <c r="D2359" s="72" t="s">
        <v>144</v>
      </c>
      <c r="E2359" s="211"/>
    </row>
    <row r="2360" spans="1:5" ht="12.75">
      <c r="A2360" s="183"/>
      <c r="B2360" s="206"/>
      <c r="C2360" s="2"/>
      <c r="D2360" s="72" t="s">
        <v>144</v>
      </c>
      <c r="E2360" s="211"/>
    </row>
    <row r="2361" spans="1:5" ht="12.75">
      <c r="A2361" s="183"/>
      <c r="B2361" s="206"/>
      <c r="C2361" s="2"/>
      <c r="D2361" s="72" t="s">
        <v>144</v>
      </c>
      <c r="E2361" s="211"/>
    </row>
    <row r="2362" spans="1:5" ht="12.75">
      <c r="A2362" s="183"/>
      <c r="B2362" s="206"/>
      <c r="C2362" s="2"/>
      <c r="D2362" s="72" t="s">
        <v>144</v>
      </c>
      <c r="E2362" s="211"/>
    </row>
    <row r="2363" spans="1:5" ht="12.75">
      <c r="A2363" s="183"/>
      <c r="B2363" s="206"/>
      <c r="C2363" s="2"/>
      <c r="D2363" s="72" t="s">
        <v>144</v>
      </c>
      <c r="E2363" s="211"/>
    </row>
    <row r="2364" spans="1:5" ht="12.75">
      <c r="A2364" s="183"/>
      <c r="B2364" s="206"/>
      <c r="C2364" s="2"/>
      <c r="D2364" s="72" t="s">
        <v>144</v>
      </c>
      <c r="E2364" s="211"/>
    </row>
    <row r="2365" spans="1:5" ht="12.75">
      <c r="A2365" s="183"/>
      <c r="B2365" s="206"/>
      <c r="C2365" s="2"/>
      <c r="D2365" s="72" t="s">
        <v>144</v>
      </c>
      <c r="E2365" s="211"/>
    </row>
    <row r="2366" spans="1:5" ht="12.75">
      <c r="A2366" s="183"/>
      <c r="B2366" s="206"/>
      <c r="C2366" s="2"/>
      <c r="D2366" s="72" t="s">
        <v>144</v>
      </c>
      <c r="E2366" s="211"/>
    </row>
    <row r="2367" spans="1:5" ht="12.75">
      <c r="A2367" s="183"/>
      <c r="B2367" s="206"/>
      <c r="C2367" s="2"/>
      <c r="D2367" s="72" t="s">
        <v>144</v>
      </c>
      <c r="E2367" s="211"/>
    </row>
    <row r="2368" spans="1:5" ht="12.75">
      <c r="A2368" s="183"/>
      <c r="B2368" s="206"/>
      <c r="C2368" s="2"/>
      <c r="D2368" s="72" t="s">
        <v>144</v>
      </c>
      <c r="E2368" s="211"/>
    </row>
    <row r="2369" spans="1:5" ht="12.75">
      <c r="A2369" s="183"/>
      <c r="B2369" s="206"/>
      <c r="C2369" s="2"/>
      <c r="D2369" s="72" t="s">
        <v>144</v>
      </c>
      <c r="E2369" s="211"/>
    </row>
    <row r="2370" spans="1:5" ht="12.75">
      <c r="A2370" s="183"/>
      <c r="B2370" s="206"/>
      <c r="C2370" s="2"/>
      <c r="D2370" s="72" t="s">
        <v>144</v>
      </c>
      <c r="E2370" s="211"/>
    </row>
    <row r="2371" spans="1:5" ht="12.75">
      <c r="A2371" s="183"/>
      <c r="B2371" s="206"/>
      <c r="C2371" s="2"/>
      <c r="D2371" s="72" t="s">
        <v>144</v>
      </c>
      <c r="E2371" s="211"/>
    </row>
    <row r="2372" spans="1:5" ht="12.75">
      <c r="A2372" s="183"/>
      <c r="B2372" s="206"/>
      <c r="C2372" s="2"/>
      <c r="D2372" s="72" t="s">
        <v>144</v>
      </c>
      <c r="E2372" s="211"/>
    </row>
    <row r="2373" spans="1:5" ht="12.75">
      <c r="A2373" s="183"/>
      <c r="B2373" s="206"/>
      <c r="C2373" s="2"/>
      <c r="D2373" s="72" t="s">
        <v>144</v>
      </c>
      <c r="E2373" s="211"/>
    </row>
    <row r="2374" spans="1:5" ht="12.75">
      <c r="A2374" s="183"/>
      <c r="B2374" s="206"/>
      <c r="C2374" s="2"/>
      <c r="D2374" s="72" t="s">
        <v>144</v>
      </c>
      <c r="E2374" s="211"/>
    </row>
    <row r="2375" spans="1:5" ht="12.75">
      <c r="A2375" s="183"/>
      <c r="B2375" s="206"/>
      <c r="C2375" s="2"/>
      <c r="D2375" s="72" t="s">
        <v>144</v>
      </c>
      <c r="E2375" s="211"/>
    </row>
    <row r="2376" spans="1:5" ht="12.75">
      <c r="A2376" s="183"/>
      <c r="B2376" s="206"/>
      <c r="C2376" s="2"/>
      <c r="D2376" s="72" t="s">
        <v>144</v>
      </c>
      <c r="E2376" s="211"/>
    </row>
    <row r="2377" spans="1:5" ht="12.75">
      <c r="A2377" s="183"/>
      <c r="B2377" s="206"/>
      <c r="C2377" s="2"/>
      <c r="D2377" s="72" t="s">
        <v>144</v>
      </c>
      <c r="E2377" s="211"/>
    </row>
    <row r="2378" spans="1:5" ht="12.75">
      <c r="A2378" s="183"/>
      <c r="B2378" s="206"/>
      <c r="C2378" s="2"/>
      <c r="D2378" s="72" t="s">
        <v>144</v>
      </c>
      <c r="E2378" s="211"/>
    </row>
    <row r="2379" spans="1:5" ht="12.75">
      <c r="A2379" s="183"/>
      <c r="B2379" s="206"/>
      <c r="C2379" s="2"/>
      <c r="D2379" s="72" t="s">
        <v>144</v>
      </c>
      <c r="E2379" s="211"/>
    </row>
    <row r="2380" spans="1:5" ht="12.75">
      <c r="A2380" s="183"/>
      <c r="B2380" s="206"/>
      <c r="C2380" s="2"/>
      <c r="D2380" s="72" t="s">
        <v>144</v>
      </c>
      <c r="E2380" s="211"/>
    </row>
    <row r="2381" spans="1:5" ht="12.75">
      <c r="A2381" s="183"/>
      <c r="B2381" s="206"/>
      <c r="C2381" s="2"/>
      <c r="D2381" s="72" t="s">
        <v>144</v>
      </c>
      <c r="E2381" s="211"/>
    </row>
    <row r="2382" spans="1:5" ht="12.75">
      <c r="A2382" s="183"/>
      <c r="B2382" s="206"/>
      <c r="C2382" s="2"/>
      <c r="D2382" s="72" t="s">
        <v>144</v>
      </c>
      <c r="E2382" s="211"/>
    </row>
    <row r="2383" spans="1:5" ht="12.75">
      <c r="A2383" s="183"/>
      <c r="B2383" s="206"/>
      <c r="C2383" s="2"/>
      <c r="D2383" s="72" t="s">
        <v>144</v>
      </c>
      <c r="E2383" s="211"/>
    </row>
    <row r="2384" spans="1:5" ht="12.75">
      <c r="A2384" s="183"/>
      <c r="B2384" s="206"/>
      <c r="C2384" s="2"/>
      <c r="D2384" s="72" t="s">
        <v>144</v>
      </c>
      <c r="E2384" s="211"/>
    </row>
    <row r="2385" spans="1:5" ht="12.75">
      <c r="A2385" s="183"/>
      <c r="B2385" s="206"/>
      <c r="C2385" s="2"/>
      <c r="D2385" s="72" t="s">
        <v>144</v>
      </c>
      <c r="E2385" s="211"/>
    </row>
    <row r="2386" spans="1:5" ht="12.75">
      <c r="A2386" s="183"/>
      <c r="B2386" s="206"/>
      <c r="C2386" s="2"/>
      <c r="D2386" s="72" t="s">
        <v>144</v>
      </c>
      <c r="E2386" s="211"/>
    </row>
    <row r="2387" spans="1:5" ht="12.75">
      <c r="A2387" s="183"/>
      <c r="B2387" s="206"/>
      <c r="C2387" s="2"/>
      <c r="D2387" s="72" t="s">
        <v>144</v>
      </c>
      <c r="E2387" s="211"/>
    </row>
    <row r="2388" spans="1:5" ht="12.75">
      <c r="A2388" s="183"/>
      <c r="B2388" s="206"/>
      <c r="C2388" s="2"/>
      <c r="D2388" s="72" t="s">
        <v>144</v>
      </c>
      <c r="E2388" s="211"/>
    </row>
    <row r="2389" spans="1:5" ht="12.75">
      <c r="A2389" s="183"/>
      <c r="B2389" s="206"/>
      <c r="C2389" s="2"/>
      <c r="D2389" s="72" t="s">
        <v>144</v>
      </c>
      <c r="E2389" s="211"/>
    </row>
    <row r="2390" spans="1:5" ht="12.75">
      <c r="A2390" s="183"/>
      <c r="B2390" s="206"/>
      <c r="C2390" s="2"/>
      <c r="D2390" s="72" t="s">
        <v>144</v>
      </c>
      <c r="E2390" s="211"/>
    </row>
    <row r="2391" spans="1:5" ht="12.75">
      <c r="A2391" s="183"/>
      <c r="B2391" s="206"/>
      <c r="C2391" s="2"/>
      <c r="D2391" s="72" t="s">
        <v>144</v>
      </c>
      <c r="E2391" s="211"/>
    </row>
    <row r="2392" spans="1:5" ht="12.75">
      <c r="A2392" s="183"/>
      <c r="B2392" s="206"/>
      <c r="C2392" s="2"/>
      <c r="D2392" s="72" t="s">
        <v>144</v>
      </c>
      <c r="E2392" s="211"/>
    </row>
    <row r="2393" spans="1:5" ht="12.75">
      <c r="A2393" s="183"/>
      <c r="B2393" s="206"/>
      <c r="C2393" s="2"/>
      <c r="D2393" s="72" t="s">
        <v>144</v>
      </c>
      <c r="E2393" s="211"/>
    </row>
    <row r="2394" spans="1:5" ht="12.75">
      <c r="A2394" s="183"/>
      <c r="B2394" s="206"/>
      <c r="C2394" s="2"/>
      <c r="D2394" s="72" t="s">
        <v>144</v>
      </c>
      <c r="E2394" s="211"/>
    </row>
    <row r="2395" spans="1:5" ht="12.75">
      <c r="A2395" s="183"/>
      <c r="B2395" s="206"/>
      <c r="C2395" s="2"/>
      <c r="D2395" s="72" t="s">
        <v>144</v>
      </c>
      <c r="E2395" s="211"/>
    </row>
    <row r="2396" spans="1:5" ht="12.75">
      <c r="A2396" s="183"/>
      <c r="B2396" s="206"/>
      <c r="C2396" s="2"/>
      <c r="D2396" s="72" t="s">
        <v>144</v>
      </c>
      <c r="E2396" s="211"/>
    </row>
    <row r="2397" spans="1:5" ht="12.75">
      <c r="A2397" s="183"/>
      <c r="B2397" s="206"/>
      <c r="C2397" s="2"/>
      <c r="D2397" s="72" t="s">
        <v>144</v>
      </c>
      <c r="E2397" s="211"/>
    </row>
    <row r="2398" spans="1:5" ht="12.75">
      <c r="A2398" s="183"/>
      <c r="B2398" s="206"/>
      <c r="C2398" s="2"/>
      <c r="D2398" s="72" t="s">
        <v>144</v>
      </c>
      <c r="E2398" s="211"/>
    </row>
    <row r="2399" spans="1:5" ht="12.75">
      <c r="A2399" s="183"/>
      <c r="B2399" s="206"/>
      <c r="C2399" s="2"/>
      <c r="D2399" s="72" t="s">
        <v>144</v>
      </c>
      <c r="E2399" s="211"/>
    </row>
    <row r="2400" spans="1:5" ht="12.75">
      <c r="A2400" s="183"/>
      <c r="B2400" s="206"/>
      <c r="C2400" s="2"/>
      <c r="D2400" s="72" t="s">
        <v>144</v>
      </c>
      <c r="E2400" s="211"/>
    </row>
    <row r="2401" spans="1:5" ht="12.75">
      <c r="A2401" s="183"/>
      <c r="B2401" s="206"/>
      <c r="C2401" s="2"/>
      <c r="D2401" s="72" t="s">
        <v>144</v>
      </c>
      <c r="E2401" s="211"/>
    </row>
    <row r="2402" spans="1:5" ht="12.75">
      <c r="A2402" s="183"/>
      <c r="B2402" s="206"/>
      <c r="C2402" s="2"/>
      <c r="D2402" s="72" t="s">
        <v>144</v>
      </c>
      <c r="E2402" s="211"/>
    </row>
    <row r="2403" spans="1:5" ht="12.75">
      <c r="A2403" s="183"/>
      <c r="B2403" s="206"/>
      <c r="C2403" s="2"/>
      <c r="D2403" s="72" t="s">
        <v>144</v>
      </c>
      <c r="E2403" s="211"/>
    </row>
    <row r="2404" spans="1:5" ht="12.75">
      <c r="A2404" s="183"/>
      <c r="B2404" s="206"/>
      <c r="C2404" s="2"/>
      <c r="D2404" s="72" t="s">
        <v>144</v>
      </c>
      <c r="E2404" s="211"/>
    </row>
    <row r="2405" spans="1:5" ht="12.75">
      <c r="A2405" s="183"/>
      <c r="B2405" s="206"/>
      <c r="C2405" s="2"/>
      <c r="D2405" s="72" t="s">
        <v>144</v>
      </c>
      <c r="E2405" s="211"/>
    </row>
    <row r="2406" spans="1:5" ht="12.75">
      <c r="A2406" s="183"/>
      <c r="B2406" s="206"/>
      <c r="C2406" s="2"/>
      <c r="D2406" s="72" t="s">
        <v>144</v>
      </c>
      <c r="E2406" s="211"/>
    </row>
    <row r="2407" spans="1:5" ht="12.75">
      <c r="A2407" s="183"/>
      <c r="B2407" s="206"/>
      <c r="C2407" s="2"/>
      <c r="D2407" s="72" t="s">
        <v>144</v>
      </c>
      <c r="E2407" s="211"/>
    </row>
    <row r="2408" spans="1:5" ht="12.75">
      <c r="A2408" s="183"/>
      <c r="B2408" s="206"/>
      <c r="C2408" s="2"/>
      <c r="D2408" s="72" t="s">
        <v>144</v>
      </c>
      <c r="E2408" s="211"/>
    </row>
    <row r="2409" spans="1:5" ht="12.75">
      <c r="A2409" s="183"/>
      <c r="B2409" s="206"/>
      <c r="C2409" s="2"/>
      <c r="D2409" s="72" t="s">
        <v>144</v>
      </c>
      <c r="E2409" s="211"/>
    </row>
    <row r="2410" spans="1:5" ht="12.75">
      <c r="A2410" s="183"/>
      <c r="B2410" s="206"/>
      <c r="C2410" s="2"/>
      <c r="D2410" s="72" t="s">
        <v>144</v>
      </c>
      <c r="E2410" s="211"/>
    </row>
    <row r="2411" spans="1:5" ht="12.75">
      <c r="A2411" s="183"/>
      <c r="B2411" s="206"/>
      <c r="C2411" s="2"/>
      <c r="D2411" s="72" t="s">
        <v>144</v>
      </c>
      <c r="E2411" s="211"/>
    </row>
    <row r="2412" spans="1:5" ht="12.75">
      <c r="A2412" s="183"/>
      <c r="B2412" s="206"/>
      <c r="C2412" s="2"/>
      <c r="D2412" s="72" t="s">
        <v>144</v>
      </c>
      <c r="E2412" s="211"/>
    </row>
    <row r="2413" spans="1:5" ht="12.75">
      <c r="A2413" s="183"/>
      <c r="B2413" s="206"/>
      <c r="C2413" s="2"/>
      <c r="D2413" s="72" t="s">
        <v>144</v>
      </c>
      <c r="E2413" s="211"/>
    </row>
    <row r="2414" spans="1:5" ht="12.75">
      <c r="A2414" s="183"/>
      <c r="B2414" s="206"/>
      <c r="C2414" s="2"/>
      <c r="D2414" s="72" t="s">
        <v>144</v>
      </c>
      <c r="E2414" s="211"/>
    </row>
    <row r="2415" spans="1:5" ht="12.75">
      <c r="A2415" s="183"/>
      <c r="B2415" s="206"/>
      <c r="C2415" s="2"/>
      <c r="D2415" s="72" t="s">
        <v>144</v>
      </c>
      <c r="E2415" s="211"/>
    </row>
    <row r="2416" spans="1:5" ht="12.75">
      <c r="A2416" s="183"/>
      <c r="B2416" s="206"/>
      <c r="C2416" s="2"/>
      <c r="D2416" s="72" t="s">
        <v>144</v>
      </c>
      <c r="E2416" s="211"/>
    </row>
    <row r="2417" spans="1:5" ht="12.75">
      <c r="A2417" s="183"/>
      <c r="B2417" s="206"/>
      <c r="C2417" s="2"/>
      <c r="D2417" s="72" t="s">
        <v>144</v>
      </c>
      <c r="E2417" s="211"/>
    </row>
    <row r="2418" spans="1:5" ht="12.75">
      <c r="A2418" s="183"/>
      <c r="B2418" s="206"/>
      <c r="C2418" s="2"/>
      <c r="D2418" s="72" t="s">
        <v>144</v>
      </c>
      <c r="E2418" s="211"/>
    </row>
    <row r="2419" spans="1:5" ht="12.75">
      <c r="A2419" s="183"/>
      <c r="B2419" s="206"/>
      <c r="C2419" s="2"/>
      <c r="D2419" s="72" t="s">
        <v>144</v>
      </c>
      <c r="E2419" s="211"/>
    </row>
    <row r="2420" spans="1:5" ht="12.75">
      <c r="A2420" s="183"/>
      <c r="B2420" s="206"/>
      <c r="C2420" s="2"/>
      <c r="D2420" s="72" t="s">
        <v>144</v>
      </c>
      <c r="E2420" s="211"/>
    </row>
    <row r="2421" spans="1:5" ht="12.75">
      <c r="A2421" s="183"/>
      <c r="B2421" s="206"/>
      <c r="C2421" s="2"/>
      <c r="D2421" s="72" t="s">
        <v>144</v>
      </c>
      <c r="E2421" s="211"/>
    </row>
    <row r="2422" spans="1:5" ht="12.75">
      <c r="A2422" s="183"/>
      <c r="B2422" s="206"/>
      <c r="C2422" s="2"/>
      <c r="D2422" s="72" t="s">
        <v>144</v>
      </c>
      <c r="E2422" s="211"/>
    </row>
    <row r="2423" spans="1:5" ht="12.75">
      <c r="A2423" s="183"/>
      <c r="B2423" s="206"/>
      <c r="C2423" s="2"/>
      <c r="D2423" s="72" t="s">
        <v>144</v>
      </c>
      <c r="E2423" s="211"/>
    </row>
    <row r="2424" spans="1:5" ht="12.75">
      <c r="A2424" s="183"/>
      <c r="B2424" s="206"/>
      <c r="C2424" s="2"/>
      <c r="D2424" s="72" t="s">
        <v>144</v>
      </c>
      <c r="E2424" s="211"/>
    </row>
    <row r="2425" spans="1:5" ht="12.75">
      <c r="A2425" s="183"/>
      <c r="B2425" s="206"/>
      <c r="C2425" s="2"/>
      <c r="D2425" s="72" t="s">
        <v>144</v>
      </c>
      <c r="E2425" s="211"/>
    </row>
    <row r="2426" spans="1:5" ht="12.75">
      <c r="A2426" s="183"/>
      <c r="B2426" s="206"/>
      <c r="C2426" s="2"/>
      <c r="D2426" s="72" t="s">
        <v>144</v>
      </c>
      <c r="E2426" s="211"/>
    </row>
    <row r="2427" spans="1:5" ht="12.75">
      <c r="A2427" s="183"/>
      <c r="B2427" s="206"/>
      <c r="C2427" s="2"/>
      <c r="D2427" s="72" t="s">
        <v>144</v>
      </c>
      <c r="E2427" s="211"/>
    </row>
    <row r="2428" spans="1:5" ht="12.75">
      <c r="A2428" s="183"/>
      <c r="B2428" s="206"/>
      <c r="C2428" s="2"/>
      <c r="D2428" s="72" t="s">
        <v>144</v>
      </c>
      <c r="E2428" s="211"/>
    </row>
    <row r="2429" spans="1:5" ht="12.75">
      <c r="A2429" s="183"/>
      <c r="B2429" s="206"/>
      <c r="C2429" s="2"/>
      <c r="D2429" s="72" t="s">
        <v>144</v>
      </c>
      <c r="E2429" s="211"/>
    </row>
    <row r="2430" spans="1:5" ht="12.75">
      <c r="A2430" s="183"/>
      <c r="B2430" s="206"/>
      <c r="C2430" s="2"/>
      <c r="D2430" s="72" t="s">
        <v>144</v>
      </c>
      <c r="E2430" s="211"/>
    </row>
    <row r="2431" spans="1:5" ht="12.75">
      <c r="A2431" s="183"/>
      <c r="B2431" s="206"/>
      <c r="C2431" s="2"/>
      <c r="D2431" s="72" t="s">
        <v>144</v>
      </c>
      <c r="E2431" s="211"/>
    </row>
    <row r="2432" spans="1:5" ht="12.75">
      <c r="A2432" s="183"/>
      <c r="B2432" s="206"/>
      <c r="C2432" s="2"/>
      <c r="D2432" s="72" t="s">
        <v>144</v>
      </c>
      <c r="E2432" s="211"/>
    </row>
    <row r="2433" spans="1:5" ht="12.75">
      <c r="A2433" s="183"/>
      <c r="B2433" s="206"/>
      <c r="C2433" s="2"/>
      <c r="D2433" s="72" t="s">
        <v>144</v>
      </c>
      <c r="E2433" s="211"/>
    </row>
    <row r="2434" spans="1:5" ht="12.75">
      <c r="A2434" s="183"/>
      <c r="B2434" s="206"/>
      <c r="C2434" s="2"/>
      <c r="D2434" s="72" t="s">
        <v>144</v>
      </c>
      <c r="E2434" s="211"/>
    </row>
    <row r="2435" spans="1:5" ht="12.75">
      <c r="A2435" s="183"/>
      <c r="B2435" s="206"/>
      <c r="C2435" s="2"/>
      <c r="D2435" s="72" t="s">
        <v>144</v>
      </c>
      <c r="E2435" s="211"/>
    </row>
    <row r="2436" spans="1:5" ht="12.75">
      <c r="A2436" s="183"/>
      <c r="B2436" s="206"/>
      <c r="C2436" s="2"/>
      <c r="D2436" s="72" t="s">
        <v>144</v>
      </c>
      <c r="E2436" s="211"/>
    </row>
    <row r="2437" spans="1:5" ht="12.75">
      <c r="A2437" s="183"/>
      <c r="B2437" s="206"/>
      <c r="C2437" s="2"/>
      <c r="D2437" s="72" t="s">
        <v>144</v>
      </c>
      <c r="E2437" s="211"/>
    </row>
    <row r="2438" spans="1:5" ht="12.75">
      <c r="A2438" s="183"/>
      <c r="B2438" s="206"/>
      <c r="C2438" s="2"/>
      <c r="D2438" s="72" t="s">
        <v>144</v>
      </c>
      <c r="E2438" s="211"/>
    </row>
    <row r="2439" spans="1:5" ht="12.75">
      <c r="A2439" s="183"/>
      <c r="B2439" s="206"/>
      <c r="C2439" s="2"/>
      <c r="D2439" s="72" t="s">
        <v>144</v>
      </c>
      <c r="E2439" s="211"/>
    </row>
    <row r="2440" spans="1:5" ht="12.75">
      <c r="A2440" s="183"/>
      <c r="B2440" s="206"/>
      <c r="C2440" s="2"/>
      <c r="D2440" s="72" t="s">
        <v>144</v>
      </c>
      <c r="E2440" s="211"/>
    </row>
    <row r="2441" spans="1:5" ht="12.75">
      <c r="A2441" s="183"/>
      <c r="B2441" s="206"/>
      <c r="C2441" s="2"/>
      <c r="D2441" s="72" t="s">
        <v>144</v>
      </c>
      <c r="E2441" s="211"/>
    </row>
    <row r="2442" spans="1:5" ht="12.75">
      <c r="A2442" s="183"/>
      <c r="B2442" s="206"/>
      <c r="C2442" s="2"/>
      <c r="D2442" s="72" t="s">
        <v>144</v>
      </c>
      <c r="E2442" s="211"/>
    </row>
    <row r="2443" spans="1:5" ht="12.75">
      <c r="A2443" s="183"/>
      <c r="B2443" s="206"/>
      <c r="C2443" s="2"/>
      <c r="D2443" s="72" t="s">
        <v>144</v>
      </c>
      <c r="E2443" s="211"/>
    </row>
    <row r="2444" spans="1:5" ht="12.75">
      <c r="A2444" s="183"/>
      <c r="B2444" s="206"/>
      <c r="C2444" s="2"/>
      <c r="D2444" s="72" t="s">
        <v>144</v>
      </c>
      <c r="E2444" s="211"/>
    </row>
    <row r="2445" spans="1:5" ht="12.75">
      <c r="A2445" s="183"/>
      <c r="B2445" s="206"/>
      <c r="C2445" s="2"/>
      <c r="D2445" s="72" t="s">
        <v>144</v>
      </c>
      <c r="E2445" s="211"/>
    </row>
    <row r="2446" spans="1:5" ht="12.75">
      <c r="A2446" s="183"/>
      <c r="B2446" s="206"/>
      <c r="C2446" s="2"/>
      <c r="D2446" s="72" t="s">
        <v>144</v>
      </c>
      <c r="E2446" s="211"/>
    </row>
    <row r="2447" spans="1:5" ht="12.75">
      <c r="A2447" s="183"/>
      <c r="B2447" s="206"/>
      <c r="C2447" s="2"/>
      <c r="D2447" s="72" t="s">
        <v>144</v>
      </c>
      <c r="E2447" s="211"/>
    </row>
    <row r="2448" spans="1:5" ht="12.75">
      <c r="A2448" s="183"/>
      <c r="B2448" s="206"/>
      <c r="C2448" s="2"/>
      <c r="D2448" s="72" t="s">
        <v>144</v>
      </c>
      <c r="E2448" s="211"/>
    </row>
    <row r="2449" spans="1:5" ht="12.75">
      <c r="A2449" s="183"/>
      <c r="B2449" s="206"/>
      <c r="C2449" s="2"/>
      <c r="D2449" s="72" t="s">
        <v>144</v>
      </c>
      <c r="E2449" s="211"/>
    </row>
    <row r="2450" spans="1:5" ht="12.75">
      <c r="A2450" s="183"/>
      <c r="B2450" s="206"/>
      <c r="C2450" s="2"/>
      <c r="D2450" s="72" t="s">
        <v>144</v>
      </c>
      <c r="E2450" s="211"/>
    </row>
    <row r="2451" spans="1:5" ht="12.75">
      <c r="A2451" s="183"/>
      <c r="B2451" s="206"/>
      <c r="C2451" s="2"/>
      <c r="D2451" s="72" t="s">
        <v>144</v>
      </c>
      <c r="E2451" s="211"/>
    </row>
    <row r="2452" spans="1:5" ht="12.75">
      <c r="A2452" s="183"/>
      <c r="B2452" s="206"/>
      <c r="C2452" s="2"/>
      <c r="D2452" s="72" t="s">
        <v>144</v>
      </c>
      <c r="E2452" s="211"/>
    </row>
    <row r="2453" spans="1:5" ht="12.75">
      <c r="A2453" s="183"/>
      <c r="B2453" s="206"/>
      <c r="C2453" s="2"/>
      <c r="D2453" s="72" t="s">
        <v>144</v>
      </c>
      <c r="E2453" s="211"/>
    </row>
    <row r="2454" spans="1:5" ht="12.75">
      <c r="A2454" s="183"/>
      <c r="B2454" s="206"/>
      <c r="C2454" s="2"/>
      <c r="D2454" s="72" t="s">
        <v>144</v>
      </c>
      <c r="E2454" s="211"/>
    </row>
    <row r="2455" spans="1:5" ht="12.75">
      <c r="A2455" s="183"/>
      <c r="B2455" s="206"/>
      <c r="C2455" s="2"/>
      <c r="D2455" s="72" t="s">
        <v>144</v>
      </c>
      <c r="E2455" s="211"/>
    </row>
    <row r="2456" spans="1:5" ht="12.75">
      <c r="A2456" s="183"/>
      <c r="B2456" s="206"/>
      <c r="C2456" s="2"/>
      <c r="D2456" s="72" t="s">
        <v>144</v>
      </c>
      <c r="E2456" s="211"/>
    </row>
    <row r="2457" spans="1:5" ht="12.75">
      <c r="A2457" s="183"/>
      <c r="B2457" s="206"/>
      <c r="C2457" s="2"/>
      <c r="D2457" s="72" t="s">
        <v>144</v>
      </c>
      <c r="E2457" s="211"/>
    </row>
    <row r="2458" spans="1:5" ht="12.75">
      <c r="A2458" s="183"/>
      <c r="B2458" s="206"/>
      <c r="C2458" s="2"/>
      <c r="D2458" s="72" t="s">
        <v>144</v>
      </c>
      <c r="E2458" s="211"/>
    </row>
    <row r="2459" spans="1:5" ht="12.75">
      <c r="A2459" s="183"/>
      <c r="B2459" s="206"/>
      <c r="C2459" s="2"/>
      <c r="D2459" s="72" t="s">
        <v>144</v>
      </c>
      <c r="E2459" s="211"/>
    </row>
    <row r="2460" spans="1:5" ht="12.75">
      <c r="A2460" s="183"/>
      <c r="B2460" s="206"/>
      <c r="C2460" s="2"/>
      <c r="D2460" s="72" t="s">
        <v>144</v>
      </c>
      <c r="E2460" s="211"/>
    </row>
    <row r="2461" spans="1:5" ht="12.75">
      <c r="A2461" s="183"/>
      <c r="B2461" s="206"/>
      <c r="C2461" s="2"/>
      <c r="D2461" s="72" t="s">
        <v>144</v>
      </c>
      <c r="E2461" s="211"/>
    </row>
    <row r="2462" spans="1:5" ht="12.75">
      <c r="A2462" s="183"/>
      <c r="B2462" s="206"/>
      <c r="C2462" s="2"/>
      <c r="D2462" s="72" t="s">
        <v>144</v>
      </c>
      <c r="E2462" s="211"/>
    </row>
    <row r="2463" spans="1:5" ht="12.75">
      <c r="A2463" s="183"/>
      <c r="B2463" s="206"/>
      <c r="C2463" s="2"/>
      <c r="D2463" s="72" t="s">
        <v>144</v>
      </c>
      <c r="E2463" s="211"/>
    </row>
    <row r="2464" spans="1:5" ht="12.75">
      <c r="A2464" s="183"/>
      <c r="B2464" s="206"/>
      <c r="C2464" s="2"/>
      <c r="D2464" s="72" t="s">
        <v>144</v>
      </c>
      <c r="E2464" s="211"/>
    </row>
    <row r="2465" spans="1:5" ht="12.75">
      <c r="A2465" s="183"/>
      <c r="B2465" s="206"/>
      <c r="C2465" s="2"/>
      <c r="D2465" s="72" t="s">
        <v>144</v>
      </c>
      <c r="E2465" s="211"/>
    </row>
    <row r="2466" spans="1:5" ht="12.75">
      <c r="A2466" s="183"/>
      <c r="B2466" s="206"/>
      <c r="C2466" s="2"/>
      <c r="D2466" s="72" t="s">
        <v>144</v>
      </c>
      <c r="E2466" s="211"/>
    </row>
    <row r="2467" spans="1:5" ht="12.75">
      <c r="A2467" s="183"/>
      <c r="B2467" s="206"/>
      <c r="C2467" s="2"/>
      <c r="D2467" s="72" t="s">
        <v>144</v>
      </c>
      <c r="E2467" s="211"/>
    </row>
    <row r="2468" spans="1:5" ht="12.75">
      <c r="A2468" s="183"/>
      <c r="B2468" s="206"/>
      <c r="C2468" s="2"/>
      <c r="D2468" s="72" t="s">
        <v>144</v>
      </c>
      <c r="E2468" s="211"/>
    </row>
    <row r="2469" spans="1:5" ht="12.75">
      <c r="A2469" s="183"/>
      <c r="B2469" s="206"/>
      <c r="C2469" s="2"/>
      <c r="D2469" s="72" t="s">
        <v>144</v>
      </c>
      <c r="E2469" s="211"/>
    </row>
    <row r="2470" spans="1:5" ht="12.75">
      <c r="A2470" s="183"/>
      <c r="B2470" s="206"/>
      <c r="C2470" s="2"/>
      <c r="D2470" s="72" t="s">
        <v>144</v>
      </c>
      <c r="E2470" s="211"/>
    </row>
    <row r="2471" spans="1:5" ht="12.75">
      <c r="A2471" s="183"/>
      <c r="B2471" s="206"/>
      <c r="C2471" s="2"/>
      <c r="D2471" s="72" t="s">
        <v>144</v>
      </c>
      <c r="E2471" s="211"/>
    </row>
    <row r="2472" spans="1:5" ht="12.75">
      <c r="A2472" s="183"/>
      <c r="B2472" s="206"/>
      <c r="C2472" s="2"/>
      <c r="D2472" s="72" t="s">
        <v>144</v>
      </c>
      <c r="E2472" s="211"/>
    </row>
    <row r="2473" spans="1:5" ht="12.75">
      <c r="A2473" s="183"/>
      <c r="B2473" s="206"/>
      <c r="C2473" s="2"/>
      <c r="D2473" s="72" t="s">
        <v>144</v>
      </c>
      <c r="E2473" s="211"/>
    </row>
    <row r="2474" spans="1:5" ht="12.75">
      <c r="A2474" s="183"/>
      <c r="B2474" s="206"/>
      <c r="C2474" s="2"/>
      <c r="D2474" s="72" t="s">
        <v>144</v>
      </c>
      <c r="E2474" s="211"/>
    </row>
    <row r="2475" spans="1:5" ht="12.75">
      <c r="A2475" s="183"/>
      <c r="B2475" s="206"/>
      <c r="C2475" s="2"/>
      <c r="D2475" s="72" t="s">
        <v>144</v>
      </c>
      <c r="E2475" s="211"/>
    </row>
    <row r="2476" spans="1:5" ht="12.75">
      <c r="A2476" s="183"/>
      <c r="B2476" s="206"/>
      <c r="C2476" s="2"/>
      <c r="D2476" s="72" t="s">
        <v>144</v>
      </c>
      <c r="E2476" s="211"/>
    </row>
    <row r="2477" spans="1:5" ht="12.75">
      <c r="A2477" s="183"/>
      <c r="B2477" s="206"/>
      <c r="C2477" s="2"/>
      <c r="D2477" s="72" t="s">
        <v>144</v>
      </c>
      <c r="E2477" s="211"/>
    </row>
    <row r="2478" spans="1:5" ht="12.75">
      <c r="A2478" s="183"/>
      <c r="B2478" s="206"/>
      <c r="C2478" s="2"/>
      <c r="D2478" s="72" t="s">
        <v>144</v>
      </c>
      <c r="E2478" s="211"/>
    </row>
    <row r="2479" spans="1:5" ht="12.75">
      <c r="A2479" s="183"/>
      <c r="B2479" s="206"/>
      <c r="C2479" s="2"/>
      <c r="D2479" s="72" t="s">
        <v>144</v>
      </c>
      <c r="E2479" s="211"/>
    </row>
    <row r="2480" spans="1:5" ht="12.75">
      <c r="A2480" s="183"/>
      <c r="B2480" s="206"/>
      <c r="C2480" s="2"/>
      <c r="D2480" s="72" t="s">
        <v>144</v>
      </c>
      <c r="E2480" s="211"/>
    </row>
    <row r="2481" spans="1:5" ht="12.75">
      <c r="A2481" s="183"/>
      <c r="B2481" s="206"/>
      <c r="C2481" s="2"/>
      <c r="D2481" s="72" t="s">
        <v>144</v>
      </c>
      <c r="E2481" s="211"/>
    </row>
    <row r="2482" spans="1:5" ht="12.75">
      <c r="A2482" s="183"/>
      <c r="B2482" s="206"/>
      <c r="C2482" s="2"/>
      <c r="D2482" s="72" t="s">
        <v>144</v>
      </c>
      <c r="E2482" s="211"/>
    </row>
    <row r="2483" spans="1:5" ht="12.75">
      <c r="A2483" s="183"/>
      <c r="B2483" s="206"/>
      <c r="C2483" s="2"/>
      <c r="D2483" s="72" t="s">
        <v>144</v>
      </c>
      <c r="E2483" s="211"/>
    </row>
    <row r="2484" spans="1:5" ht="12.75">
      <c r="A2484" s="183"/>
      <c r="B2484" s="206"/>
      <c r="C2484" s="2"/>
      <c r="D2484" s="72" t="s">
        <v>144</v>
      </c>
      <c r="E2484" s="211"/>
    </row>
    <row r="2485" spans="1:5" ht="12.75">
      <c r="A2485" s="183"/>
      <c r="B2485" s="206"/>
      <c r="C2485" s="2"/>
      <c r="D2485" s="72" t="s">
        <v>144</v>
      </c>
      <c r="E2485" s="211"/>
    </row>
    <row r="2486" spans="1:5" ht="12.75">
      <c r="A2486" s="183"/>
      <c r="B2486" s="206"/>
      <c r="C2486" s="2"/>
      <c r="D2486" s="72" t="s">
        <v>144</v>
      </c>
      <c r="E2486" s="211"/>
    </row>
    <row r="2487" spans="1:5" ht="12.75">
      <c r="A2487" s="183"/>
      <c r="B2487" s="206"/>
      <c r="C2487" s="2"/>
      <c r="D2487" s="72" t="s">
        <v>144</v>
      </c>
      <c r="E2487" s="211"/>
    </row>
    <row r="2488" spans="1:5" ht="12.75">
      <c r="A2488" s="183"/>
      <c r="B2488" s="206"/>
      <c r="C2488" s="2"/>
      <c r="D2488" s="72" t="s">
        <v>144</v>
      </c>
      <c r="E2488" s="211"/>
    </row>
    <row r="2489" spans="1:5" ht="12.75">
      <c r="A2489" s="183"/>
      <c r="B2489" s="206"/>
      <c r="C2489" s="2"/>
      <c r="D2489" s="72" t="s">
        <v>144</v>
      </c>
      <c r="E2489" s="211"/>
    </row>
    <row r="2490" spans="1:5" ht="12.75">
      <c r="A2490" s="183"/>
      <c r="B2490" s="206"/>
      <c r="C2490" s="2"/>
      <c r="D2490" s="72" t="s">
        <v>144</v>
      </c>
      <c r="E2490" s="211"/>
    </row>
    <row r="2491" spans="1:5" ht="12.75">
      <c r="A2491" s="183"/>
      <c r="B2491" s="206"/>
      <c r="C2491" s="2"/>
      <c r="D2491" s="72" t="s">
        <v>144</v>
      </c>
      <c r="E2491" s="211"/>
    </row>
    <row r="2492" spans="1:5" ht="12.75">
      <c r="A2492" s="183"/>
      <c r="B2492" s="206"/>
      <c r="C2492" s="2"/>
      <c r="D2492" s="72" t="s">
        <v>144</v>
      </c>
      <c r="E2492" s="211"/>
    </row>
    <row r="2493" spans="1:5" ht="12.75">
      <c r="A2493" s="183"/>
      <c r="B2493" s="206"/>
      <c r="C2493" s="2"/>
      <c r="D2493" s="72" t="s">
        <v>144</v>
      </c>
      <c r="E2493" s="211"/>
    </row>
    <row r="2494" spans="1:5" ht="12.75">
      <c r="A2494" s="183"/>
      <c r="B2494" s="206"/>
      <c r="C2494" s="2"/>
      <c r="D2494" s="72" t="s">
        <v>144</v>
      </c>
      <c r="E2494" s="211"/>
    </row>
    <row r="2495" spans="1:5" ht="12.75">
      <c r="A2495" s="183"/>
      <c r="B2495" s="206"/>
      <c r="C2495" s="2"/>
      <c r="D2495" s="72" t="s">
        <v>144</v>
      </c>
      <c r="E2495" s="211"/>
    </row>
    <row r="2496" spans="1:5" ht="12.75">
      <c r="A2496" s="183"/>
      <c r="B2496" s="206"/>
      <c r="C2496" s="2"/>
      <c r="D2496" s="72" t="s">
        <v>144</v>
      </c>
      <c r="E2496" s="211"/>
    </row>
    <row r="2497" spans="1:5" ht="12.75">
      <c r="A2497" s="183"/>
      <c r="B2497" s="206"/>
      <c r="C2497" s="2"/>
      <c r="D2497" s="72" t="s">
        <v>144</v>
      </c>
      <c r="E2497" s="211"/>
    </row>
    <row r="2498" spans="1:5" ht="12.75">
      <c r="A2498" s="183"/>
      <c r="B2498" s="206"/>
      <c r="C2498" s="2"/>
      <c r="D2498" s="72" t="s">
        <v>144</v>
      </c>
      <c r="E2498" s="211"/>
    </row>
    <row r="2499" spans="1:5" ht="12.75">
      <c r="A2499" s="183"/>
      <c r="B2499" s="206"/>
      <c r="C2499" s="2"/>
      <c r="D2499" s="72" t="s">
        <v>144</v>
      </c>
      <c r="E2499" s="211"/>
    </row>
    <row r="2500" spans="1:5" ht="12.75">
      <c r="A2500" s="183"/>
      <c r="B2500" s="206"/>
      <c r="C2500" s="2"/>
      <c r="D2500" s="72" t="s">
        <v>144</v>
      </c>
      <c r="E2500" s="211"/>
    </row>
    <row r="2501" spans="1:5" ht="12.75">
      <c r="A2501" s="183"/>
      <c r="B2501" s="206"/>
      <c r="C2501" s="2"/>
      <c r="D2501" s="72" t="s">
        <v>144</v>
      </c>
      <c r="E2501" s="211"/>
    </row>
    <row r="2502" spans="1:5" ht="12.75">
      <c r="A2502" s="183"/>
      <c r="B2502" s="206"/>
      <c r="C2502" s="2"/>
      <c r="D2502" s="72" t="s">
        <v>144</v>
      </c>
      <c r="E2502" s="211"/>
    </row>
    <row r="2503" spans="1:5" ht="12.75">
      <c r="A2503" s="183"/>
      <c r="B2503" s="206"/>
      <c r="C2503" s="2"/>
      <c r="D2503" s="2" t="s">
        <v>144</v>
      </c>
      <c r="E2503" s="212"/>
    </row>
    <row r="2504" spans="1:5" ht="12.75">
      <c r="A2504" s="183"/>
      <c r="B2504" s="206"/>
      <c r="C2504" s="2"/>
      <c r="D2504" s="2" t="s">
        <v>144</v>
      </c>
      <c r="E2504" s="212"/>
    </row>
    <row r="2505" spans="1:5" ht="12.75">
      <c r="A2505" s="183"/>
      <c r="B2505" s="206"/>
      <c r="C2505" s="2"/>
      <c r="D2505" s="2" t="s">
        <v>144</v>
      </c>
      <c r="E2505" s="212"/>
    </row>
    <row r="2506" spans="1:5" ht="12.75">
      <c r="A2506" s="183"/>
      <c r="B2506" s="206"/>
      <c r="C2506" s="2"/>
      <c r="D2506" s="2" t="s">
        <v>144</v>
      </c>
      <c r="E2506" s="212"/>
    </row>
    <row r="2507" spans="1:5" ht="12.75">
      <c r="A2507" s="183"/>
      <c r="B2507" s="206"/>
      <c r="C2507" s="2"/>
      <c r="D2507" s="2" t="s">
        <v>144</v>
      </c>
      <c r="E2507" s="212"/>
    </row>
    <row r="2508" spans="1:5" ht="12.75">
      <c r="A2508" s="183"/>
      <c r="B2508" s="206"/>
      <c r="C2508" s="2"/>
      <c r="D2508" s="2" t="s">
        <v>144</v>
      </c>
      <c r="E2508" s="212"/>
    </row>
    <row r="2509" spans="1:5" ht="12.75">
      <c r="A2509" s="183"/>
      <c r="B2509" s="206"/>
      <c r="C2509" s="2"/>
      <c r="D2509" s="2" t="s">
        <v>144</v>
      </c>
      <c r="E2509" s="212"/>
    </row>
    <row r="2510" spans="1:5" ht="12.75">
      <c r="A2510" s="183"/>
      <c r="B2510" s="206"/>
      <c r="C2510" s="2"/>
      <c r="D2510" s="2" t="s">
        <v>144</v>
      </c>
      <c r="E2510" s="212"/>
    </row>
    <row r="2511" spans="1:5" ht="12.75">
      <c r="A2511" s="183"/>
      <c r="B2511" s="206"/>
      <c r="C2511" s="2"/>
      <c r="D2511" s="2"/>
      <c r="E2511" s="212"/>
    </row>
    <row r="2512" spans="1:5" ht="12.75">
      <c r="A2512" s="183"/>
      <c r="B2512" s="206"/>
      <c r="C2512" s="2"/>
      <c r="D2512" s="2"/>
      <c r="E2512" s="206"/>
    </row>
    <row r="2513" spans="4:5" s="165" customFormat="1" ht="12.75">
      <c r="D2513" s="2"/>
      <c r="E2513" s="206"/>
    </row>
    <row r="2514" spans="4:5" s="165" customFormat="1" ht="12.75">
      <c r="D2514" s="2"/>
      <c r="E2514" s="206"/>
    </row>
  </sheetData>
  <mergeCells count="2">
    <mergeCell ref="A15:E21"/>
    <mergeCell ref="A24:E24"/>
  </mergeCells>
  <pageMargins left="0.70866141732283472" right="0.70866141732283472" top="0.74803149606299213" bottom="0.74803149606299213" header="0.31496062992125984" footer="0.31496062992125984"/>
  <pageSetup paperSize="9" scale="68" fitToHeight="0" orientation="portrait" r:id="rId1"/>
  <headerFooter>
    <oddFooter>&amp;C&amp;P</oddFooter>
  </headerFooter>
  <rowBreaks count="21" manualBreakCount="21">
    <brk id="49" max="4" man="1"/>
    <brk id="102" max="4" man="1"/>
    <brk id="182" max="4" man="1"/>
    <brk id="264" max="4" man="1"/>
    <brk id="344" max="4" man="1"/>
    <brk id="426" max="4" man="1"/>
    <brk id="593" max="4" man="1"/>
    <brk id="672" max="4" man="1"/>
    <brk id="734" max="4" man="1"/>
    <brk id="801" max="4" man="1"/>
    <brk id="969" max="4" man="1"/>
    <brk id="1125" max="4" man="1"/>
    <brk id="1205" max="4" man="1"/>
    <brk id="1280" max="4" man="1"/>
    <brk id="1361" max="4" man="1"/>
    <brk id="1427" max="4" man="1"/>
    <brk id="1677" max="4" man="1"/>
    <brk id="1834" max="4" man="1"/>
    <brk id="1904" max="4" man="1"/>
    <brk id="2030" max="4" man="1"/>
    <brk id="2092" max="4"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showGridLines="0" workbookViewId="0">
      <selection activeCell="D10" sqref="D10"/>
    </sheetView>
  </sheetViews>
  <sheetFormatPr defaultRowHeight="15.75"/>
  <cols>
    <col min="1" max="1" width="45.296875" bestFit="1" customWidth="1"/>
    <col min="3" max="3" width="0" hidden="1" customWidth="1"/>
    <col min="4" max="4" width="14.59765625" customWidth="1"/>
    <col min="5" max="5" width="0" hidden="1" customWidth="1"/>
  </cols>
  <sheetData>
    <row r="1" spans="1:5">
      <c r="A1" t="s">
        <v>315</v>
      </c>
    </row>
    <row r="2" spans="1:5" ht="16.5" thickBot="1"/>
    <row r="3" spans="1:5">
      <c r="A3" s="78"/>
      <c r="B3" s="79"/>
      <c r="C3" s="79" t="s">
        <v>261</v>
      </c>
      <c r="D3" s="79" t="s">
        <v>317</v>
      </c>
      <c r="E3" s="80" t="s">
        <v>459</v>
      </c>
    </row>
    <row r="4" spans="1:5">
      <c r="A4" s="77"/>
      <c r="B4" s="81" t="s">
        <v>289</v>
      </c>
      <c r="C4" s="81"/>
      <c r="D4" s="81" t="s">
        <v>316</v>
      </c>
      <c r="E4" s="82"/>
    </row>
    <row r="5" spans="1:5">
      <c r="A5" s="77"/>
      <c r="B5" s="81" t="s">
        <v>42</v>
      </c>
      <c r="C5" s="81" t="s">
        <v>42</v>
      </c>
      <c r="D5" s="81" t="s">
        <v>42</v>
      </c>
      <c r="E5" s="82"/>
    </row>
    <row r="6" spans="1:5">
      <c r="A6" s="77"/>
      <c r="B6" s="81" t="s">
        <v>1361</v>
      </c>
      <c r="C6" s="81" t="s">
        <v>262</v>
      </c>
      <c r="D6" s="81" t="s">
        <v>1362</v>
      </c>
      <c r="E6" s="82"/>
    </row>
    <row r="7" spans="1:5" ht="16.5" thickBot="1">
      <c r="A7" s="237" t="s">
        <v>318</v>
      </c>
      <c r="B7" s="84" t="s">
        <v>288</v>
      </c>
      <c r="C7" s="85" t="s">
        <v>288</v>
      </c>
      <c r="D7" s="85" t="s">
        <v>288</v>
      </c>
      <c r="E7" s="86"/>
    </row>
    <row r="8" spans="1:5">
      <c r="A8" s="125" t="s">
        <v>1501</v>
      </c>
      <c r="B8" s="123"/>
      <c r="C8" s="124"/>
      <c r="D8" s="124"/>
      <c r="E8" s="124"/>
    </row>
    <row r="9" spans="1:5">
      <c r="A9" s="270" t="s">
        <v>1365</v>
      </c>
      <c r="B9" s="123">
        <f>+'proposed 13-14'!B1744</f>
        <v>2177.6290778591997</v>
      </c>
      <c r="C9" s="124"/>
      <c r="D9" s="124">
        <v>1866.23</v>
      </c>
      <c r="E9" s="124"/>
    </row>
    <row r="10" spans="1:5">
      <c r="A10" s="270" t="s">
        <v>1366</v>
      </c>
      <c r="B10" s="123">
        <f>+'proposed 13-14'!B1745</f>
        <v>4355.2259435412006</v>
      </c>
      <c r="C10" s="124"/>
      <c r="D10" s="124">
        <v>3732.43</v>
      </c>
      <c r="E10" s="124"/>
    </row>
    <row r="11" spans="1:5">
      <c r="A11" s="125" t="s">
        <v>1364</v>
      </c>
      <c r="B11" s="72"/>
      <c r="C11" s="72"/>
      <c r="D11" s="72"/>
      <c r="E11" s="73"/>
    </row>
    <row r="12" spans="1:5">
      <c r="A12" s="2" t="s">
        <v>1365</v>
      </c>
      <c r="B12" s="72">
        <v>1081.5999999999999</v>
      </c>
      <c r="C12" s="72">
        <v>91.779117618910917</v>
      </c>
      <c r="D12" s="72">
        <v>614.35</v>
      </c>
      <c r="E12" s="73">
        <v>0</v>
      </c>
    </row>
    <row r="13" spans="1:5">
      <c r="A13" s="2" t="s">
        <v>1366</v>
      </c>
      <c r="B13" s="72">
        <v>2163.21</v>
      </c>
      <c r="C13" s="72">
        <v>91.779117618910917</v>
      </c>
      <c r="D13" s="72">
        <v>1228.7</v>
      </c>
      <c r="E13" s="73"/>
    </row>
    <row r="14" spans="1:5">
      <c r="A14" s="265" t="s">
        <v>1493</v>
      </c>
      <c r="B14" s="266">
        <f>'proposed 13-14'!B1864</f>
        <v>72.101589966000006</v>
      </c>
      <c r="C14" s="266">
        <f>'proposed 13-14'!C1864</f>
        <v>0</v>
      </c>
      <c r="D14" s="266">
        <f>'proposed 13-14'!D1864</f>
        <v>72.099999999999994</v>
      </c>
      <c r="E14" s="264">
        <f>(D14-B14)/B14</f>
        <v>-2.2051746719612694E-5</v>
      </c>
    </row>
    <row r="15" spans="1:5">
      <c r="A15" s="2"/>
      <c r="B15" s="72"/>
      <c r="C15" s="72"/>
      <c r="D15" s="72"/>
      <c r="E15" s="73"/>
    </row>
    <row r="16" spans="1:5">
      <c r="A16" s="125" t="s">
        <v>319</v>
      </c>
      <c r="B16" s="72"/>
      <c r="C16" s="72"/>
      <c r="D16" s="72"/>
      <c r="E16" s="73"/>
    </row>
    <row r="17" spans="1:5">
      <c r="A17" s="2" t="s">
        <v>294</v>
      </c>
      <c r="B17" s="72">
        <v>102.98</v>
      </c>
      <c r="C17" s="72">
        <v>91.779117618910917</v>
      </c>
      <c r="D17" s="72">
        <v>81.25</v>
      </c>
      <c r="E17" s="73">
        <v>0</v>
      </c>
    </row>
    <row r="18" spans="1:5">
      <c r="A18" s="2"/>
      <c r="B18" s="72"/>
      <c r="C18" s="72"/>
      <c r="D18" s="72"/>
      <c r="E18" s="73"/>
    </row>
    <row r="19" spans="1:5">
      <c r="A19" s="2"/>
      <c r="B19" s="72"/>
      <c r="C19" s="72"/>
      <c r="D19" s="72"/>
      <c r="E19" s="73"/>
    </row>
    <row r="20" spans="1:5">
      <c r="A20" s="126" t="s">
        <v>461</v>
      </c>
      <c r="B20" s="72"/>
      <c r="C20" s="72"/>
      <c r="D20" s="72"/>
      <c r="E20" s="73"/>
    </row>
    <row r="21" spans="1:5">
      <c r="A21" s="2"/>
      <c r="B21" s="72"/>
      <c r="C21" s="72">
        <v>47.93</v>
      </c>
      <c r="D21" s="72"/>
      <c r="E21" s="73">
        <v>-0.47776791449426492</v>
      </c>
    </row>
    <row r="22" spans="1:5">
      <c r="A22" s="2" t="s">
        <v>367</v>
      </c>
      <c r="B22" s="72">
        <v>4.41</v>
      </c>
      <c r="C22" s="72">
        <v>13.7</v>
      </c>
      <c r="D22" s="72">
        <v>4.41</v>
      </c>
      <c r="E22" s="73">
        <v>2.4829999999999992</v>
      </c>
    </row>
    <row r="23" spans="1:5">
      <c r="A23" s="2" t="s">
        <v>371</v>
      </c>
      <c r="B23" s="72">
        <v>2.94</v>
      </c>
      <c r="C23" s="72">
        <v>18.834338214183177</v>
      </c>
      <c r="D23" s="72">
        <v>2.94</v>
      </c>
      <c r="E23" s="73">
        <v>0</v>
      </c>
    </row>
    <row r="24" spans="1:5">
      <c r="A24" s="2"/>
      <c r="B24" s="72"/>
      <c r="C24" s="72"/>
      <c r="D24" s="72"/>
      <c r="E24" s="73"/>
    </row>
    <row r="25" spans="1:5">
      <c r="A25" s="2"/>
      <c r="B25" s="72"/>
      <c r="C25" s="72"/>
      <c r="D25" s="72"/>
      <c r="E25" s="73"/>
    </row>
    <row r="26" spans="1:5">
      <c r="A26" s="126" t="s">
        <v>304</v>
      </c>
      <c r="B26" s="72"/>
      <c r="C26" s="72"/>
      <c r="D26" s="72"/>
      <c r="E26" s="73"/>
    </row>
    <row r="27" spans="1:5">
      <c r="A27" s="2" t="s">
        <v>367</v>
      </c>
      <c r="B27" s="72">
        <v>4.41</v>
      </c>
      <c r="C27" s="72">
        <v>13.7</v>
      </c>
      <c r="D27" s="72">
        <v>4.41</v>
      </c>
      <c r="E27" s="73">
        <v>2.4829999999999992</v>
      </c>
    </row>
    <row r="28" spans="1:5">
      <c r="A28" s="2" t="s">
        <v>371</v>
      </c>
      <c r="B28" s="72">
        <v>2.94</v>
      </c>
      <c r="C28" s="72">
        <v>6.2589721504450191</v>
      </c>
      <c r="D28" s="72">
        <v>2.94</v>
      </c>
      <c r="E28" s="73">
        <v>0</v>
      </c>
    </row>
    <row r="29" spans="1:5">
      <c r="A29" s="2" t="s">
        <v>1363</v>
      </c>
      <c r="B29" s="72">
        <v>2.94</v>
      </c>
      <c r="C29" s="72"/>
      <c r="D29" s="72">
        <v>2.94</v>
      </c>
      <c r="E29" s="73"/>
    </row>
    <row r="30" spans="1:5">
      <c r="A30" s="2"/>
      <c r="B30" s="72"/>
      <c r="C30" s="72"/>
      <c r="D30" s="72"/>
      <c r="E30" s="73"/>
    </row>
    <row r="31" spans="1:5">
      <c r="A31" s="2"/>
      <c r="B31" s="72"/>
      <c r="C31" s="72"/>
      <c r="D31" s="72"/>
      <c r="E31" s="73"/>
    </row>
    <row r="32" spans="1:5">
      <c r="A32" s="2"/>
      <c r="B32" s="72"/>
      <c r="C32" s="72"/>
      <c r="D32" s="72"/>
      <c r="E32" s="73"/>
    </row>
    <row r="33" spans="1:5">
      <c r="A33" s="126"/>
      <c r="B33" s="72"/>
      <c r="C33" s="72"/>
      <c r="D33" s="72"/>
      <c r="E33" s="73"/>
    </row>
    <row r="34" spans="1:5">
      <c r="A34" s="2"/>
      <c r="B34" s="72"/>
      <c r="C34" s="72"/>
      <c r="D34" s="72"/>
      <c r="E34" s="73"/>
    </row>
    <row r="35" spans="1:5">
      <c r="A35" s="2"/>
      <c r="B35" s="72"/>
      <c r="C35" s="72"/>
      <c r="D35" s="72"/>
      <c r="E35" s="73"/>
    </row>
    <row r="36" spans="1:5">
      <c r="A36" s="126"/>
      <c r="B36" s="72"/>
      <c r="C36" s="72"/>
      <c r="D36" s="72"/>
      <c r="E36" s="73"/>
    </row>
    <row r="37" spans="1:5">
      <c r="A37" s="2"/>
      <c r="B37" s="72"/>
      <c r="C37" s="72"/>
      <c r="D37" s="72"/>
      <c r="E37" s="73"/>
    </row>
    <row r="38" spans="1:5">
      <c r="A38" s="2"/>
      <c r="B38" s="72"/>
      <c r="C38" s="72"/>
      <c r="D38" s="72"/>
      <c r="E38" s="73"/>
    </row>
  </sheetData>
  <phoneticPr fontId="42" type="noConversion"/>
  <pageMargins left="0.7" right="0.7" top="0.75" bottom="0.75" header="0.3" footer="0.3"/>
  <pageSetup scale="8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27"/>
  <sheetViews>
    <sheetView tabSelected="1" topLeftCell="A2090" zoomScale="80" zoomScaleNormal="80" workbookViewId="0">
      <selection activeCell="F2101" sqref="F2101"/>
    </sheetView>
  </sheetViews>
  <sheetFormatPr defaultColWidth="8.796875" defaultRowHeight="9" customHeight="1"/>
  <cols>
    <col min="1" max="1" width="66.8984375" style="116" bestFit="1" customWidth="1"/>
    <col min="2" max="2" width="10.796875" style="160" customWidth="1"/>
    <col min="3" max="3" width="10.296875" style="165" hidden="1" customWidth="1"/>
    <col min="4" max="4" width="11" style="165" customWidth="1"/>
    <col min="5" max="5" width="5.8984375" style="160" bestFit="1" customWidth="1"/>
    <col min="6" max="6" width="8.796875" style="165"/>
    <col min="7" max="7" width="8.796875" style="165" customWidth="1"/>
    <col min="8" max="8" width="26.296875" style="165" bestFit="1" customWidth="1"/>
    <col min="9" max="21" width="8.796875" style="165" customWidth="1"/>
    <col min="22" max="16384" width="8.796875" style="165"/>
  </cols>
  <sheetData>
    <row r="1" spans="1:5" ht="12.75">
      <c r="A1" s="272"/>
      <c r="B1" s="273"/>
      <c r="C1" s="273"/>
      <c r="D1" s="273"/>
      <c r="E1" s="274"/>
    </row>
    <row r="2" spans="1:5" ht="12.75">
      <c r="A2" s="275"/>
      <c r="B2" s="206"/>
      <c r="C2" s="206"/>
      <c r="D2" s="206"/>
      <c r="E2" s="255"/>
    </row>
    <row r="3" spans="1:5" ht="12.75">
      <c r="A3" s="275"/>
      <c r="B3" s="206"/>
      <c r="C3" s="206"/>
      <c r="D3" s="206"/>
      <c r="E3" s="255"/>
    </row>
    <row r="4" spans="1:5" ht="12.75">
      <c r="A4" s="275"/>
      <c r="B4" s="206"/>
      <c r="C4" s="206"/>
      <c r="D4" s="206"/>
      <c r="E4" s="255"/>
    </row>
    <row r="5" spans="1:5" ht="12.75">
      <c r="A5" s="275"/>
      <c r="B5" s="206"/>
      <c r="C5" s="206"/>
      <c r="D5" s="206"/>
      <c r="E5" s="255"/>
    </row>
    <row r="6" spans="1:5" ht="15.75">
      <c r="A6" s="275"/>
      <c r="B6" s="206"/>
      <c r="C6" s="206"/>
      <c r="D6" s="276"/>
      <c r="E6" s="255"/>
    </row>
    <row r="7" spans="1:5" ht="12.75">
      <c r="A7" s="275"/>
      <c r="B7" s="206"/>
      <c r="C7" s="206"/>
      <c r="D7" s="206"/>
      <c r="E7" s="255"/>
    </row>
    <row r="8" spans="1:5" ht="12.75">
      <c r="A8" s="275"/>
      <c r="B8" s="206"/>
      <c r="C8" s="206"/>
      <c r="D8" s="206"/>
      <c r="E8" s="255"/>
    </row>
    <row r="9" spans="1:5" ht="12.75">
      <c r="A9" s="275"/>
      <c r="B9" s="206"/>
      <c r="C9" s="206"/>
      <c r="D9" s="206"/>
      <c r="E9" s="255"/>
    </row>
    <row r="10" spans="1:5" ht="12.75">
      <c r="A10" s="275"/>
      <c r="B10" s="206"/>
      <c r="C10" s="206"/>
      <c r="D10" s="206"/>
      <c r="E10" s="255"/>
    </row>
    <row r="11" spans="1:5" ht="12.75">
      <c r="A11" s="275"/>
      <c r="B11" s="206"/>
      <c r="C11" s="206"/>
      <c r="D11" s="206"/>
      <c r="E11" s="255"/>
    </row>
    <row r="12" spans="1:5" ht="12.75">
      <c r="A12" s="275"/>
      <c r="B12" s="206"/>
      <c r="C12" s="206"/>
      <c r="D12" s="206"/>
      <c r="E12" s="255"/>
    </row>
    <row r="13" spans="1:5" ht="12.75">
      <c r="A13" s="275"/>
      <c r="B13" s="206"/>
      <c r="C13" s="206"/>
      <c r="D13" s="206"/>
      <c r="E13" s="255"/>
    </row>
    <row r="14" spans="1:5" ht="12.75">
      <c r="A14" s="275"/>
      <c r="B14" s="206"/>
      <c r="C14" s="206"/>
      <c r="D14" s="206"/>
      <c r="E14" s="255"/>
    </row>
    <row r="15" spans="1:5" ht="12.75">
      <c r="A15" s="444" t="s">
        <v>1521</v>
      </c>
      <c r="B15" s="445"/>
      <c r="C15" s="445"/>
      <c r="D15" s="445"/>
      <c r="E15" s="446"/>
    </row>
    <row r="16" spans="1:5" ht="12.75">
      <c r="A16" s="444"/>
      <c r="B16" s="445"/>
      <c r="C16" s="445"/>
      <c r="D16" s="445"/>
      <c r="E16" s="446"/>
    </row>
    <row r="17" spans="1:15" ht="12.75">
      <c r="A17" s="444"/>
      <c r="B17" s="445"/>
      <c r="C17" s="445"/>
      <c r="D17" s="445"/>
      <c r="E17" s="446"/>
    </row>
    <row r="18" spans="1:15" ht="13.5">
      <c r="A18" s="444"/>
      <c r="B18" s="445"/>
      <c r="C18" s="445"/>
      <c r="D18" s="445"/>
      <c r="E18" s="446"/>
      <c r="J18" s="331"/>
    </row>
    <row r="19" spans="1:15" ht="12.75">
      <c r="A19" s="444"/>
      <c r="B19" s="445"/>
      <c r="C19" s="445"/>
      <c r="D19" s="445"/>
      <c r="E19" s="446"/>
    </row>
    <row r="20" spans="1:15" ht="12.75">
      <c r="A20" s="444"/>
      <c r="B20" s="445"/>
      <c r="C20" s="445"/>
      <c r="D20" s="445"/>
      <c r="E20" s="446"/>
    </row>
    <row r="21" spans="1:15" ht="38.25" customHeight="1">
      <c r="A21" s="444"/>
      <c r="B21" s="445"/>
      <c r="C21" s="445"/>
      <c r="D21" s="445"/>
      <c r="E21" s="446"/>
      <c r="N21" s="165">
        <v>8.1500000000000003E-2</v>
      </c>
      <c r="O21" s="165">
        <v>8.1500000000000003E-2</v>
      </c>
    </row>
    <row r="22" spans="1:15" ht="12.75">
      <c r="A22" s="275"/>
      <c r="B22" s="206"/>
      <c r="C22" s="206"/>
      <c r="D22" s="206"/>
      <c r="E22" s="255"/>
      <c r="F22" s="2"/>
      <c r="G22" s="2"/>
      <c r="H22" s="2"/>
      <c r="N22" s="165">
        <v>1</v>
      </c>
      <c r="O22" s="165">
        <v>1</v>
      </c>
    </row>
    <row r="23" spans="1:15" ht="13.5" thickBot="1">
      <c r="A23" s="275"/>
      <c r="B23" s="206"/>
      <c r="C23" s="206"/>
      <c r="D23" s="206"/>
      <c r="E23" s="255"/>
      <c r="F23" s="2"/>
      <c r="G23" s="2"/>
      <c r="H23" s="2"/>
    </row>
    <row r="24" spans="1:15" ht="13.5" thickBot="1">
      <c r="A24" s="447" t="s">
        <v>1518</v>
      </c>
      <c r="B24" s="448"/>
      <c r="C24" s="448"/>
      <c r="D24" s="448"/>
      <c r="E24" s="449"/>
      <c r="F24" s="2"/>
      <c r="G24" s="2"/>
      <c r="H24" s="2"/>
    </row>
    <row r="25" spans="1:15" ht="14.25">
      <c r="A25" s="234"/>
      <c r="B25" s="216"/>
      <c r="C25" s="216"/>
      <c r="D25" s="216"/>
      <c r="E25" s="218"/>
      <c r="F25" s="2"/>
      <c r="G25" s="147"/>
      <c r="K25" s="318"/>
      <c r="N25" s="165">
        <v>61.042075793999999</v>
      </c>
      <c r="O25" s="165">
        <v>61.04</v>
      </c>
    </row>
    <row r="26" spans="1:15" ht="12.75">
      <c r="A26" s="235" t="s">
        <v>45</v>
      </c>
      <c r="B26" s="197"/>
      <c r="C26" s="197"/>
      <c r="D26" s="197"/>
      <c r="E26" s="207"/>
      <c r="F26" s="2"/>
      <c r="G26" s="2"/>
      <c r="H26" s="2"/>
    </row>
    <row r="27" spans="1:15" ht="16.5" thickBot="1">
      <c r="A27" s="236" t="s">
        <v>47</v>
      </c>
      <c r="B27" s="197"/>
      <c r="C27" s="197"/>
      <c r="D27" s="197"/>
      <c r="E27" s="207"/>
      <c r="F27" s="2"/>
      <c r="G27" s="2"/>
      <c r="H27" s="450" t="s">
        <v>1522</v>
      </c>
      <c r="I27" s="450"/>
      <c r="J27" s="450"/>
    </row>
    <row r="28" spans="1:15" ht="12.75">
      <c r="A28" s="236" t="s">
        <v>49</v>
      </c>
      <c r="B28" s="197"/>
      <c r="C28" s="197"/>
      <c r="D28" s="197"/>
      <c r="E28" s="207"/>
      <c r="F28" s="2"/>
      <c r="G28" s="2"/>
      <c r="H28" s="335"/>
      <c r="I28" s="336" t="s">
        <v>1523</v>
      </c>
      <c r="J28" s="337" t="s">
        <v>1524</v>
      </c>
    </row>
    <row r="29" spans="1:15" ht="12.75">
      <c r="A29" s="236"/>
      <c r="B29" s="197"/>
      <c r="C29" s="197"/>
      <c r="D29" s="197"/>
      <c r="E29" s="207"/>
      <c r="F29" s="2"/>
      <c r="G29" s="2"/>
      <c r="H29" s="338" t="s">
        <v>1525</v>
      </c>
      <c r="I29" s="339">
        <f>'[5]Internal Tariff Sections 14_15'!J30</f>
        <v>0</v>
      </c>
      <c r="J29" s="340">
        <v>5.8999999999999997E-2</v>
      </c>
    </row>
    <row r="30" spans="1:15" ht="12.75">
      <c r="A30" s="236" t="s">
        <v>50</v>
      </c>
      <c r="B30" s="197"/>
      <c r="C30" s="197"/>
      <c r="D30" s="197"/>
      <c r="E30" s="207"/>
      <c r="F30" s="2"/>
      <c r="G30" s="2"/>
      <c r="H30" s="338" t="s">
        <v>1526</v>
      </c>
      <c r="I30" s="339">
        <f>'[5]Internal Tariff Sections 14_15'!J32</f>
        <v>0</v>
      </c>
      <c r="J30" s="340">
        <v>8.1500000000000003E-2</v>
      </c>
    </row>
    <row r="31" spans="1:15" ht="12.75">
      <c r="A31" s="236" t="s">
        <v>51</v>
      </c>
      <c r="B31" s="197"/>
      <c r="C31" s="197"/>
      <c r="D31" s="197"/>
      <c r="E31" s="207"/>
      <c r="F31" s="2"/>
      <c r="G31" s="2"/>
      <c r="H31" s="338" t="s">
        <v>1527</v>
      </c>
      <c r="I31" s="339">
        <f>'[5]Internal Tariff Sections 14_15'!J33</f>
        <v>0</v>
      </c>
      <c r="J31" s="340">
        <v>8.1500000000000003E-2</v>
      </c>
    </row>
    <row r="32" spans="1:15" ht="12.75">
      <c r="A32" s="236" t="s">
        <v>53</v>
      </c>
      <c r="B32" s="197"/>
      <c r="C32" s="197"/>
      <c r="D32" s="197"/>
      <c r="E32" s="207"/>
      <c r="F32" s="2"/>
      <c r="G32" s="2"/>
      <c r="H32" s="338" t="s">
        <v>1528</v>
      </c>
      <c r="I32" s="339">
        <f>'[5]Internal Tariff Sections 14_15'!J34</f>
        <v>0</v>
      </c>
      <c r="J32" s="340">
        <v>8.1500000000000003E-2</v>
      </c>
    </row>
    <row r="33" spans="1:10" ht="13.5" thickBot="1">
      <c r="A33" s="236"/>
      <c r="B33" s="197"/>
      <c r="C33" s="197"/>
      <c r="D33" s="197"/>
      <c r="E33" s="207"/>
      <c r="H33" s="341" t="s">
        <v>1529</v>
      </c>
      <c r="I33" s="339">
        <f>'[5]Internal Tariff Sections 14_15'!J40</f>
        <v>0</v>
      </c>
      <c r="J33" s="340">
        <v>8.1500000000000003E-2</v>
      </c>
    </row>
    <row r="34" spans="1:10" ht="12.75">
      <c r="A34" s="236" t="s">
        <v>55</v>
      </c>
      <c r="B34" s="197"/>
      <c r="C34" s="197"/>
      <c r="D34" s="197"/>
      <c r="E34" s="207"/>
      <c r="H34" s="322"/>
      <c r="I34" s="322"/>
      <c r="J34" s="342">
        <v>1</v>
      </c>
    </row>
    <row r="35" spans="1:10" ht="12.75">
      <c r="A35" s="236"/>
      <c r="B35" s="197"/>
      <c r="C35" s="197"/>
      <c r="D35" s="197"/>
      <c r="E35" s="207"/>
    </row>
    <row r="36" spans="1:10" ht="12.75">
      <c r="A36" s="236" t="s">
        <v>56</v>
      </c>
      <c r="B36" s="197"/>
      <c r="C36" s="197"/>
      <c r="D36" s="197"/>
      <c r="E36" s="207"/>
    </row>
    <row r="37" spans="1:10" ht="12.75">
      <c r="A37" s="236" t="s">
        <v>57</v>
      </c>
      <c r="B37" s="197"/>
      <c r="C37" s="197"/>
      <c r="D37" s="197"/>
      <c r="E37" s="207"/>
    </row>
    <row r="38" spans="1:10" ht="12.75">
      <c r="A38" s="236" t="s">
        <v>58</v>
      </c>
      <c r="B38" s="197"/>
      <c r="C38" s="197"/>
      <c r="D38" s="197"/>
      <c r="E38" s="207"/>
    </row>
    <row r="39" spans="1:10" ht="12.75">
      <c r="A39" s="236"/>
      <c r="B39" s="197"/>
      <c r="C39" s="197"/>
      <c r="D39" s="197"/>
      <c r="E39" s="207"/>
    </row>
    <row r="40" spans="1:10" ht="12.75">
      <c r="A40" s="235" t="s">
        <v>1143</v>
      </c>
      <c r="B40" s="197"/>
      <c r="C40" s="197"/>
      <c r="D40" s="197"/>
      <c r="E40" s="207"/>
    </row>
    <row r="41" spans="1:10" ht="12.75">
      <c r="A41" s="236" t="s">
        <v>60</v>
      </c>
      <c r="B41" s="197"/>
      <c r="C41" s="197"/>
      <c r="D41" s="197"/>
      <c r="E41" s="207"/>
    </row>
    <row r="42" spans="1:10" ht="12.75">
      <c r="A42" s="236" t="s">
        <v>61</v>
      </c>
      <c r="B42" s="197"/>
      <c r="C42" s="197"/>
      <c r="D42" s="197"/>
      <c r="E42" s="207"/>
    </row>
    <row r="43" spans="1:10" ht="12.75">
      <c r="A43" s="236" t="s">
        <v>62</v>
      </c>
      <c r="B43" s="197"/>
      <c r="C43" s="197"/>
      <c r="D43" s="197"/>
      <c r="E43" s="207"/>
    </row>
    <row r="44" spans="1:10" ht="12.75">
      <c r="A44" s="236" t="s">
        <v>63</v>
      </c>
      <c r="B44" s="197"/>
      <c r="C44" s="197"/>
      <c r="D44" s="197"/>
      <c r="E44" s="207"/>
    </row>
    <row r="45" spans="1:10" ht="12.75">
      <c r="A45" s="236"/>
      <c r="B45" s="197"/>
      <c r="C45" s="197"/>
      <c r="D45" s="197"/>
      <c r="E45" s="207"/>
    </row>
    <row r="46" spans="1:10" ht="12.75">
      <c r="A46" s="236" t="s">
        <v>65</v>
      </c>
      <c r="B46" s="197"/>
      <c r="C46" s="197"/>
      <c r="D46" s="197"/>
      <c r="E46" s="207"/>
    </row>
    <row r="47" spans="1:10" ht="12.75">
      <c r="A47" s="236" t="s">
        <v>66</v>
      </c>
      <c r="B47" s="197"/>
      <c r="C47" s="197"/>
      <c r="D47" s="197"/>
      <c r="E47" s="207"/>
    </row>
    <row r="48" spans="1:10" ht="12.75">
      <c r="A48" s="236" t="s">
        <v>67</v>
      </c>
      <c r="B48" s="197"/>
      <c r="C48" s="197"/>
      <c r="D48" s="197"/>
      <c r="E48" s="207"/>
    </row>
    <row r="49" spans="1:5" ht="13.5" thickBot="1">
      <c r="A49" s="277"/>
      <c r="B49" s="198"/>
      <c r="C49" s="198"/>
      <c r="D49" s="198"/>
      <c r="E49" s="208"/>
    </row>
    <row r="50" spans="1:5" ht="34.5" thickBot="1">
      <c r="A50" s="169"/>
      <c r="B50" s="241" t="s">
        <v>1519</v>
      </c>
      <c r="C50" s="137" t="s">
        <v>261</v>
      </c>
      <c r="D50" s="185" t="s">
        <v>1520</v>
      </c>
      <c r="E50" s="209" t="s">
        <v>323</v>
      </c>
    </row>
    <row r="51" spans="1:5" ht="12.75">
      <c r="A51" s="219" t="s">
        <v>68</v>
      </c>
      <c r="B51" s="242"/>
      <c r="C51" s="87"/>
      <c r="D51" s="186"/>
      <c r="E51" s="159"/>
    </row>
    <row r="52" spans="1:5" ht="12.75">
      <c r="A52" s="94" t="s">
        <v>487</v>
      </c>
      <c r="B52" s="242"/>
      <c r="C52" s="87"/>
      <c r="D52" s="186"/>
      <c r="E52" s="159"/>
    </row>
    <row r="53" spans="1:5" ht="12.75">
      <c r="A53" s="96"/>
      <c r="B53" s="242"/>
      <c r="C53" s="87"/>
      <c r="D53" s="186"/>
      <c r="E53" s="159"/>
    </row>
    <row r="54" spans="1:5" ht="12.75">
      <c r="A54" s="96" t="s">
        <v>337</v>
      </c>
      <c r="B54" s="242"/>
      <c r="C54" s="87"/>
      <c r="D54" s="186"/>
      <c r="E54" s="159"/>
    </row>
    <row r="55" spans="1:5" ht="12.75">
      <c r="A55" s="96"/>
      <c r="B55" s="242"/>
      <c r="C55" s="87"/>
      <c r="D55" s="186"/>
      <c r="E55" s="159"/>
    </row>
    <row r="56" spans="1:5" ht="12.75">
      <c r="A56" s="96" t="s">
        <v>145</v>
      </c>
      <c r="B56" s="242"/>
      <c r="C56" s="87"/>
      <c r="D56" s="186" t="s">
        <v>144</v>
      </c>
      <c r="E56" s="159" t="s">
        <v>144</v>
      </c>
    </row>
    <row r="57" spans="1:5" ht="12.75">
      <c r="A57" s="96" t="s">
        <v>488</v>
      </c>
      <c r="B57" s="242"/>
      <c r="C57" s="87"/>
      <c r="D57" s="186" t="s">
        <v>144</v>
      </c>
      <c r="E57" s="159" t="s">
        <v>144</v>
      </c>
    </row>
    <row r="58" spans="1:5" ht="12.75">
      <c r="A58" s="96" t="s">
        <v>489</v>
      </c>
      <c r="B58" s="242"/>
      <c r="C58" s="87"/>
      <c r="D58" s="186" t="s">
        <v>144</v>
      </c>
      <c r="E58" s="159" t="s">
        <v>144</v>
      </c>
    </row>
    <row r="59" spans="1:5" ht="12.75">
      <c r="A59" s="96" t="s">
        <v>490</v>
      </c>
      <c r="B59" s="242"/>
      <c r="C59" s="87"/>
      <c r="D59" s="186" t="s">
        <v>144</v>
      </c>
      <c r="E59" s="159" t="s">
        <v>144</v>
      </c>
    </row>
    <row r="60" spans="1:5" ht="12.75">
      <c r="A60" s="96"/>
      <c r="B60" s="242"/>
      <c r="C60" s="87"/>
      <c r="D60" s="186" t="s">
        <v>144</v>
      </c>
      <c r="E60" s="159" t="s">
        <v>144</v>
      </c>
    </row>
    <row r="61" spans="1:5" ht="12.75">
      <c r="A61" s="96" t="s">
        <v>596</v>
      </c>
      <c r="B61" s="242"/>
      <c r="C61" s="87"/>
      <c r="D61" s="186" t="s">
        <v>144</v>
      </c>
      <c r="E61" s="159" t="s">
        <v>144</v>
      </c>
    </row>
    <row r="62" spans="1:5" ht="12.75">
      <c r="A62" s="96" t="s">
        <v>597</v>
      </c>
      <c r="B62" s="242"/>
      <c r="C62" s="87"/>
      <c r="D62" s="186" t="s">
        <v>144</v>
      </c>
      <c r="E62" s="159" t="s">
        <v>144</v>
      </c>
    </row>
    <row r="63" spans="1:5" ht="12.75">
      <c r="A63" s="96" t="s">
        <v>67</v>
      </c>
      <c r="B63" s="242"/>
      <c r="C63" s="87"/>
      <c r="D63" s="186" t="s">
        <v>144</v>
      </c>
      <c r="E63" s="159" t="s">
        <v>144</v>
      </c>
    </row>
    <row r="64" spans="1:5" ht="12.75">
      <c r="A64" s="96"/>
      <c r="B64" s="242"/>
      <c r="C64" s="87"/>
      <c r="D64" s="186" t="s">
        <v>144</v>
      </c>
      <c r="E64" s="159" t="s">
        <v>144</v>
      </c>
    </row>
    <row r="65" spans="1:7" ht="12.75">
      <c r="A65" s="94" t="s">
        <v>69</v>
      </c>
      <c r="B65" s="242"/>
      <c r="C65" s="87"/>
      <c r="D65" s="186" t="s">
        <v>144</v>
      </c>
      <c r="E65" s="159" t="s">
        <v>144</v>
      </c>
    </row>
    <row r="66" spans="1:7" ht="12.75">
      <c r="A66" s="96" t="s">
        <v>492</v>
      </c>
      <c r="B66" s="243"/>
      <c r="C66" s="89"/>
      <c r="D66" s="186" t="s">
        <v>144</v>
      </c>
      <c r="E66" s="159" t="s">
        <v>144</v>
      </c>
    </row>
    <row r="67" spans="1:7" ht="12.75">
      <c r="A67" s="96" t="s">
        <v>208</v>
      </c>
      <c r="B67" s="243"/>
      <c r="C67" s="89"/>
      <c r="D67" s="187" t="s">
        <v>144</v>
      </c>
      <c r="E67" s="159" t="s">
        <v>144</v>
      </c>
    </row>
    <row r="68" spans="1:7" ht="12.75">
      <c r="A68" s="96" t="s">
        <v>209</v>
      </c>
      <c r="B68" s="243"/>
      <c r="C68" s="89"/>
      <c r="D68" s="187" t="s">
        <v>144</v>
      </c>
      <c r="E68" s="159" t="s">
        <v>144</v>
      </c>
    </row>
    <row r="69" spans="1:7" ht="12.75">
      <c r="A69" s="96"/>
      <c r="B69" s="243"/>
      <c r="C69" s="89"/>
      <c r="D69" s="187" t="s">
        <v>144</v>
      </c>
      <c r="E69" s="159" t="s">
        <v>144</v>
      </c>
    </row>
    <row r="70" spans="1:7" ht="12.75">
      <c r="A70" s="96" t="s">
        <v>146</v>
      </c>
      <c r="B70" s="243"/>
      <c r="C70" s="89"/>
      <c r="D70" s="187" t="s">
        <v>144</v>
      </c>
      <c r="E70" s="159" t="s">
        <v>144</v>
      </c>
    </row>
    <row r="71" spans="1:7" ht="12.75">
      <c r="A71" s="96" t="s">
        <v>1339</v>
      </c>
      <c r="B71" s="243">
        <f>'proposed 13-14'!D71</f>
        <v>12.85</v>
      </c>
      <c r="C71" s="89"/>
      <c r="D71" s="188">
        <f>B71*($J$34+$J$33)</f>
        <v>13.897274999999999</v>
      </c>
      <c r="E71" s="159">
        <f>(D71-B71)/B71</f>
        <v>8.1499999999999934E-2</v>
      </c>
      <c r="G71" s="119"/>
    </row>
    <row r="72" spans="1:7" ht="12.75">
      <c r="A72" s="96"/>
      <c r="B72" s="243"/>
      <c r="C72" s="89"/>
      <c r="D72" s="188" t="s">
        <v>144</v>
      </c>
      <c r="E72" s="159" t="s">
        <v>144</v>
      </c>
      <c r="G72" s="119"/>
    </row>
    <row r="73" spans="1:7" ht="12.75">
      <c r="A73" s="96" t="s">
        <v>494</v>
      </c>
      <c r="B73" s="243"/>
      <c r="C73" s="89"/>
      <c r="D73" s="188" t="s">
        <v>144</v>
      </c>
      <c r="E73" s="159" t="s">
        <v>144</v>
      </c>
      <c r="G73" s="119"/>
    </row>
    <row r="74" spans="1:7" ht="12.75">
      <c r="A74" s="96" t="s">
        <v>495</v>
      </c>
      <c r="B74" s="243"/>
      <c r="C74" s="89"/>
      <c r="D74" s="188" t="s">
        <v>144</v>
      </c>
      <c r="E74" s="159" t="s">
        <v>144</v>
      </c>
      <c r="G74" s="119"/>
    </row>
    <row r="75" spans="1:7" ht="12.75">
      <c r="A75" s="96" t="s">
        <v>496</v>
      </c>
      <c r="B75" s="243"/>
      <c r="C75" s="89"/>
      <c r="D75" s="188" t="s">
        <v>144</v>
      </c>
      <c r="E75" s="159" t="s">
        <v>144</v>
      </c>
      <c r="G75" s="119"/>
    </row>
    <row r="76" spans="1:7" ht="12.75">
      <c r="A76" s="96" t="s">
        <v>497</v>
      </c>
      <c r="B76" s="243"/>
      <c r="C76" s="89"/>
      <c r="D76" s="188" t="s">
        <v>144</v>
      </c>
      <c r="E76" s="159" t="s">
        <v>144</v>
      </c>
      <c r="G76" s="119"/>
    </row>
    <row r="77" spans="1:7" ht="12.75">
      <c r="A77" s="96"/>
      <c r="B77" s="243"/>
      <c r="C77" s="89"/>
      <c r="D77" s="188"/>
      <c r="E77" s="159"/>
      <c r="G77" s="119"/>
    </row>
    <row r="78" spans="1:7" ht="22.5">
      <c r="A78" s="247" t="s">
        <v>1494</v>
      </c>
      <c r="B78" s="243"/>
      <c r="C78" s="89"/>
      <c r="D78" s="188"/>
      <c r="E78" s="159"/>
      <c r="G78" s="119"/>
    </row>
    <row r="79" spans="1:7" ht="12.75">
      <c r="A79" s="247" t="s">
        <v>1495</v>
      </c>
      <c r="B79" s="243"/>
      <c r="C79" s="89"/>
      <c r="D79" s="188"/>
      <c r="E79" s="159"/>
      <c r="G79" s="119"/>
    </row>
    <row r="80" spans="1:7" ht="12.75">
      <c r="A80" s="247" t="s">
        <v>1500</v>
      </c>
      <c r="B80" s="243">
        <f>'proposed 13-14'!D80</f>
        <v>61.04</v>
      </c>
      <c r="C80" s="89"/>
      <c r="D80" s="188">
        <f>B80*($J$34+$J$33)</f>
        <v>66.014759999999995</v>
      </c>
      <c r="E80" s="159">
        <f>(D80-B80)/B80</f>
        <v>8.1499999999999934E-2</v>
      </c>
      <c r="G80" s="119"/>
    </row>
    <row r="81" spans="1:22" ht="14.25">
      <c r="A81" s="96" t="s">
        <v>1498</v>
      </c>
      <c r="B81" s="243"/>
      <c r="C81" s="89"/>
      <c r="D81" s="188" t="s">
        <v>144</v>
      </c>
      <c r="E81" s="159" t="s">
        <v>144</v>
      </c>
      <c r="G81" s="119"/>
      <c r="V81" s="165">
        <v>1</v>
      </c>
    </row>
    <row r="82" spans="1:22" ht="14.25">
      <c r="A82" s="96" t="s">
        <v>1499</v>
      </c>
      <c r="B82" s="243"/>
      <c r="C82" s="89"/>
      <c r="D82" s="188" t="s">
        <v>144</v>
      </c>
      <c r="E82" s="159" t="s">
        <v>144</v>
      </c>
      <c r="G82" s="119"/>
      <c r="V82" s="165">
        <v>1</v>
      </c>
    </row>
    <row r="83" spans="1:22" ht="22.5">
      <c r="A83" s="247" t="s">
        <v>1496</v>
      </c>
      <c r="B83" s="243"/>
      <c r="C83" s="89"/>
      <c r="D83" s="188" t="s">
        <v>144</v>
      </c>
      <c r="E83" s="159" t="s">
        <v>144</v>
      </c>
      <c r="G83" s="119"/>
    </row>
    <row r="84" spans="1:22" ht="12.75">
      <c r="A84" s="96"/>
      <c r="B84" s="243"/>
      <c r="C84" s="89"/>
      <c r="D84" s="188"/>
      <c r="E84" s="159"/>
      <c r="G84" s="119"/>
    </row>
    <row r="85" spans="1:22" ht="45">
      <c r="A85" s="247" t="s">
        <v>1497</v>
      </c>
      <c r="B85" s="243"/>
      <c r="C85" s="89"/>
      <c r="D85" s="188"/>
      <c r="E85" s="159"/>
      <c r="G85" s="119"/>
    </row>
    <row r="86" spans="1:22" ht="12.75">
      <c r="A86" s="94" t="s">
        <v>501</v>
      </c>
      <c r="B86" s="243"/>
      <c r="C86" s="89"/>
      <c r="D86" s="188" t="s">
        <v>144</v>
      </c>
      <c r="E86" s="159" t="s">
        <v>144</v>
      </c>
      <c r="G86" s="119"/>
    </row>
    <row r="87" spans="1:22" ht="12.75">
      <c r="A87" s="94"/>
      <c r="B87" s="243"/>
      <c r="C87" s="89"/>
      <c r="D87" s="188" t="s">
        <v>144</v>
      </c>
      <c r="E87" s="159" t="s">
        <v>144</v>
      </c>
      <c r="G87" s="119"/>
    </row>
    <row r="88" spans="1:22" ht="12.75">
      <c r="A88" s="96" t="s">
        <v>502</v>
      </c>
      <c r="B88" s="243"/>
      <c r="C88" s="89"/>
      <c r="D88" s="188" t="s">
        <v>144</v>
      </c>
      <c r="E88" s="159" t="s">
        <v>144</v>
      </c>
      <c r="G88" s="119"/>
    </row>
    <row r="89" spans="1:22" ht="12.75">
      <c r="A89" s="96" t="s">
        <v>503</v>
      </c>
      <c r="B89" s="243"/>
      <c r="C89" s="89"/>
      <c r="D89" s="188" t="s">
        <v>144</v>
      </c>
      <c r="E89" s="159" t="s">
        <v>144</v>
      </c>
      <c r="G89" s="119"/>
    </row>
    <row r="90" spans="1:22" ht="12.75">
      <c r="A90" s="96" t="s">
        <v>1144</v>
      </c>
      <c r="B90" s="243"/>
      <c r="C90" s="89"/>
      <c r="D90" s="188" t="s">
        <v>144</v>
      </c>
      <c r="E90" s="159" t="s">
        <v>144</v>
      </c>
      <c r="G90" s="119"/>
    </row>
    <row r="91" spans="1:22" ht="12.75">
      <c r="A91" s="96" t="s">
        <v>1146</v>
      </c>
      <c r="B91" s="243"/>
      <c r="C91" s="89"/>
      <c r="D91" s="188" t="s">
        <v>144</v>
      </c>
      <c r="E91" s="159" t="s">
        <v>144</v>
      </c>
      <c r="G91" s="119"/>
    </row>
    <row r="92" spans="1:22" ht="12.75">
      <c r="A92" s="96"/>
      <c r="B92" s="243"/>
      <c r="C92" s="89"/>
      <c r="D92" s="188"/>
      <c r="E92" s="159"/>
      <c r="G92" s="119"/>
    </row>
    <row r="93" spans="1:22" ht="12.75">
      <c r="A93" s="96" t="s">
        <v>507</v>
      </c>
      <c r="B93" s="243"/>
      <c r="C93" s="89"/>
      <c r="D93" s="188" t="s">
        <v>144</v>
      </c>
      <c r="E93" s="159" t="s">
        <v>144</v>
      </c>
      <c r="G93" s="119"/>
    </row>
    <row r="94" spans="1:22" ht="12.75">
      <c r="A94" s="96" t="s">
        <v>327</v>
      </c>
      <c r="B94" s="243"/>
      <c r="C94" s="89"/>
      <c r="D94" s="188" t="s">
        <v>144</v>
      </c>
      <c r="E94" s="159" t="s">
        <v>144</v>
      </c>
      <c r="G94" s="119"/>
    </row>
    <row r="95" spans="1:22" ht="12.75">
      <c r="A95" s="96" t="s">
        <v>1145</v>
      </c>
      <c r="B95" s="243"/>
      <c r="C95" s="89"/>
      <c r="D95" s="188" t="s">
        <v>144</v>
      </c>
      <c r="E95" s="159" t="s">
        <v>144</v>
      </c>
      <c r="G95" s="119"/>
    </row>
    <row r="96" spans="1:22" ht="12.75">
      <c r="A96" s="96"/>
      <c r="B96" s="243"/>
      <c r="C96" s="89"/>
      <c r="D96" s="188" t="s">
        <v>144</v>
      </c>
      <c r="E96" s="159" t="s">
        <v>144</v>
      </c>
      <c r="G96" s="119"/>
    </row>
    <row r="97" spans="1:7" ht="12.75">
      <c r="A97" s="94" t="s">
        <v>510</v>
      </c>
      <c r="B97" s="243"/>
      <c r="C97" s="89"/>
      <c r="D97" s="188" t="s">
        <v>144</v>
      </c>
      <c r="E97" s="159" t="s">
        <v>144</v>
      </c>
      <c r="G97" s="119"/>
    </row>
    <row r="98" spans="1:7" ht="12.75">
      <c r="A98" s="94" t="s">
        <v>512</v>
      </c>
      <c r="B98" s="243"/>
      <c r="C98" s="89"/>
      <c r="D98" s="188" t="s">
        <v>144</v>
      </c>
      <c r="E98" s="159" t="s">
        <v>144</v>
      </c>
      <c r="G98" s="119"/>
    </row>
    <row r="99" spans="1:7" ht="12.75">
      <c r="A99" s="94" t="s">
        <v>511</v>
      </c>
      <c r="B99" s="243"/>
      <c r="C99" s="89"/>
      <c r="D99" s="188" t="s">
        <v>144</v>
      </c>
      <c r="E99" s="159" t="s">
        <v>144</v>
      </c>
      <c r="G99" s="119"/>
    </row>
    <row r="100" spans="1:7" ht="12.75">
      <c r="A100" s="96"/>
      <c r="B100" s="243"/>
      <c r="C100" s="89"/>
      <c r="D100" s="188" t="s">
        <v>144</v>
      </c>
      <c r="E100" s="159" t="s">
        <v>144</v>
      </c>
      <c r="G100" s="119"/>
    </row>
    <row r="101" spans="1:7" ht="22.5">
      <c r="A101" s="170" t="s">
        <v>296</v>
      </c>
      <c r="B101" s="243"/>
      <c r="C101" s="121"/>
      <c r="D101" s="188" t="s">
        <v>144</v>
      </c>
      <c r="E101" s="159" t="s">
        <v>144</v>
      </c>
      <c r="G101" s="119"/>
    </row>
    <row r="102" spans="1:7" ht="13.5" thickBot="1">
      <c r="A102" s="271"/>
      <c r="B102" s="204"/>
      <c r="C102" s="279"/>
      <c r="D102" s="225"/>
      <c r="E102" s="280"/>
      <c r="G102" s="119"/>
    </row>
    <row r="103" spans="1:7" ht="12.75">
      <c r="A103" s="281" t="s">
        <v>71</v>
      </c>
      <c r="B103" s="284"/>
      <c r="C103" s="283"/>
      <c r="D103" s="284" t="s">
        <v>144</v>
      </c>
      <c r="E103" s="285" t="s">
        <v>144</v>
      </c>
      <c r="G103" s="119"/>
    </row>
    <row r="104" spans="1:7" ht="12.75">
      <c r="A104" s="94" t="s">
        <v>1319</v>
      </c>
      <c r="B104" s="243"/>
      <c r="C104" s="89"/>
      <c r="D104" s="188" t="s">
        <v>144</v>
      </c>
      <c r="E104" s="159" t="s">
        <v>144</v>
      </c>
      <c r="G104" s="119"/>
    </row>
    <row r="105" spans="1:7" ht="12.75">
      <c r="A105" s="96"/>
      <c r="B105" s="243"/>
      <c r="C105" s="89"/>
      <c r="D105" s="188" t="s">
        <v>144</v>
      </c>
      <c r="E105" s="159" t="s">
        <v>144</v>
      </c>
      <c r="G105" s="119"/>
    </row>
    <row r="106" spans="1:7" ht="12.75">
      <c r="A106" s="96" t="s">
        <v>513</v>
      </c>
      <c r="B106" s="243"/>
      <c r="C106" s="89"/>
      <c r="D106" s="188" t="s">
        <v>144</v>
      </c>
      <c r="E106" s="159" t="s">
        <v>144</v>
      </c>
      <c r="G106" s="119"/>
    </row>
    <row r="107" spans="1:7" ht="12.75">
      <c r="A107" s="96" t="s">
        <v>514</v>
      </c>
      <c r="B107" s="243"/>
      <c r="C107" s="89"/>
      <c r="D107" s="188" t="s">
        <v>144</v>
      </c>
      <c r="E107" s="159" t="s">
        <v>144</v>
      </c>
      <c r="G107" s="119"/>
    </row>
    <row r="108" spans="1:7" ht="12.75">
      <c r="A108" s="96" t="s">
        <v>515</v>
      </c>
      <c r="B108" s="243"/>
      <c r="C108" s="89"/>
      <c r="D108" s="188" t="s">
        <v>144</v>
      </c>
      <c r="E108" s="159" t="s">
        <v>144</v>
      </c>
      <c r="G108" s="119"/>
    </row>
    <row r="109" spans="1:7" ht="12.75">
      <c r="A109" s="96"/>
      <c r="B109" s="243"/>
      <c r="C109" s="89"/>
      <c r="D109" s="188" t="s">
        <v>144</v>
      </c>
      <c r="E109" s="159" t="s">
        <v>144</v>
      </c>
      <c r="G109" s="119"/>
    </row>
    <row r="110" spans="1:7" ht="12.75">
      <c r="A110" s="96" t="s">
        <v>517</v>
      </c>
      <c r="B110" s="243"/>
      <c r="C110" s="89"/>
      <c r="D110" s="188" t="s">
        <v>144</v>
      </c>
      <c r="E110" s="159" t="s">
        <v>144</v>
      </c>
      <c r="G110" s="119"/>
    </row>
    <row r="111" spans="1:7" ht="12.75">
      <c r="A111" s="96" t="s">
        <v>518</v>
      </c>
      <c r="B111" s="243"/>
      <c r="C111" s="89"/>
      <c r="D111" s="188" t="s">
        <v>144</v>
      </c>
      <c r="E111" s="159" t="s">
        <v>144</v>
      </c>
      <c r="G111" s="119"/>
    </row>
    <row r="112" spans="1:7" ht="12.75">
      <c r="A112" s="96" t="s">
        <v>519</v>
      </c>
      <c r="B112" s="243"/>
      <c r="C112" s="89"/>
      <c r="D112" s="188" t="s">
        <v>144</v>
      </c>
      <c r="E112" s="159" t="s">
        <v>144</v>
      </c>
      <c r="G112" s="119"/>
    </row>
    <row r="113" spans="1:22" ht="12.75">
      <c r="A113" s="96" t="s">
        <v>490</v>
      </c>
      <c r="B113" s="243"/>
      <c r="C113" s="89"/>
      <c r="D113" s="188" t="s">
        <v>144</v>
      </c>
      <c r="E113" s="159" t="s">
        <v>144</v>
      </c>
      <c r="G113" s="119"/>
    </row>
    <row r="114" spans="1:22" ht="12.75">
      <c r="A114" s="96"/>
      <c r="B114" s="243"/>
      <c r="C114" s="89"/>
      <c r="D114" s="188" t="s">
        <v>144</v>
      </c>
      <c r="E114" s="159" t="s">
        <v>144</v>
      </c>
      <c r="G114" s="119"/>
    </row>
    <row r="115" spans="1:22" ht="12.75">
      <c r="A115" s="96" t="s">
        <v>596</v>
      </c>
      <c r="B115" s="243"/>
      <c r="C115" s="89"/>
      <c r="D115" s="188" t="s">
        <v>144</v>
      </c>
      <c r="E115" s="159" t="s">
        <v>144</v>
      </c>
      <c r="G115" s="119"/>
    </row>
    <row r="116" spans="1:22" ht="12.75">
      <c r="A116" s="96" t="s">
        <v>597</v>
      </c>
      <c r="B116" s="243"/>
      <c r="C116" s="89"/>
      <c r="D116" s="188" t="s">
        <v>144</v>
      </c>
      <c r="E116" s="159" t="s">
        <v>144</v>
      </c>
      <c r="G116" s="119"/>
    </row>
    <row r="117" spans="1:22" ht="12.75">
      <c r="A117" s="96" t="s">
        <v>67</v>
      </c>
      <c r="B117" s="243"/>
      <c r="C117" s="89"/>
      <c r="D117" s="188" t="s">
        <v>144</v>
      </c>
      <c r="E117" s="159" t="s">
        <v>144</v>
      </c>
      <c r="G117" s="119"/>
    </row>
    <row r="118" spans="1:22" ht="12.75">
      <c r="A118" s="96"/>
      <c r="B118" s="243"/>
      <c r="C118" s="89"/>
      <c r="D118" s="188" t="s">
        <v>144</v>
      </c>
      <c r="E118" s="159" t="s">
        <v>144</v>
      </c>
      <c r="G118" s="119"/>
    </row>
    <row r="119" spans="1:22" ht="12.75">
      <c r="A119" s="94" t="s">
        <v>520</v>
      </c>
      <c r="B119" s="243"/>
      <c r="C119" s="89"/>
      <c r="D119" s="188" t="s">
        <v>144</v>
      </c>
      <c r="E119" s="159" t="s">
        <v>144</v>
      </c>
      <c r="G119" s="119"/>
    </row>
    <row r="120" spans="1:22" ht="12.75">
      <c r="A120" s="96" t="s">
        <v>1320</v>
      </c>
      <c r="B120" s="243"/>
      <c r="C120" s="89"/>
      <c r="D120" s="188" t="s">
        <v>144</v>
      </c>
      <c r="E120" s="159" t="s">
        <v>144</v>
      </c>
      <c r="G120" s="119"/>
    </row>
    <row r="121" spans="1:22" ht="12.75">
      <c r="A121" s="96"/>
      <c r="B121" s="243"/>
      <c r="C121" s="89"/>
      <c r="D121" s="188" t="s">
        <v>144</v>
      </c>
      <c r="E121" s="159" t="s">
        <v>144</v>
      </c>
      <c r="G121" s="119"/>
    </row>
    <row r="122" spans="1:22" ht="12.75">
      <c r="A122" s="96" t="s">
        <v>1321</v>
      </c>
      <c r="B122" s="243">
        <f>'proposed 13-14'!D122</f>
        <v>0.28000000000000003</v>
      </c>
      <c r="C122" s="89"/>
      <c r="D122" s="188">
        <f>B122*($J$34+$J$33)</f>
        <v>0.30281999999999998</v>
      </c>
      <c r="E122" s="159">
        <f>(D122-B122)/B122</f>
        <v>8.1499999999999823E-2</v>
      </c>
      <c r="G122" s="119"/>
    </row>
    <row r="123" spans="1:22" ht="12.75">
      <c r="A123" s="96"/>
      <c r="B123" s="243"/>
      <c r="C123" s="89"/>
      <c r="D123" s="188"/>
      <c r="E123" s="159" t="s">
        <v>144</v>
      </c>
      <c r="G123" s="119"/>
    </row>
    <row r="124" spans="1:22" ht="12.75">
      <c r="A124" s="96" t="s">
        <v>1322</v>
      </c>
      <c r="B124" s="243">
        <f>'proposed 13-14'!D124</f>
        <v>0.34</v>
      </c>
      <c r="C124" s="89"/>
      <c r="D124" s="188">
        <f>B124*($J$34+$J$33)</f>
        <v>0.36770999999999998</v>
      </c>
      <c r="E124" s="159">
        <f>(D124-B124)/B124</f>
        <v>8.1499999999999864E-2</v>
      </c>
      <c r="G124" s="119"/>
    </row>
    <row r="125" spans="1:22" ht="12.75">
      <c r="A125" s="96"/>
      <c r="B125" s="243"/>
      <c r="C125" s="89"/>
      <c r="D125" s="188"/>
      <c r="E125" s="159" t="s">
        <v>144</v>
      </c>
      <c r="G125" s="119"/>
    </row>
    <row r="126" spans="1:22" ht="12.75">
      <c r="A126" s="96" t="s">
        <v>76</v>
      </c>
      <c r="B126" s="243">
        <f>'proposed 13-14'!D126</f>
        <v>122.79</v>
      </c>
      <c r="C126" s="89"/>
      <c r="D126" s="188">
        <f>B126*($J$34+$J$33)</f>
        <v>132.79738499999999</v>
      </c>
      <c r="E126" s="159">
        <f>(D126-B126)/B126</f>
        <v>8.1499999999999878E-2</v>
      </c>
      <c r="G126" s="119"/>
    </row>
    <row r="127" spans="1:22" ht="12.75">
      <c r="A127" s="96"/>
      <c r="B127" s="243"/>
      <c r="C127" s="89"/>
      <c r="D127" s="188" t="s">
        <v>144</v>
      </c>
      <c r="E127" s="159" t="s">
        <v>144</v>
      </c>
      <c r="G127" s="119"/>
      <c r="V127" s="165">
        <v>1</v>
      </c>
    </row>
    <row r="128" spans="1:22" ht="12.75">
      <c r="A128" s="94" t="s">
        <v>501</v>
      </c>
      <c r="B128" s="243"/>
      <c r="C128" s="89"/>
      <c r="D128" s="188"/>
      <c r="E128" s="159"/>
      <c r="G128" s="119"/>
    </row>
    <row r="129" spans="1:7" ht="12.75">
      <c r="A129" s="94"/>
      <c r="B129" s="243"/>
      <c r="C129" s="89"/>
      <c r="D129" s="188"/>
      <c r="E129" s="159"/>
      <c r="G129" s="119"/>
    </row>
    <row r="130" spans="1:7" ht="22.5">
      <c r="A130" s="247" t="s">
        <v>1148</v>
      </c>
      <c r="B130" s="243"/>
      <c r="C130" s="89"/>
      <c r="D130" s="188"/>
      <c r="E130" s="159"/>
      <c r="G130" s="119"/>
    </row>
    <row r="131" spans="1:7" ht="12.75">
      <c r="A131" s="247"/>
      <c r="B131" s="243"/>
      <c r="C131" s="89"/>
      <c r="D131" s="188"/>
      <c r="E131" s="159"/>
      <c r="G131" s="119"/>
    </row>
    <row r="132" spans="1:7" ht="12.75">
      <c r="A132" s="247" t="s">
        <v>1309</v>
      </c>
      <c r="B132" s="243"/>
      <c r="C132" s="89"/>
      <c r="D132" s="188"/>
      <c r="E132" s="159"/>
      <c r="G132" s="119"/>
    </row>
    <row r="133" spans="1:7" ht="12.75">
      <c r="A133" s="96"/>
      <c r="B133" s="243"/>
      <c r="C133" s="89"/>
      <c r="D133" s="188"/>
      <c r="E133" s="159"/>
      <c r="G133" s="119"/>
    </row>
    <row r="134" spans="1:7" ht="12.75">
      <c r="A134" s="96"/>
      <c r="B134" s="243"/>
      <c r="C134" s="89"/>
      <c r="D134" s="188"/>
      <c r="E134" s="159"/>
      <c r="G134" s="119"/>
    </row>
    <row r="135" spans="1:7" ht="12.75">
      <c r="A135" s="219" t="s">
        <v>77</v>
      </c>
      <c r="B135" s="243"/>
      <c r="C135" s="89"/>
      <c r="D135" s="188" t="s">
        <v>144</v>
      </c>
      <c r="E135" s="159" t="s">
        <v>144</v>
      </c>
      <c r="G135" s="119"/>
    </row>
    <row r="136" spans="1:7" ht="12.75">
      <c r="A136" s="94" t="s">
        <v>48</v>
      </c>
      <c r="B136" s="243"/>
      <c r="C136" s="89"/>
      <c r="D136" s="188" t="s">
        <v>144</v>
      </c>
      <c r="E136" s="159" t="s">
        <v>144</v>
      </c>
      <c r="G136" s="119"/>
    </row>
    <row r="137" spans="1:7" ht="12.75">
      <c r="A137" s="96"/>
      <c r="B137" s="243"/>
      <c r="C137" s="89"/>
      <c r="D137" s="188" t="s">
        <v>144</v>
      </c>
      <c r="E137" s="159" t="s">
        <v>144</v>
      </c>
      <c r="G137" s="119"/>
    </row>
    <row r="138" spans="1:7" ht="12.75">
      <c r="A138" s="96" t="s">
        <v>576</v>
      </c>
      <c r="B138" s="243"/>
      <c r="C138" s="89"/>
      <c r="D138" s="187" t="s">
        <v>144</v>
      </c>
      <c r="E138" s="159" t="s">
        <v>144</v>
      </c>
      <c r="G138" s="150"/>
    </row>
    <row r="139" spans="1:7" ht="12.75">
      <c r="A139" s="96"/>
      <c r="B139" s="243"/>
      <c r="C139" s="89"/>
      <c r="D139" s="187" t="s">
        <v>144</v>
      </c>
      <c r="E139" s="159" t="s">
        <v>144</v>
      </c>
      <c r="G139" s="150"/>
    </row>
    <row r="140" spans="1:7" ht="12.75">
      <c r="A140" s="94" t="s">
        <v>577</v>
      </c>
      <c r="B140" s="243"/>
      <c r="C140" s="89"/>
      <c r="D140" s="187" t="s">
        <v>144</v>
      </c>
      <c r="E140" s="159" t="s">
        <v>144</v>
      </c>
      <c r="G140" s="150"/>
    </row>
    <row r="141" spans="1:7" ht="12.75">
      <c r="A141" s="94"/>
      <c r="B141" s="243"/>
      <c r="C141" s="89"/>
      <c r="D141" s="187" t="s">
        <v>144</v>
      </c>
      <c r="E141" s="159" t="s">
        <v>144</v>
      </c>
      <c r="G141" s="150"/>
    </row>
    <row r="142" spans="1:7" ht="12.75">
      <c r="A142" s="96" t="s">
        <v>578</v>
      </c>
      <c r="B142" s="243"/>
      <c r="C142" s="89"/>
      <c r="D142" s="187" t="s">
        <v>144</v>
      </c>
      <c r="E142" s="159" t="s">
        <v>144</v>
      </c>
      <c r="G142" s="150"/>
    </row>
    <row r="143" spans="1:7" ht="12.75">
      <c r="A143" s="96" t="s">
        <v>579</v>
      </c>
      <c r="B143" s="243"/>
      <c r="C143" s="89"/>
      <c r="D143" s="187" t="s">
        <v>144</v>
      </c>
      <c r="E143" s="159" t="s">
        <v>144</v>
      </c>
      <c r="G143" s="150"/>
    </row>
    <row r="144" spans="1:7" ht="12.75">
      <c r="A144" s="94"/>
      <c r="B144" s="243"/>
      <c r="C144" s="89"/>
      <c r="D144" s="187" t="s">
        <v>144</v>
      </c>
      <c r="E144" s="159" t="s">
        <v>144</v>
      </c>
      <c r="G144" s="150"/>
    </row>
    <row r="145" spans="1:22" ht="12.75">
      <c r="A145" s="96" t="s">
        <v>152</v>
      </c>
      <c r="B145" s="243"/>
      <c r="C145" s="89"/>
      <c r="D145" s="187" t="s">
        <v>144</v>
      </c>
      <c r="E145" s="159" t="s">
        <v>144</v>
      </c>
      <c r="G145" s="150"/>
    </row>
    <row r="146" spans="1:22" ht="12.75">
      <c r="A146" s="96" t="s">
        <v>580</v>
      </c>
      <c r="B146" s="243"/>
      <c r="C146" s="89"/>
      <c r="D146" s="187" t="s">
        <v>144</v>
      </c>
      <c r="E146" s="159" t="s">
        <v>144</v>
      </c>
      <c r="G146" s="150"/>
    </row>
    <row r="147" spans="1:22" ht="12.75">
      <c r="A147" s="96"/>
      <c r="B147" s="243"/>
      <c r="C147" s="89"/>
      <c r="D147" s="187" t="s">
        <v>144</v>
      </c>
      <c r="E147" s="159" t="s">
        <v>144</v>
      </c>
      <c r="G147" s="150"/>
    </row>
    <row r="148" spans="1:22" ht="12.75">
      <c r="A148" s="96" t="s">
        <v>581</v>
      </c>
      <c r="B148" s="243"/>
      <c r="C148" s="89"/>
      <c r="D148" s="187" t="s">
        <v>144</v>
      </c>
      <c r="E148" s="159" t="s">
        <v>144</v>
      </c>
      <c r="G148" s="150"/>
    </row>
    <row r="149" spans="1:22" ht="12.75">
      <c r="A149" s="96" t="s">
        <v>582</v>
      </c>
      <c r="B149" s="243"/>
      <c r="C149" s="89"/>
      <c r="D149" s="187" t="s">
        <v>144</v>
      </c>
      <c r="E149" s="159" t="s">
        <v>144</v>
      </c>
      <c r="G149" s="150"/>
    </row>
    <row r="150" spans="1:22" ht="12.75">
      <c r="A150" s="96" t="s">
        <v>583</v>
      </c>
      <c r="B150" s="243"/>
      <c r="C150" s="89"/>
      <c r="D150" s="187" t="s">
        <v>144</v>
      </c>
      <c r="E150" s="159" t="s">
        <v>144</v>
      </c>
      <c r="G150" s="150"/>
    </row>
    <row r="151" spans="1:22" ht="12.75">
      <c r="A151" s="96"/>
      <c r="B151" s="243"/>
      <c r="C151" s="89"/>
      <c r="D151" s="187" t="s">
        <v>144</v>
      </c>
      <c r="E151" s="159" t="s">
        <v>144</v>
      </c>
      <c r="G151" s="150"/>
      <c r="V151" s="165">
        <v>1</v>
      </c>
    </row>
    <row r="152" spans="1:22" ht="12.75">
      <c r="A152" s="96" t="s">
        <v>153</v>
      </c>
      <c r="B152" s="243"/>
      <c r="C152" s="89"/>
      <c r="D152" s="187" t="s">
        <v>144</v>
      </c>
      <c r="E152" s="159" t="s">
        <v>144</v>
      </c>
      <c r="G152" s="150"/>
    </row>
    <row r="153" spans="1:22" ht="12.75">
      <c r="A153" s="96" t="s">
        <v>580</v>
      </c>
      <c r="B153" s="243"/>
      <c r="C153" s="89"/>
      <c r="D153" s="187" t="s">
        <v>144</v>
      </c>
      <c r="E153" s="159" t="s">
        <v>144</v>
      </c>
      <c r="G153" s="150"/>
    </row>
    <row r="154" spans="1:22" ht="12.75">
      <c r="A154" s="96"/>
      <c r="B154" s="243"/>
      <c r="C154" s="89"/>
      <c r="D154" s="187" t="s">
        <v>144</v>
      </c>
      <c r="E154" s="159" t="s">
        <v>144</v>
      </c>
      <c r="G154" s="150"/>
    </row>
    <row r="155" spans="1:22" ht="12.75">
      <c r="A155" s="96" t="s">
        <v>584</v>
      </c>
      <c r="B155" s="243"/>
      <c r="C155" s="89"/>
      <c r="D155" s="187" t="s">
        <v>144</v>
      </c>
      <c r="E155" s="159" t="s">
        <v>144</v>
      </c>
      <c r="G155" s="150"/>
    </row>
    <row r="156" spans="1:22" ht="12.75">
      <c r="A156" s="96" t="s">
        <v>258</v>
      </c>
      <c r="B156" s="243"/>
      <c r="C156" s="89"/>
      <c r="D156" s="187" t="s">
        <v>144</v>
      </c>
      <c r="E156" s="159" t="s">
        <v>144</v>
      </c>
      <c r="G156" s="150"/>
    </row>
    <row r="157" spans="1:22" ht="12.75">
      <c r="A157" s="96"/>
      <c r="B157" s="243"/>
      <c r="C157" s="89"/>
      <c r="D157" s="187" t="s">
        <v>144</v>
      </c>
      <c r="E157" s="159" t="s">
        <v>144</v>
      </c>
      <c r="G157" s="150"/>
    </row>
    <row r="158" spans="1:22" ht="12.75">
      <c r="A158" s="96" t="s">
        <v>585</v>
      </c>
      <c r="B158" s="243"/>
      <c r="C158" s="89"/>
      <c r="D158" s="187" t="s">
        <v>144</v>
      </c>
      <c r="E158" s="159" t="s">
        <v>144</v>
      </c>
      <c r="G158" s="150"/>
    </row>
    <row r="159" spans="1:22" ht="12.75">
      <c r="A159" s="96" t="s">
        <v>586</v>
      </c>
      <c r="B159" s="243"/>
      <c r="C159" s="89"/>
      <c r="D159" s="187" t="s">
        <v>144</v>
      </c>
      <c r="E159" s="159" t="s">
        <v>144</v>
      </c>
      <c r="G159" s="150"/>
    </row>
    <row r="160" spans="1:22" ht="12.75">
      <c r="A160" s="96"/>
      <c r="B160" s="243"/>
      <c r="C160" s="89"/>
      <c r="D160" s="187" t="s">
        <v>144</v>
      </c>
      <c r="E160" s="159" t="s">
        <v>144</v>
      </c>
      <c r="G160" s="150"/>
    </row>
    <row r="161" spans="1:7" ht="12.75">
      <c r="A161" s="94" t="s">
        <v>587</v>
      </c>
      <c r="B161" s="243"/>
      <c r="C161" s="89"/>
      <c r="D161" s="187" t="s">
        <v>144</v>
      </c>
      <c r="E161" s="159" t="s">
        <v>144</v>
      </c>
      <c r="G161" s="150"/>
    </row>
    <row r="162" spans="1:7" ht="12.75">
      <c r="A162" s="96"/>
      <c r="B162" s="243"/>
      <c r="C162" s="89"/>
      <c r="D162" s="187" t="s">
        <v>144</v>
      </c>
      <c r="E162" s="159" t="s">
        <v>144</v>
      </c>
      <c r="G162" s="150"/>
    </row>
    <row r="163" spans="1:7" ht="12.75">
      <c r="A163" s="96" t="s">
        <v>154</v>
      </c>
      <c r="B163" s="243"/>
      <c r="C163" s="89"/>
      <c r="D163" s="187" t="s">
        <v>144</v>
      </c>
      <c r="E163" s="159" t="s">
        <v>144</v>
      </c>
      <c r="G163" s="150"/>
    </row>
    <row r="164" spans="1:7" ht="12.75">
      <c r="A164" s="96" t="s">
        <v>588</v>
      </c>
      <c r="B164" s="243"/>
      <c r="C164" s="89"/>
      <c r="D164" s="187" t="s">
        <v>144</v>
      </c>
      <c r="E164" s="159" t="s">
        <v>144</v>
      </c>
      <c r="G164" s="150"/>
    </row>
    <row r="165" spans="1:7" ht="12.75">
      <c r="A165" s="96"/>
      <c r="B165" s="243"/>
      <c r="C165" s="89"/>
      <c r="D165" s="187" t="s">
        <v>144</v>
      </c>
      <c r="E165" s="159" t="s">
        <v>144</v>
      </c>
      <c r="G165" s="150"/>
    </row>
    <row r="166" spans="1:7" ht="12.75">
      <c r="A166" s="96" t="s">
        <v>589</v>
      </c>
      <c r="B166" s="243"/>
      <c r="C166" s="89"/>
      <c r="D166" s="187" t="s">
        <v>144</v>
      </c>
      <c r="E166" s="159" t="s">
        <v>144</v>
      </c>
      <c r="G166" s="150"/>
    </row>
    <row r="167" spans="1:7" ht="12.75">
      <c r="A167" s="96" t="s">
        <v>590</v>
      </c>
      <c r="B167" s="243"/>
      <c r="C167" s="89"/>
      <c r="D167" s="187" t="s">
        <v>144</v>
      </c>
      <c r="E167" s="159" t="s">
        <v>144</v>
      </c>
      <c r="G167" s="150"/>
    </row>
    <row r="168" spans="1:7" ht="12.75">
      <c r="A168" s="96"/>
      <c r="B168" s="243"/>
      <c r="C168" s="89"/>
      <c r="D168" s="187" t="s">
        <v>144</v>
      </c>
      <c r="E168" s="159" t="s">
        <v>144</v>
      </c>
      <c r="G168" s="150"/>
    </row>
    <row r="169" spans="1:7" ht="12.75">
      <c r="A169" s="94" t="s">
        <v>1323</v>
      </c>
      <c r="B169" s="243"/>
      <c r="C169" s="89"/>
      <c r="D169" s="187" t="s">
        <v>144</v>
      </c>
      <c r="E169" s="159" t="s">
        <v>144</v>
      </c>
      <c r="G169" s="150"/>
    </row>
    <row r="170" spans="1:7" ht="12.75">
      <c r="A170" s="96"/>
      <c r="B170" s="243"/>
      <c r="C170" s="89"/>
      <c r="D170" s="187" t="s">
        <v>144</v>
      </c>
      <c r="E170" s="159" t="s">
        <v>144</v>
      </c>
      <c r="G170" s="150"/>
    </row>
    <row r="171" spans="1:7" ht="12.75">
      <c r="A171" s="96" t="s">
        <v>594</v>
      </c>
      <c r="B171" s="243"/>
      <c r="C171" s="89"/>
      <c r="D171" s="187" t="s">
        <v>144</v>
      </c>
      <c r="E171" s="159" t="s">
        <v>144</v>
      </c>
      <c r="G171" s="150"/>
    </row>
    <row r="172" spans="1:7" ht="12.75">
      <c r="A172" s="96" t="s">
        <v>595</v>
      </c>
      <c r="B172" s="243"/>
      <c r="C172" s="89"/>
      <c r="D172" s="187" t="s">
        <v>144</v>
      </c>
      <c r="E172" s="159" t="s">
        <v>144</v>
      </c>
      <c r="G172" s="150"/>
    </row>
    <row r="173" spans="1:7" ht="12.75">
      <c r="A173" s="96" t="s">
        <v>519</v>
      </c>
      <c r="B173" s="243"/>
      <c r="C173" s="89"/>
      <c r="D173" s="187" t="s">
        <v>144</v>
      </c>
      <c r="E173" s="159" t="s">
        <v>144</v>
      </c>
      <c r="G173" s="150"/>
    </row>
    <row r="174" spans="1:7" ht="12.75">
      <c r="A174" s="96" t="s">
        <v>490</v>
      </c>
      <c r="B174" s="243"/>
      <c r="C174" s="89"/>
      <c r="D174" s="187" t="s">
        <v>144</v>
      </c>
      <c r="E174" s="159" t="s">
        <v>144</v>
      </c>
      <c r="G174" s="150"/>
    </row>
    <row r="175" spans="1:7" ht="12.75">
      <c r="A175" s="96"/>
      <c r="B175" s="243"/>
      <c r="C175" s="89"/>
      <c r="D175" s="187" t="s">
        <v>144</v>
      </c>
      <c r="E175" s="159" t="s">
        <v>144</v>
      </c>
      <c r="G175" s="150"/>
    </row>
    <row r="176" spans="1:7" ht="12.75">
      <c r="A176" s="96" t="s">
        <v>596</v>
      </c>
      <c r="B176" s="243"/>
      <c r="C176" s="89"/>
      <c r="D176" s="187" t="s">
        <v>144</v>
      </c>
      <c r="E176" s="159" t="s">
        <v>144</v>
      </c>
      <c r="G176" s="150"/>
    </row>
    <row r="177" spans="1:7" ht="12.75">
      <c r="A177" s="96" t="s">
        <v>597</v>
      </c>
      <c r="B177" s="243"/>
      <c r="C177" s="89"/>
      <c r="D177" s="187" t="s">
        <v>144</v>
      </c>
      <c r="E177" s="159" t="s">
        <v>144</v>
      </c>
      <c r="G177" s="150"/>
    </row>
    <row r="178" spans="1:7" ht="12.75">
      <c r="A178" s="96" t="s">
        <v>67</v>
      </c>
      <c r="B178" s="243"/>
      <c r="C178" s="89"/>
      <c r="D178" s="187" t="s">
        <v>144</v>
      </c>
      <c r="E178" s="159" t="s">
        <v>144</v>
      </c>
      <c r="G178" s="150"/>
    </row>
    <row r="179" spans="1:7" ht="12.75">
      <c r="A179" s="96"/>
      <c r="B179" s="243"/>
      <c r="C179" s="89"/>
      <c r="D179" s="187"/>
      <c r="E179" s="159"/>
      <c r="G179" s="150"/>
    </row>
    <row r="180" spans="1:7" ht="12.75">
      <c r="A180" s="248" t="s">
        <v>1151</v>
      </c>
      <c r="B180" s="243"/>
      <c r="C180" s="89"/>
      <c r="D180" s="187"/>
      <c r="E180" s="159"/>
      <c r="G180" s="150"/>
    </row>
    <row r="181" spans="1:7" ht="12.75">
      <c r="A181" s="249"/>
      <c r="B181" s="243"/>
      <c r="C181" s="89"/>
      <c r="D181" s="187"/>
      <c r="E181" s="159"/>
      <c r="G181" s="150"/>
    </row>
    <row r="182" spans="1:7" ht="13.5" thickBot="1">
      <c r="A182" s="286" t="s">
        <v>1149</v>
      </c>
      <c r="B182" s="204"/>
      <c r="C182" s="279"/>
      <c r="D182" s="287"/>
      <c r="E182" s="280"/>
      <c r="G182" s="150"/>
    </row>
    <row r="183" spans="1:7" ht="12.75">
      <c r="A183" s="288"/>
      <c r="B183" s="243"/>
      <c r="C183" s="283"/>
      <c r="D183" s="289"/>
      <c r="E183" s="285"/>
      <c r="G183" s="150"/>
    </row>
    <row r="184" spans="1:7" ht="12.75">
      <c r="A184" s="96"/>
      <c r="B184" s="243"/>
      <c r="C184" s="89"/>
      <c r="D184" s="187"/>
      <c r="E184" s="159"/>
      <c r="G184" s="150"/>
    </row>
    <row r="185" spans="1:7" ht="12.75">
      <c r="A185" s="96"/>
      <c r="B185" s="243"/>
      <c r="C185" s="89"/>
      <c r="D185" s="187"/>
      <c r="E185" s="159"/>
      <c r="G185" s="150"/>
    </row>
    <row r="186" spans="1:7" ht="12.75">
      <c r="A186" s="96"/>
      <c r="B186" s="243"/>
      <c r="C186" s="89"/>
      <c r="D186" s="187"/>
      <c r="E186" s="159"/>
      <c r="G186" s="150"/>
    </row>
    <row r="187" spans="1:7" ht="12.75">
      <c r="A187" s="96"/>
      <c r="B187" s="243"/>
      <c r="C187" s="89"/>
      <c r="D187" s="187"/>
      <c r="E187" s="159"/>
      <c r="G187" s="150"/>
    </row>
    <row r="188" spans="1:7" ht="12.75">
      <c r="A188" s="96"/>
      <c r="B188" s="243"/>
      <c r="C188" s="89"/>
      <c r="D188" s="187"/>
      <c r="E188" s="159"/>
      <c r="G188" s="150"/>
    </row>
    <row r="189" spans="1:7" ht="12.75">
      <c r="A189" s="96"/>
      <c r="B189" s="243"/>
      <c r="C189" s="89"/>
      <c r="D189" s="187"/>
      <c r="E189" s="159"/>
      <c r="G189" s="150"/>
    </row>
    <row r="190" spans="1:7" ht="12.75">
      <c r="A190" s="96"/>
      <c r="B190" s="243"/>
      <c r="C190" s="89"/>
      <c r="D190" s="187"/>
      <c r="E190" s="159"/>
      <c r="G190" s="150"/>
    </row>
    <row r="191" spans="1:7" ht="12.75">
      <c r="A191" s="96"/>
      <c r="B191" s="243"/>
      <c r="C191" s="89"/>
      <c r="D191" s="187"/>
      <c r="E191" s="159"/>
      <c r="G191" s="150"/>
    </row>
    <row r="192" spans="1:7" ht="12.75">
      <c r="A192" s="96"/>
      <c r="B192" s="243"/>
      <c r="C192" s="89"/>
      <c r="D192" s="187"/>
      <c r="E192" s="159"/>
      <c r="G192" s="150"/>
    </row>
    <row r="193" spans="1:7" ht="12.75">
      <c r="A193" s="96"/>
      <c r="B193" s="243"/>
      <c r="C193" s="89"/>
      <c r="D193" s="187"/>
      <c r="E193" s="159"/>
      <c r="G193" s="150"/>
    </row>
    <row r="194" spans="1:7" ht="12.75">
      <c r="A194" s="96"/>
      <c r="B194" s="243"/>
      <c r="C194" s="89"/>
      <c r="D194" s="187"/>
      <c r="E194" s="159"/>
      <c r="G194" s="150"/>
    </row>
    <row r="195" spans="1:7" ht="12.75">
      <c r="A195" s="96"/>
      <c r="B195" s="243"/>
      <c r="C195" s="89"/>
      <c r="D195" s="187"/>
      <c r="E195" s="159"/>
      <c r="G195" s="150"/>
    </row>
    <row r="196" spans="1:7" ht="12.75">
      <c r="A196" s="96"/>
      <c r="B196" s="243"/>
      <c r="C196" s="89"/>
      <c r="D196" s="187"/>
      <c r="E196" s="159"/>
      <c r="G196" s="150"/>
    </row>
    <row r="197" spans="1:7" ht="12.75">
      <c r="A197" s="96"/>
      <c r="B197" s="243"/>
      <c r="C197" s="89"/>
      <c r="D197" s="187"/>
      <c r="E197" s="159"/>
      <c r="G197" s="150"/>
    </row>
    <row r="198" spans="1:7" ht="12.75">
      <c r="A198" s="249" t="s">
        <v>1150</v>
      </c>
      <c r="B198" s="243"/>
      <c r="C198" s="89"/>
      <c r="D198" s="187"/>
      <c r="E198" s="159"/>
      <c r="G198" s="150"/>
    </row>
    <row r="199" spans="1:7" ht="12.75">
      <c r="A199" s="96"/>
      <c r="B199" s="243"/>
      <c r="C199" s="89"/>
      <c r="D199" s="187"/>
      <c r="E199" s="159"/>
      <c r="G199" s="150"/>
    </row>
    <row r="200" spans="1:7" ht="12.75">
      <c r="A200" s="94" t="s">
        <v>79</v>
      </c>
      <c r="B200" s="243"/>
      <c r="C200" s="89"/>
      <c r="D200" s="187"/>
      <c r="E200" s="159"/>
      <c r="G200" s="150"/>
    </row>
    <row r="201" spans="1:7" ht="12.75">
      <c r="A201" s="96"/>
      <c r="B201" s="243"/>
      <c r="C201" s="89"/>
      <c r="D201" s="187"/>
      <c r="E201" s="159"/>
      <c r="G201" s="150"/>
    </row>
    <row r="202" spans="1:7" ht="12.75">
      <c r="A202" s="94" t="s">
        <v>211</v>
      </c>
      <c r="B202" s="243"/>
      <c r="C202" s="89"/>
      <c r="D202" s="188" t="s">
        <v>144</v>
      </c>
      <c r="E202" s="159" t="s">
        <v>144</v>
      </c>
      <c r="G202" s="119"/>
    </row>
    <row r="203" spans="1:7" ht="12.75">
      <c r="A203" s="96" t="s">
        <v>523</v>
      </c>
      <c r="B203" s="243"/>
      <c r="C203" s="89"/>
      <c r="D203" s="188" t="s">
        <v>144</v>
      </c>
      <c r="E203" s="159" t="s">
        <v>144</v>
      </c>
      <c r="G203" s="119"/>
    </row>
    <row r="204" spans="1:7" ht="12.75">
      <c r="A204" s="96" t="s">
        <v>524</v>
      </c>
      <c r="B204" s="243"/>
      <c r="C204" s="89"/>
      <c r="D204" s="188" t="s">
        <v>144</v>
      </c>
      <c r="E204" s="159" t="s">
        <v>144</v>
      </c>
      <c r="G204" s="119"/>
    </row>
    <row r="205" spans="1:7" ht="12.75">
      <c r="A205" s="96" t="s">
        <v>147</v>
      </c>
      <c r="B205" s="243"/>
      <c r="C205" s="89"/>
      <c r="D205" s="188" t="s">
        <v>144</v>
      </c>
      <c r="E205" s="159" t="s">
        <v>144</v>
      </c>
      <c r="G205" s="119"/>
    </row>
    <row r="206" spans="1:7" ht="12.75">
      <c r="A206" s="94"/>
      <c r="B206" s="243"/>
      <c r="C206" s="89"/>
      <c r="D206" s="188" t="s">
        <v>144</v>
      </c>
      <c r="E206" s="159" t="s">
        <v>144</v>
      </c>
      <c r="G206" s="119"/>
    </row>
    <row r="207" spans="1:7" ht="12.75">
      <c r="A207" s="96" t="s">
        <v>526</v>
      </c>
      <c r="B207" s="243"/>
      <c r="C207" s="89"/>
      <c r="D207" s="188" t="s">
        <v>144</v>
      </c>
      <c r="E207" s="159" t="s">
        <v>144</v>
      </c>
      <c r="G207" s="119"/>
    </row>
    <row r="208" spans="1:7" ht="12.75">
      <c r="A208" s="96" t="s">
        <v>531</v>
      </c>
      <c r="B208" s="243">
        <f>'proposed 13-14'!D208</f>
        <v>16141.51</v>
      </c>
      <c r="C208" s="89"/>
      <c r="D208" s="188">
        <f>B208*($J$34+$J$33)</f>
        <v>17457.043064999998</v>
      </c>
      <c r="E208" s="159">
        <f>(D208-B208)/B208</f>
        <v>8.1499999999999864E-2</v>
      </c>
      <c r="G208" s="119"/>
    </row>
    <row r="209" spans="1:22" ht="12.75">
      <c r="A209" s="94" t="s">
        <v>479</v>
      </c>
      <c r="B209" s="243"/>
      <c r="C209" s="89"/>
      <c r="D209" s="188" t="s">
        <v>144</v>
      </c>
      <c r="E209" s="159" t="s">
        <v>144</v>
      </c>
      <c r="G209" s="119"/>
    </row>
    <row r="210" spans="1:22" ht="12.75">
      <c r="A210" s="96" t="s">
        <v>535</v>
      </c>
      <c r="B210" s="243">
        <f>'proposed 13-14'!D210</f>
        <v>5.7</v>
      </c>
      <c r="C210" s="89"/>
      <c r="D210" s="188">
        <f>B210*($J$34+$J$33)</f>
        <v>6.1645499999999993</v>
      </c>
      <c r="E210" s="159">
        <f>(D210-B210)/B210</f>
        <v>8.149999999999985E-2</v>
      </c>
      <c r="G210" s="119"/>
    </row>
    <row r="211" spans="1:22" ht="12.75">
      <c r="A211" s="96"/>
      <c r="B211" s="243"/>
      <c r="C211" s="89"/>
      <c r="D211" s="188" t="s">
        <v>144</v>
      </c>
      <c r="E211" s="159" t="s">
        <v>144</v>
      </c>
      <c r="G211" s="119"/>
    </row>
    <row r="212" spans="1:22" ht="12.75">
      <c r="A212" s="96" t="s">
        <v>527</v>
      </c>
      <c r="B212" s="243"/>
      <c r="C212" s="89"/>
      <c r="D212" s="188" t="s">
        <v>144</v>
      </c>
      <c r="E212" s="159" t="s">
        <v>144</v>
      </c>
      <c r="G212" s="119"/>
    </row>
    <row r="213" spans="1:22" ht="12.75">
      <c r="A213" s="96" t="s">
        <v>531</v>
      </c>
      <c r="B213" s="243">
        <f>'proposed 13-14'!D213</f>
        <v>9701.76</v>
      </c>
      <c r="C213" s="89"/>
      <c r="D213" s="188">
        <f>B213*($J$34+$J$33)</f>
        <v>10492.453439999999</v>
      </c>
      <c r="E213" s="159">
        <f>(D213-B213)/B213</f>
        <v>8.1499999999999906E-2</v>
      </c>
      <c r="G213" s="119"/>
    </row>
    <row r="214" spans="1:22" ht="12.75">
      <c r="A214" s="96" t="s">
        <v>479</v>
      </c>
      <c r="B214" s="243"/>
      <c r="C214" s="89"/>
      <c r="D214" s="188" t="s">
        <v>144</v>
      </c>
      <c r="E214" s="159" t="s">
        <v>144</v>
      </c>
      <c r="G214" s="119"/>
    </row>
    <row r="215" spans="1:22" ht="12.75">
      <c r="A215" s="96" t="s">
        <v>535</v>
      </c>
      <c r="B215" s="243">
        <f>'proposed 13-14'!D215</f>
        <v>5.07</v>
      </c>
      <c r="C215" s="89"/>
      <c r="D215" s="188">
        <f>B215*($J$34+$J$33)</f>
        <v>5.4832049999999999</v>
      </c>
      <c r="E215" s="159">
        <f>(D215-B215)/B215</f>
        <v>8.149999999999992E-2</v>
      </c>
      <c r="G215" s="119"/>
    </row>
    <row r="216" spans="1:22" ht="12.75">
      <c r="A216" s="96"/>
      <c r="B216" s="243"/>
      <c r="C216" s="89"/>
      <c r="D216" s="188" t="s">
        <v>144</v>
      </c>
      <c r="E216" s="159" t="s">
        <v>144</v>
      </c>
      <c r="G216" s="119"/>
      <c r="V216" s="165">
        <v>1</v>
      </c>
    </row>
    <row r="217" spans="1:22" ht="12.75">
      <c r="A217" s="96" t="s">
        <v>1153</v>
      </c>
      <c r="B217" s="243"/>
      <c r="C217" s="89"/>
      <c r="D217" s="188" t="s">
        <v>144</v>
      </c>
      <c r="E217" s="159" t="s">
        <v>144</v>
      </c>
      <c r="G217" s="119"/>
    </row>
    <row r="218" spans="1:22" ht="12.75">
      <c r="A218" s="96" t="s">
        <v>531</v>
      </c>
      <c r="B218" s="243">
        <f>'proposed 13-14'!D218</f>
        <v>4676.59</v>
      </c>
      <c r="C218" s="89"/>
      <c r="D218" s="188">
        <f>B218*($J$34+$J$33)</f>
        <v>5057.7320849999996</v>
      </c>
      <c r="E218" s="159">
        <f>(D218-B218)/B218</f>
        <v>8.1499999999999892E-2</v>
      </c>
      <c r="G218" s="119"/>
    </row>
    <row r="219" spans="1:22" ht="12.75">
      <c r="A219" s="96" t="s">
        <v>479</v>
      </c>
      <c r="B219" s="243"/>
      <c r="C219" s="89"/>
      <c r="D219" s="188" t="s">
        <v>144</v>
      </c>
      <c r="E219" s="159" t="s">
        <v>144</v>
      </c>
      <c r="G219" s="119"/>
    </row>
    <row r="220" spans="1:22" ht="12.75">
      <c r="A220" s="96" t="s">
        <v>532</v>
      </c>
      <c r="B220" s="243">
        <f>'proposed 13-14'!D220</f>
        <v>7.47</v>
      </c>
      <c r="C220" s="89"/>
      <c r="D220" s="188">
        <f>B220*($J$34+$J$33)</f>
        <v>8.0788049999999991</v>
      </c>
      <c r="E220" s="159">
        <f>(D220-B220)/B220</f>
        <v>8.149999999999992E-2</v>
      </c>
      <c r="G220" s="119"/>
    </row>
    <row r="221" spans="1:22" ht="12.75">
      <c r="A221" s="94"/>
      <c r="B221" s="243"/>
      <c r="C221" s="89"/>
      <c r="D221" s="188" t="s">
        <v>144</v>
      </c>
      <c r="E221" s="159" t="s">
        <v>144</v>
      </c>
      <c r="G221" s="119"/>
    </row>
    <row r="222" spans="1:22" ht="12.75">
      <c r="A222" s="96" t="s">
        <v>1152</v>
      </c>
      <c r="B222" s="243"/>
      <c r="C222" s="89"/>
      <c r="D222" s="188" t="s">
        <v>144</v>
      </c>
      <c r="E222" s="159" t="s">
        <v>144</v>
      </c>
      <c r="G222" s="119"/>
    </row>
    <row r="223" spans="1:22" ht="12.75">
      <c r="A223" s="96" t="s">
        <v>531</v>
      </c>
      <c r="B223" s="243">
        <f>'proposed 13-14'!D223</f>
        <v>4676.59</v>
      </c>
      <c r="C223" s="89"/>
      <c r="D223" s="188">
        <f>B223*($J$34+$J$33)</f>
        <v>5057.7320849999996</v>
      </c>
      <c r="E223" s="159">
        <f>(D223-B223)/B223</f>
        <v>8.1499999999999892E-2</v>
      </c>
      <c r="G223" s="119"/>
    </row>
    <row r="224" spans="1:22" ht="12.75">
      <c r="A224" s="96" t="s">
        <v>479</v>
      </c>
      <c r="B224" s="243"/>
      <c r="C224" s="89"/>
      <c r="D224" s="188" t="s">
        <v>144</v>
      </c>
      <c r="E224" s="159" t="s">
        <v>144</v>
      </c>
      <c r="G224" s="119"/>
    </row>
    <row r="225" spans="1:7" ht="12.75">
      <c r="A225" s="96" t="s">
        <v>535</v>
      </c>
      <c r="B225" s="243">
        <f>'proposed 13-14'!D225</f>
        <v>7.47</v>
      </c>
      <c r="C225" s="89"/>
      <c r="D225" s="188">
        <f>B225*($J$34+$J$33)</f>
        <v>8.0788049999999991</v>
      </c>
      <c r="E225" s="159">
        <f>(D225-B225)/B225</f>
        <v>8.149999999999992E-2</v>
      </c>
      <c r="G225" s="119"/>
    </row>
    <row r="226" spans="1:7" ht="12.75">
      <c r="A226" s="94"/>
      <c r="B226" s="243"/>
      <c r="C226" s="89"/>
      <c r="D226" s="188" t="s">
        <v>144</v>
      </c>
      <c r="E226" s="159" t="s">
        <v>144</v>
      </c>
      <c r="G226" s="119"/>
    </row>
    <row r="227" spans="1:7" ht="12.75">
      <c r="A227" s="96" t="s">
        <v>536</v>
      </c>
      <c r="B227" s="243"/>
      <c r="C227" s="89"/>
      <c r="D227" s="188" t="s">
        <v>144</v>
      </c>
      <c r="E227" s="159" t="s">
        <v>144</v>
      </c>
      <c r="G227" s="119"/>
    </row>
    <row r="228" spans="1:7" ht="12.75">
      <c r="A228" s="96" t="s">
        <v>531</v>
      </c>
      <c r="B228" s="243">
        <f>'proposed 13-14'!D228</f>
        <v>3306.66</v>
      </c>
      <c r="C228" s="89"/>
      <c r="D228" s="188">
        <f>B228*($J$34+$J$33)</f>
        <v>3576.1527899999996</v>
      </c>
      <c r="E228" s="159">
        <f>(D228-B228)/B228</f>
        <v>8.1499999999999934E-2</v>
      </c>
      <c r="G228" s="119"/>
    </row>
    <row r="229" spans="1:7" ht="12.75">
      <c r="A229" s="96" t="s">
        <v>479</v>
      </c>
      <c r="B229" s="243"/>
      <c r="C229" s="89"/>
      <c r="D229" s="188" t="s">
        <v>144</v>
      </c>
      <c r="E229" s="159" t="s">
        <v>144</v>
      </c>
      <c r="G229" s="119"/>
    </row>
    <row r="230" spans="1:7" ht="12.75">
      <c r="A230" s="96" t="s">
        <v>535</v>
      </c>
      <c r="B230" s="243">
        <f>'proposed 13-14'!D230</f>
        <v>5.32</v>
      </c>
      <c r="C230" s="89"/>
      <c r="D230" s="188">
        <f>B230*($J$34+$J$33)</f>
        <v>5.7535799999999995</v>
      </c>
      <c r="E230" s="159">
        <f>(D230-B230)/B230</f>
        <v>8.1499999999999836E-2</v>
      </c>
      <c r="G230" s="119"/>
    </row>
    <row r="231" spans="1:7" ht="12.75">
      <c r="A231" s="96"/>
      <c r="B231" s="243"/>
      <c r="C231" s="89"/>
      <c r="D231" s="188" t="s">
        <v>144</v>
      </c>
      <c r="E231" s="159" t="s">
        <v>144</v>
      </c>
      <c r="G231" s="119"/>
    </row>
    <row r="232" spans="1:7" ht="12.75">
      <c r="A232" s="96" t="s">
        <v>537</v>
      </c>
      <c r="B232" s="243"/>
      <c r="C232" s="89"/>
      <c r="D232" s="188" t="s">
        <v>144</v>
      </c>
      <c r="E232" s="159" t="s">
        <v>144</v>
      </c>
      <c r="G232" s="119"/>
    </row>
    <row r="233" spans="1:7" ht="12.75">
      <c r="A233" s="96" t="s">
        <v>531</v>
      </c>
      <c r="B233" s="243">
        <f>'proposed 13-14'!D233</f>
        <v>5043.3999999999996</v>
      </c>
      <c r="C233" s="89"/>
      <c r="D233" s="188">
        <f>B233*($J$34+$J$33)</f>
        <v>5454.4370999999992</v>
      </c>
      <c r="E233" s="159">
        <f>(D233-B233)/B233</f>
        <v>8.149999999999992E-2</v>
      </c>
      <c r="G233" s="119"/>
    </row>
    <row r="234" spans="1:7" ht="12.75">
      <c r="A234" s="96" t="s">
        <v>479</v>
      </c>
      <c r="B234" s="243"/>
      <c r="C234" s="89"/>
      <c r="D234" s="188" t="s">
        <v>144</v>
      </c>
      <c r="E234" s="159" t="s">
        <v>144</v>
      </c>
      <c r="G234" s="119"/>
    </row>
    <row r="235" spans="1:7" ht="12.75">
      <c r="A235" s="96" t="s">
        <v>535</v>
      </c>
      <c r="B235" s="243">
        <f>'proposed 13-14'!D235</f>
        <v>7.12</v>
      </c>
      <c r="C235" s="89"/>
      <c r="D235" s="188">
        <f>B235*($J$34+$J$33)</f>
        <v>7.7002799999999993</v>
      </c>
      <c r="E235" s="159">
        <f>(D235-B235)/B235</f>
        <v>8.1499999999999892E-2</v>
      </c>
      <c r="G235" s="119"/>
    </row>
    <row r="236" spans="1:7" ht="12.75">
      <c r="A236" s="94"/>
      <c r="B236" s="243"/>
      <c r="C236" s="89"/>
      <c r="D236" s="188" t="s">
        <v>144</v>
      </c>
      <c r="E236" s="159" t="s">
        <v>144</v>
      </c>
      <c r="G236" s="119"/>
    </row>
    <row r="237" spans="1:7" ht="12.75">
      <c r="A237" s="96" t="s">
        <v>1154</v>
      </c>
      <c r="B237" s="243"/>
      <c r="C237" s="89"/>
      <c r="D237" s="188" t="s">
        <v>144</v>
      </c>
      <c r="E237" s="159" t="s">
        <v>144</v>
      </c>
      <c r="G237" s="119"/>
    </row>
    <row r="238" spans="1:7" ht="12.75">
      <c r="A238" s="96" t="s">
        <v>531</v>
      </c>
      <c r="B238" s="243">
        <f>'proposed 13-14'!D238</f>
        <v>3413.57</v>
      </c>
      <c r="C238" s="89"/>
      <c r="D238" s="188">
        <f>B238*($J$34+$J$33)</f>
        <v>3691.7759550000001</v>
      </c>
      <c r="E238" s="159">
        <f>(D238-B238)/B238</f>
        <v>8.1499999999999961E-2</v>
      </c>
      <c r="G238" s="119"/>
    </row>
    <row r="239" spans="1:7" ht="12.75">
      <c r="A239" s="96" t="s">
        <v>479</v>
      </c>
      <c r="B239" s="243"/>
      <c r="C239" s="89"/>
      <c r="D239" s="188" t="s">
        <v>144</v>
      </c>
      <c r="E239" s="159" t="s">
        <v>144</v>
      </c>
      <c r="G239" s="119"/>
    </row>
    <row r="240" spans="1:7" ht="12.75">
      <c r="A240" s="96" t="s">
        <v>535</v>
      </c>
      <c r="B240" s="243">
        <f>'proposed 13-14'!D240</f>
        <v>5.47</v>
      </c>
      <c r="C240" s="89"/>
      <c r="D240" s="188">
        <f>B240*($J$34+$J$33)</f>
        <v>5.9158049999999989</v>
      </c>
      <c r="E240" s="159">
        <f>(D240-B240)/B240</f>
        <v>8.1499999999999836E-2</v>
      </c>
      <c r="G240" s="119"/>
    </row>
    <row r="241" spans="1:7" ht="12.75">
      <c r="A241" s="96"/>
      <c r="B241" s="243"/>
      <c r="C241" s="89"/>
      <c r="D241" s="188" t="s">
        <v>144</v>
      </c>
      <c r="E241" s="159" t="s">
        <v>144</v>
      </c>
      <c r="G241" s="119"/>
    </row>
    <row r="242" spans="1:7" ht="12.75">
      <c r="A242" s="94" t="s">
        <v>148</v>
      </c>
      <c r="B242" s="243"/>
      <c r="C242" s="89"/>
      <c r="D242" s="188" t="s">
        <v>144</v>
      </c>
      <c r="E242" s="159" t="s">
        <v>144</v>
      </c>
      <c r="G242" s="119"/>
    </row>
    <row r="243" spans="1:7" ht="12.75">
      <c r="A243" s="96"/>
      <c r="B243" s="243"/>
      <c r="C243" s="89"/>
      <c r="D243" s="188" t="s">
        <v>144</v>
      </c>
      <c r="E243" s="159" t="s">
        <v>144</v>
      </c>
      <c r="G243" s="119"/>
    </row>
    <row r="244" spans="1:7" ht="12.75">
      <c r="A244" s="154" t="s">
        <v>1160</v>
      </c>
      <c r="B244" s="243"/>
      <c r="C244" s="89"/>
      <c r="D244" s="188" t="s">
        <v>144</v>
      </c>
      <c r="E244" s="159" t="s">
        <v>144</v>
      </c>
      <c r="G244" s="119"/>
    </row>
    <row r="245" spans="1:7" ht="12.75">
      <c r="A245" s="96" t="s">
        <v>542</v>
      </c>
      <c r="B245" s="243"/>
      <c r="C245" s="89"/>
      <c r="D245" s="188" t="s">
        <v>144</v>
      </c>
      <c r="E245" s="159" t="s">
        <v>144</v>
      </c>
      <c r="G245" s="119"/>
    </row>
    <row r="246" spans="1:7" ht="12.75">
      <c r="A246" s="96"/>
      <c r="B246" s="243"/>
      <c r="C246" s="89"/>
      <c r="D246" s="188" t="s">
        <v>144</v>
      </c>
      <c r="E246" s="159" t="s">
        <v>144</v>
      </c>
      <c r="G246" s="119"/>
    </row>
    <row r="247" spans="1:7" s="116" customFormat="1" ht="12.75">
      <c r="A247" s="154" t="s">
        <v>1161</v>
      </c>
      <c r="B247" s="243"/>
      <c r="C247" s="95"/>
      <c r="D247" s="188" t="s">
        <v>144</v>
      </c>
      <c r="E247" s="159" t="s">
        <v>144</v>
      </c>
      <c r="G247" s="119"/>
    </row>
    <row r="248" spans="1:7" ht="12.75">
      <c r="A248" s="96" t="s">
        <v>544</v>
      </c>
      <c r="B248" s="243"/>
      <c r="C248" s="89"/>
      <c r="D248" s="188" t="s">
        <v>144</v>
      </c>
      <c r="E248" s="159" t="s">
        <v>144</v>
      </c>
      <c r="G248" s="119"/>
    </row>
    <row r="249" spans="1:7" ht="12.75">
      <c r="A249" s="96" t="s">
        <v>545</v>
      </c>
      <c r="B249" s="243"/>
      <c r="C249" s="89"/>
      <c r="D249" s="188" t="s">
        <v>144</v>
      </c>
      <c r="E249" s="159" t="s">
        <v>144</v>
      </c>
      <c r="G249" s="119"/>
    </row>
    <row r="250" spans="1:7" ht="12.75">
      <c r="A250" s="96"/>
      <c r="B250" s="243"/>
      <c r="C250" s="89"/>
      <c r="D250" s="188" t="s">
        <v>144</v>
      </c>
      <c r="E250" s="159" t="s">
        <v>144</v>
      </c>
      <c r="G250" s="119"/>
    </row>
    <row r="251" spans="1:7" ht="12.75">
      <c r="A251" s="154" t="s">
        <v>1162</v>
      </c>
      <c r="B251" s="243"/>
      <c r="C251" s="89"/>
      <c r="D251" s="188" t="s">
        <v>144</v>
      </c>
      <c r="E251" s="159" t="s">
        <v>144</v>
      </c>
      <c r="G251" s="119"/>
    </row>
    <row r="252" spans="1:7" ht="12.75">
      <c r="A252" s="96" t="s">
        <v>547</v>
      </c>
      <c r="B252" s="243"/>
      <c r="C252" s="89"/>
      <c r="D252" s="188" t="s">
        <v>144</v>
      </c>
      <c r="E252" s="159" t="s">
        <v>144</v>
      </c>
      <c r="G252" s="119"/>
    </row>
    <row r="253" spans="1:7" ht="12.75">
      <c r="A253" s="96" t="s">
        <v>548</v>
      </c>
      <c r="B253" s="243"/>
      <c r="C253" s="89"/>
      <c r="D253" s="188" t="s">
        <v>144</v>
      </c>
      <c r="E253" s="159" t="s">
        <v>144</v>
      </c>
      <c r="G253" s="119"/>
    </row>
    <row r="254" spans="1:7" ht="12.75">
      <c r="A254" s="94"/>
      <c r="B254" s="243"/>
      <c r="C254" s="89"/>
      <c r="D254" s="188" t="s">
        <v>144</v>
      </c>
      <c r="E254" s="159" t="s">
        <v>144</v>
      </c>
      <c r="G254" s="119"/>
    </row>
    <row r="255" spans="1:7" ht="22.5">
      <c r="A255" s="247" t="s">
        <v>1155</v>
      </c>
      <c r="B255" s="243"/>
      <c r="C255" s="89"/>
      <c r="D255" s="188"/>
      <c r="E255" s="159"/>
      <c r="G255" s="119"/>
    </row>
    <row r="256" spans="1:7" ht="12.75">
      <c r="A256" s="250"/>
      <c r="B256" s="243"/>
      <c r="C256" s="89"/>
      <c r="D256" s="188"/>
      <c r="E256" s="159"/>
      <c r="G256" s="119"/>
    </row>
    <row r="257" spans="1:7" ht="12.75">
      <c r="A257" s="247" t="s">
        <v>1156</v>
      </c>
      <c r="B257" s="243"/>
      <c r="C257" s="89"/>
      <c r="D257" s="188"/>
      <c r="E257" s="159"/>
      <c r="G257" s="119"/>
    </row>
    <row r="258" spans="1:7" ht="12.75">
      <c r="A258" s="96"/>
      <c r="B258" s="243"/>
      <c r="C258" s="89"/>
      <c r="D258" s="188"/>
      <c r="E258" s="159"/>
      <c r="G258" s="119"/>
    </row>
    <row r="259" spans="1:7" ht="12.75">
      <c r="A259" s="96" t="s">
        <v>1157</v>
      </c>
      <c r="B259" s="243"/>
      <c r="C259" s="89"/>
      <c r="D259" s="188" t="s">
        <v>144</v>
      </c>
      <c r="E259" s="159" t="s">
        <v>144</v>
      </c>
      <c r="G259" s="119"/>
    </row>
    <row r="260" spans="1:7" ht="12.75">
      <c r="A260" s="96" t="s">
        <v>1158</v>
      </c>
      <c r="B260" s="243"/>
      <c r="C260" s="89"/>
      <c r="D260" s="188" t="s">
        <v>144</v>
      </c>
      <c r="E260" s="159" t="s">
        <v>144</v>
      </c>
      <c r="G260" s="119"/>
    </row>
    <row r="261" spans="1:7" ht="12.75">
      <c r="A261" s="96"/>
      <c r="B261" s="243"/>
      <c r="C261" s="89"/>
      <c r="D261" s="188" t="s">
        <v>144</v>
      </c>
      <c r="E261" s="159" t="s">
        <v>144</v>
      </c>
      <c r="G261" s="119"/>
    </row>
    <row r="262" spans="1:7" ht="12.75">
      <c r="A262" s="154" t="s">
        <v>1159</v>
      </c>
      <c r="B262" s="243"/>
      <c r="C262" s="89"/>
      <c r="D262" s="188" t="s">
        <v>144</v>
      </c>
      <c r="E262" s="159" t="s">
        <v>144</v>
      </c>
      <c r="G262" s="119"/>
    </row>
    <row r="263" spans="1:7" ht="12.75">
      <c r="A263" s="96" t="s">
        <v>149</v>
      </c>
      <c r="B263" s="243"/>
      <c r="C263" s="89"/>
      <c r="D263" s="188" t="s">
        <v>144</v>
      </c>
      <c r="E263" s="159" t="s">
        <v>144</v>
      </c>
      <c r="G263" s="119"/>
    </row>
    <row r="264" spans="1:7" ht="13.5" thickBot="1">
      <c r="A264" s="271"/>
      <c r="B264" s="204"/>
      <c r="C264" s="279"/>
      <c r="D264" s="225" t="s">
        <v>144</v>
      </c>
      <c r="E264" s="280" t="s">
        <v>144</v>
      </c>
      <c r="G264" s="119"/>
    </row>
    <row r="265" spans="1:7" ht="12.75">
      <c r="A265" s="290" t="s">
        <v>1163</v>
      </c>
      <c r="B265" s="243"/>
      <c r="C265" s="283"/>
      <c r="D265" s="284" t="s">
        <v>144</v>
      </c>
      <c r="E265" s="285" t="s">
        <v>144</v>
      </c>
      <c r="G265" s="119"/>
    </row>
    <row r="266" spans="1:7" ht="12.75">
      <c r="A266" s="96" t="s">
        <v>1164</v>
      </c>
      <c r="B266" s="243"/>
      <c r="C266" s="89"/>
      <c r="D266" s="188" t="s">
        <v>144</v>
      </c>
      <c r="E266" s="159" t="s">
        <v>144</v>
      </c>
      <c r="G266" s="119"/>
    </row>
    <row r="267" spans="1:7" ht="12.75">
      <c r="A267" s="96" t="s">
        <v>553</v>
      </c>
      <c r="B267" s="243"/>
      <c r="C267" s="89"/>
      <c r="D267" s="188" t="s">
        <v>144</v>
      </c>
      <c r="E267" s="159" t="s">
        <v>144</v>
      </c>
      <c r="G267" s="119"/>
    </row>
    <row r="268" spans="1:7" ht="12.75">
      <c r="A268" s="96"/>
      <c r="B268" s="243"/>
      <c r="C268" s="89"/>
      <c r="D268" s="188"/>
      <c r="E268" s="159"/>
      <c r="G268" s="119"/>
    </row>
    <row r="269" spans="1:7" ht="12.75">
      <c r="A269" s="96" t="s">
        <v>554</v>
      </c>
      <c r="B269" s="243"/>
      <c r="C269" s="89"/>
      <c r="D269" s="188" t="s">
        <v>144</v>
      </c>
      <c r="E269" s="159" t="s">
        <v>144</v>
      </c>
      <c r="G269" s="119"/>
    </row>
    <row r="270" spans="1:7" ht="12.75">
      <c r="A270" s="96" t="s">
        <v>555</v>
      </c>
      <c r="B270" s="243"/>
      <c r="C270" s="89"/>
      <c r="D270" s="188" t="s">
        <v>144</v>
      </c>
      <c r="E270" s="159" t="s">
        <v>144</v>
      </c>
      <c r="G270" s="119"/>
    </row>
    <row r="271" spans="1:7" ht="12.75">
      <c r="A271" s="96" t="s">
        <v>556</v>
      </c>
      <c r="B271" s="243">
        <f>'proposed 13-14'!D271</f>
        <v>462.03</v>
      </c>
      <c r="C271" s="89"/>
      <c r="D271" s="188">
        <f>B271*($J$34+$J$33)</f>
        <v>499.6854449999999</v>
      </c>
      <c r="E271" s="159">
        <f>(D271-B271)/B271</f>
        <v>8.149999999999985E-2</v>
      </c>
      <c r="G271" s="119"/>
    </row>
    <row r="272" spans="1:7" ht="12.75">
      <c r="A272" s="96"/>
      <c r="B272" s="243"/>
      <c r="C272" s="89"/>
      <c r="D272" s="188" t="s">
        <v>144</v>
      </c>
      <c r="E272" s="159" t="s">
        <v>144</v>
      </c>
      <c r="G272" s="119"/>
    </row>
    <row r="273" spans="1:22" ht="22.5">
      <c r="A273" s="249" t="s">
        <v>1165</v>
      </c>
      <c r="B273" s="243"/>
      <c r="C273" s="89"/>
      <c r="D273" s="188"/>
      <c r="E273" s="159"/>
      <c r="G273" s="119"/>
    </row>
    <row r="274" spans="1:22" ht="12.75">
      <c r="A274" s="96"/>
      <c r="B274" s="243"/>
      <c r="C274" s="89"/>
      <c r="D274" s="188"/>
      <c r="E274" s="159"/>
      <c r="G274" s="119"/>
    </row>
    <row r="275" spans="1:22" ht="12.75">
      <c r="A275" s="94" t="s">
        <v>561</v>
      </c>
      <c r="B275" s="243"/>
      <c r="C275" s="89"/>
      <c r="D275" s="188" t="s">
        <v>144</v>
      </c>
      <c r="E275" s="159" t="s">
        <v>144</v>
      </c>
      <c r="G275" s="119"/>
    </row>
    <row r="276" spans="1:22" ht="12.75">
      <c r="A276" s="94" t="s">
        <v>560</v>
      </c>
      <c r="B276" s="243"/>
      <c r="C276" s="89"/>
      <c r="D276" s="188" t="s">
        <v>144</v>
      </c>
      <c r="E276" s="159" t="s">
        <v>144</v>
      </c>
      <c r="G276" s="119"/>
    </row>
    <row r="277" spans="1:22" ht="12.75">
      <c r="A277" s="96"/>
      <c r="B277" s="243"/>
      <c r="C277" s="89"/>
      <c r="D277" s="188" t="s">
        <v>144</v>
      </c>
      <c r="E277" s="159" t="s">
        <v>144</v>
      </c>
      <c r="G277" s="119"/>
    </row>
    <row r="278" spans="1:22" ht="12.75">
      <c r="A278" s="96" t="s">
        <v>357</v>
      </c>
      <c r="B278" s="243"/>
      <c r="C278" s="89"/>
      <c r="D278" s="188" t="s">
        <v>144</v>
      </c>
      <c r="E278" s="159" t="s">
        <v>144</v>
      </c>
      <c r="G278" s="119"/>
    </row>
    <row r="279" spans="1:22" ht="12.75">
      <c r="A279" s="96" t="s">
        <v>1302</v>
      </c>
      <c r="B279" s="243">
        <f>'proposed 13-14'!D279</f>
        <v>735.53</v>
      </c>
      <c r="C279" s="89"/>
      <c r="D279" s="188">
        <f>B279*($J$34+$J$33)</f>
        <v>795.47569499999986</v>
      </c>
      <c r="E279" s="159">
        <f>(D279-B279)/B279</f>
        <v>8.149999999999985E-2</v>
      </c>
      <c r="G279" s="119"/>
    </row>
    <row r="280" spans="1:22" ht="12.75">
      <c r="A280" s="96"/>
      <c r="B280" s="243"/>
      <c r="C280" s="89"/>
      <c r="D280" s="188"/>
      <c r="E280" s="159"/>
      <c r="G280" s="119"/>
    </row>
    <row r="281" spans="1:22" ht="12.75">
      <c r="A281" s="96" t="s">
        <v>358</v>
      </c>
      <c r="B281" s="243"/>
      <c r="C281" s="89"/>
      <c r="D281" s="188" t="s">
        <v>144</v>
      </c>
      <c r="E281" s="159" t="s">
        <v>144</v>
      </c>
      <c r="G281" s="119"/>
    </row>
    <row r="282" spans="1:22" ht="12.75">
      <c r="A282" s="96" t="s">
        <v>1302</v>
      </c>
      <c r="B282" s="243">
        <f>'proposed 13-14'!D282</f>
        <v>320.98</v>
      </c>
      <c r="C282" s="89"/>
      <c r="D282" s="188">
        <f>B282*($J$34+$J$33)</f>
        <v>347.13986999999997</v>
      </c>
      <c r="E282" s="159">
        <f>(D282-B282)/B282</f>
        <v>8.149999999999985E-2</v>
      </c>
      <c r="G282" s="119"/>
      <c r="V282" s="165">
        <v>1</v>
      </c>
    </row>
    <row r="283" spans="1:22" ht="12.75">
      <c r="A283" s="96"/>
      <c r="B283" s="243"/>
      <c r="C283" s="89"/>
      <c r="D283" s="188" t="s">
        <v>144</v>
      </c>
      <c r="E283" s="159" t="s">
        <v>144</v>
      </c>
      <c r="G283" s="119"/>
      <c r="V283" s="165">
        <v>1</v>
      </c>
    </row>
    <row r="284" spans="1:22" ht="12.75">
      <c r="A284" s="94" t="s">
        <v>228</v>
      </c>
      <c r="B284" s="243"/>
      <c r="C284" s="89"/>
      <c r="D284" s="188" t="s">
        <v>144</v>
      </c>
      <c r="E284" s="159" t="s">
        <v>144</v>
      </c>
      <c r="G284" s="119"/>
      <c r="V284" s="165">
        <v>1</v>
      </c>
    </row>
    <row r="285" spans="1:22" ht="12.75">
      <c r="A285" s="96"/>
      <c r="B285" s="243"/>
      <c r="C285" s="89"/>
      <c r="D285" s="188" t="s">
        <v>144</v>
      </c>
      <c r="E285" s="159" t="s">
        <v>144</v>
      </c>
      <c r="G285" s="119"/>
      <c r="V285" s="165">
        <v>1</v>
      </c>
    </row>
    <row r="286" spans="1:22" ht="12.75">
      <c r="A286" s="96" t="s">
        <v>565</v>
      </c>
      <c r="B286" s="243"/>
      <c r="C286" s="89"/>
      <c r="D286" s="188" t="s">
        <v>144</v>
      </c>
      <c r="E286" s="159" t="s">
        <v>144</v>
      </c>
      <c r="G286" s="119"/>
      <c r="V286" s="165">
        <v>1</v>
      </c>
    </row>
    <row r="287" spans="1:22" ht="12.75">
      <c r="A287" s="98"/>
      <c r="B287" s="243"/>
      <c r="C287" s="89"/>
      <c r="D287" s="188" t="s">
        <v>144</v>
      </c>
      <c r="E287" s="159" t="s">
        <v>144</v>
      </c>
      <c r="G287" s="119"/>
      <c r="V287" s="165">
        <v>1</v>
      </c>
    </row>
    <row r="288" spans="1:22" ht="12.75">
      <c r="A288" s="98" t="s">
        <v>1344</v>
      </c>
      <c r="B288" s="243">
        <f>'proposed 13-14'!D288</f>
        <v>72.349999999999994</v>
      </c>
      <c r="C288" s="89"/>
      <c r="D288" s="188">
        <f>B288*($J$34+$J$33)</f>
        <v>78.246524999999991</v>
      </c>
      <c r="E288" s="159">
        <f>(D288-B288)/B288</f>
        <v>8.1499999999999961E-2</v>
      </c>
      <c r="G288" s="119"/>
      <c r="V288" s="165">
        <v>1</v>
      </c>
    </row>
    <row r="289" spans="1:22" ht="12.75">
      <c r="A289" s="98" t="s">
        <v>567</v>
      </c>
      <c r="B289" s="243">
        <f>'proposed 13-14'!D289</f>
        <v>723.51</v>
      </c>
      <c r="C289" s="89"/>
      <c r="D289" s="188">
        <f>B289*($J$34+$J$33)</f>
        <v>782.47606499999995</v>
      </c>
      <c r="E289" s="159">
        <f>(D289-B289)/B289</f>
        <v>8.1499999999999947E-2</v>
      </c>
      <c r="G289" s="119"/>
      <c r="V289" s="165">
        <v>1</v>
      </c>
    </row>
    <row r="290" spans="1:22" ht="12.75">
      <c r="A290" s="98" t="s">
        <v>568</v>
      </c>
      <c r="B290" s="243"/>
      <c r="C290" s="89"/>
      <c r="D290" s="188" t="s">
        <v>144</v>
      </c>
      <c r="E290" s="159" t="s">
        <v>144</v>
      </c>
      <c r="G290" s="119"/>
      <c r="V290" s="165">
        <v>1</v>
      </c>
    </row>
    <row r="291" spans="1:22" ht="12.75">
      <c r="A291" s="98" t="s">
        <v>1345</v>
      </c>
      <c r="B291" s="243">
        <f>'proposed 13-14'!D291</f>
        <v>2170.86</v>
      </c>
      <c r="C291" s="89"/>
      <c r="D291" s="188">
        <f>B291*($J$34+$J$33)</f>
        <v>2347.7850899999999</v>
      </c>
      <c r="E291" s="159">
        <f>(D291-B291)/B291</f>
        <v>8.1499999999999864E-2</v>
      </c>
      <c r="G291" s="119"/>
      <c r="V291" s="165">
        <v>1</v>
      </c>
    </row>
    <row r="292" spans="1:22" ht="12.75">
      <c r="A292" s="98" t="s">
        <v>570</v>
      </c>
      <c r="B292" s="243"/>
      <c r="C292" s="89"/>
      <c r="D292" s="188" t="s">
        <v>144</v>
      </c>
      <c r="E292" s="159" t="s">
        <v>144</v>
      </c>
      <c r="G292" s="119"/>
      <c r="V292" s="165">
        <v>1</v>
      </c>
    </row>
    <row r="293" spans="1:22" ht="12.75">
      <c r="A293" s="98" t="s">
        <v>1346</v>
      </c>
      <c r="B293" s="243">
        <f>'proposed 13-14'!D293</f>
        <v>108.56</v>
      </c>
      <c r="C293" s="89"/>
      <c r="D293" s="188">
        <f>B293*($J$34+$J$33)</f>
        <v>117.40763999999999</v>
      </c>
      <c r="E293" s="159">
        <f>(D293-B293)/B293</f>
        <v>8.149999999999985E-2</v>
      </c>
      <c r="G293" s="119"/>
    </row>
    <row r="294" spans="1:22" ht="12.75">
      <c r="A294" s="98"/>
      <c r="B294" s="243"/>
      <c r="C294" s="89"/>
      <c r="D294" s="188" t="s">
        <v>144</v>
      </c>
      <c r="E294" s="159" t="s">
        <v>144</v>
      </c>
      <c r="G294" s="119"/>
    </row>
    <row r="295" spans="1:22" ht="12.75">
      <c r="A295" s="98" t="s">
        <v>572</v>
      </c>
      <c r="B295" s="243"/>
      <c r="C295" s="89"/>
      <c r="D295" s="188" t="s">
        <v>144</v>
      </c>
      <c r="E295" s="159" t="s">
        <v>144</v>
      </c>
      <c r="G295" s="119"/>
    </row>
    <row r="296" spans="1:22" ht="12.75">
      <c r="A296" s="98" t="s">
        <v>1347</v>
      </c>
      <c r="B296" s="243">
        <f>'proposed 13-14'!D296</f>
        <v>4341.71</v>
      </c>
      <c r="C296" s="89"/>
      <c r="D296" s="188">
        <f>B296*($J$34+$J$33)</f>
        <v>4695.5593650000001</v>
      </c>
      <c r="E296" s="159">
        <f>(D296-B296)/B296</f>
        <v>8.1500000000000003E-2</v>
      </c>
      <c r="G296" s="119"/>
    </row>
    <row r="297" spans="1:22" ht="12.75">
      <c r="A297" s="98" t="s">
        <v>570</v>
      </c>
      <c r="B297" s="243"/>
      <c r="C297" s="89"/>
      <c r="D297" s="188" t="s">
        <v>144</v>
      </c>
      <c r="E297" s="159" t="s">
        <v>144</v>
      </c>
      <c r="G297" s="119"/>
    </row>
    <row r="298" spans="1:22" ht="12.75">
      <c r="A298" s="98" t="s">
        <v>574</v>
      </c>
      <c r="B298" s="243">
        <f>'proposed 13-14'!D298</f>
        <v>144.74</v>
      </c>
      <c r="C298" s="89"/>
      <c r="D298" s="188">
        <f>B298*($J$34+$J$33)</f>
        <v>156.53630999999999</v>
      </c>
      <c r="E298" s="159">
        <f>(D298-B298)/B298</f>
        <v>8.1499999999999836E-2</v>
      </c>
      <c r="G298" s="119"/>
    </row>
    <row r="299" spans="1:22" ht="12.75">
      <c r="A299" s="98"/>
      <c r="B299" s="243"/>
      <c r="C299" s="89"/>
      <c r="D299" s="188" t="s">
        <v>144</v>
      </c>
      <c r="E299" s="159" t="s">
        <v>144</v>
      </c>
      <c r="G299" s="119"/>
    </row>
    <row r="300" spans="1:22" ht="12.75">
      <c r="A300" s="98" t="s">
        <v>575</v>
      </c>
      <c r="B300" s="243"/>
      <c r="C300" s="89"/>
      <c r="D300" s="188" t="s">
        <v>144</v>
      </c>
      <c r="E300" s="159" t="s">
        <v>144</v>
      </c>
      <c r="G300" s="119"/>
      <c r="V300" s="165">
        <v>1</v>
      </c>
    </row>
    <row r="301" spans="1:22" ht="12.75">
      <c r="A301" s="98"/>
      <c r="B301" s="243"/>
      <c r="C301" s="89"/>
      <c r="D301" s="188"/>
      <c r="E301" s="159"/>
      <c r="G301" s="119"/>
    </row>
    <row r="302" spans="1:22" ht="34.5">
      <c r="A302" s="251" t="s">
        <v>1167</v>
      </c>
      <c r="B302" s="243"/>
      <c r="C302" s="89"/>
      <c r="D302" s="188"/>
      <c r="E302" s="159"/>
      <c r="G302" s="119"/>
    </row>
    <row r="303" spans="1:22" ht="12.75">
      <c r="A303" s="98"/>
      <c r="B303" s="243"/>
      <c r="C303" s="89"/>
      <c r="D303" s="188"/>
      <c r="E303" s="159"/>
      <c r="G303" s="119"/>
    </row>
    <row r="304" spans="1:22" ht="12.75">
      <c r="A304" s="251" t="s">
        <v>1166</v>
      </c>
      <c r="B304" s="243"/>
      <c r="C304" s="89"/>
      <c r="D304" s="188"/>
      <c r="E304" s="159"/>
      <c r="G304" s="119"/>
    </row>
    <row r="305" spans="1:7" ht="12.75">
      <c r="A305" s="96"/>
      <c r="B305" s="243"/>
      <c r="C305" s="89"/>
      <c r="D305" s="188" t="s">
        <v>144</v>
      </c>
      <c r="E305" s="159" t="s">
        <v>144</v>
      </c>
      <c r="G305" s="119"/>
    </row>
    <row r="306" spans="1:7" ht="12.75">
      <c r="A306" s="96" t="s">
        <v>1324</v>
      </c>
      <c r="B306" s="243"/>
      <c r="C306" s="89"/>
      <c r="D306" s="188"/>
      <c r="E306" s="159"/>
      <c r="G306" s="119"/>
    </row>
    <row r="307" spans="1:7" ht="12.75">
      <c r="A307" s="96"/>
      <c r="B307" s="243"/>
      <c r="C307" s="89"/>
      <c r="D307" s="188"/>
      <c r="E307" s="159"/>
      <c r="G307" s="119"/>
    </row>
    <row r="308" spans="1:7" ht="12.75">
      <c r="A308" s="96"/>
      <c r="B308" s="243"/>
      <c r="C308" s="89"/>
      <c r="D308" s="188"/>
      <c r="E308" s="159"/>
      <c r="G308" s="119"/>
    </row>
    <row r="309" spans="1:7" ht="12.75">
      <c r="A309" s="94" t="s">
        <v>236</v>
      </c>
      <c r="B309" s="243"/>
      <c r="C309" s="89"/>
      <c r="D309" s="188" t="s">
        <v>144</v>
      </c>
      <c r="E309" s="159" t="s">
        <v>144</v>
      </c>
      <c r="G309" s="119"/>
    </row>
    <row r="310" spans="1:7" ht="12.75">
      <c r="A310" s="94"/>
      <c r="B310" s="243"/>
      <c r="C310" s="89"/>
      <c r="D310" s="188" t="s">
        <v>144</v>
      </c>
      <c r="E310" s="159" t="s">
        <v>144</v>
      </c>
      <c r="G310" s="119"/>
    </row>
    <row r="311" spans="1:7" ht="12.75">
      <c r="A311" s="96" t="s">
        <v>266</v>
      </c>
      <c r="B311" s="243"/>
      <c r="C311" s="89"/>
      <c r="D311" s="188" t="s">
        <v>144</v>
      </c>
      <c r="E311" s="159" t="s">
        <v>144</v>
      </c>
      <c r="G311" s="119"/>
    </row>
    <row r="312" spans="1:7" ht="12.75">
      <c r="A312" s="96" t="s">
        <v>599</v>
      </c>
      <c r="B312" s="243"/>
      <c r="C312" s="89"/>
      <c r="D312" s="188" t="s">
        <v>144</v>
      </c>
      <c r="E312" s="159" t="s">
        <v>144</v>
      </c>
      <c r="G312" s="119"/>
    </row>
    <row r="313" spans="1:7" ht="12.75">
      <c r="A313" s="96"/>
      <c r="B313" s="243"/>
      <c r="C313" s="89"/>
      <c r="D313" s="188"/>
      <c r="E313" s="159"/>
      <c r="G313" s="119"/>
    </row>
    <row r="314" spans="1:7" ht="12.75">
      <c r="A314" s="96" t="s">
        <v>600</v>
      </c>
      <c r="B314" s="243"/>
      <c r="C314" s="89"/>
      <c r="D314" s="188" t="s">
        <v>144</v>
      </c>
      <c r="E314" s="159" t="s">
        <v>144</v>
      </c>
      <c r="G314" s="119"/>
    </row>
    <row r="315" spans="1:7" ht="12.75">
      <c r="A315" s="96" t="s">
        <v>1325</v>
      </c>
      <c r="B315" s="243"/>
      <c r="C315" s="89"/>
      <c r="D315" s="188" t="s">
        <v>144</v>
      </c>
      <c r="E315" s="159" t="s">
        <v>144</v>
      </c>
      <c r="G315" s="119"/>
    </row>
    <row r="316" spans="1:7" ht="12.75">
      <c r="A316" s="96" t="s">
        <v>1326</v>
      </c>
      <c r="B316" s="243"/>
      <c r="C316" s="89"/>
      <c r="D316" s="188" t="s">
        <v>144</v>
      </c>
      <c r="E316" s="159" t="s">
        <v>144</v>
      </c>
      <c r="G316" s="119"/>
    </row>
    <row r="317" spans="1:7" ht="12.75">
      <c r="A317" s="96"/>
      <c r="B317" s="243"/>
      <c r="C317" s="89"/>
      <c r="D317" s="188" t="s">
        <v>144</v>
      </c>
      <c r="E317" s="159" t="s">
        <v>144</v>
      </c>
      <c r="G317" s="119"/>
    </row>
    <row r="318" spans="1:7" ht="12.75">
      <c r="A318" s="96"/>
      <c r="B318" s="243"/>
      <c r="C318" s="89"/>
      <c r="D318" s="188" t="s">
        <v>144</v>
      </c>
      <c r="E318" s="159" t="s">
        <v>144</v>
      </c>
      <c r="G318" s="119"/>
    </row>
    <row r="319" spans="1:7" ht="12.75">
      <c r="A319" s="96"/>
      <c r="B319" s="243"/>
      <c r="C319" s="89"/>
      <c r="D319" s="188" t="s">
        <v>144</v>
      </c>
      <c r="E319" s="159" t="s">
        <v>144</v>
      </c>
      <c r="G319" s="119"/>
    </row>
    <row r="320" spans="1:7" ht="12.75">
      <c r="A320" s="96"/>
      <c r="B320" s="243"/>
      <c r="C320" s="89"/>
      <c r="D320" s="188" t="s">
        <v>144</v>
      </c>
      <c r="E320" s="159" t="s">
        <v>144</v>
      </c>
      <c r="G320" s="119"/>
    </row>
    <row r="321" spans="1:7" ht="12.75">
      <c r="A321" s="96"/>
      <c r="B321" s="243"/>
      <c r="C321" s="89"/>
      <c r="D321" s="188" t="s">
        <v>144</v>
      </c>
      <c r="E321" s="159" t="s">
        <v>144</v>
      </c>
      <c r="G321" s="119"/>
    </row>
    <row r="322" spans="1:7" ht="12.75">
      <c r="A322" s="96"/>
      <c r="B322" s="243"/>
      <c r="C322" s="89"/>
      <c r="D322" s="188" t="s">
        <v>144</v>
      </c>
      <c r="E322" s="159" t="s">
        <v>144</v>
      </c>
      <c r="G322" s="119"/>
    </row>
    <row r="323" spans="1:7" ht="12.75">
      <c r="A323" s="96"/>
      <c r="B323" s="243"/>
      <c r="C323" s="89"/>
      <c r="D323" s="188" t="s">
        <v>144</v>
      </c>
      <c r="E323" s="159" t="s">
        <v>144</v>
      </c>
      <c r="G323" s="119"/>
    </row>
    <row r="324" spans="1:7" ht="12.75">
      <c r="A324" s="96"/>
      <c r="B324" s="243"/>
      <c r="C324" s="89"/>
      <c r="D324" s="188" t="s">
        <v>144</v>
      </c>
      <c r="E324" s="159" t="s">
        <v>144</v>
      </c>
      <c r="G324" s="119"/>
    </row>
    <row r="325" spans="1:7" ht="12.75">
      <c r="A325" s="96"/>
      <c r="B325" s="243"/>
      <c r="C325" s="89"/>
      <c r="D325" s="188" t="s">
        <v>144</v>
      </c>
      <c r="E325" s="159" t="s">
        <v>144</v>
      </c>
      <c r="G325" s="119"/>
    </row>
    <row r="326" spans="1:7" ht="12.75">
      <c r="A326" s="96"/>
      <c r="B326" s="243"/>
      <c r="C326" s="89"/>
      <c r="D326" s="188" t="s">
        <v>144</v>
      </c>
      <c r="E326" s="159" t="s">
        <v>144</v>
      </c>
      <c r="G326" s="119"/>
    </row>
    <row r="327" spans="1:7" ht="12.75">
      <c r="A327" s="96"/>
      <c r="B327" s="243"/>
      <c r="C327" s="89"/>
      <c r="D327" s="188" t="s">
        <v>144</v>
      </c>
      <c r="E327" s="159" t="s">
        <v>144</v>
      </c>
      <c r="G327" s="119"/>
    </row>
    <row r="328" spans="1:7" ht="12.75">
      <c r="A328" s="96"/>
      <c r="B328" s="243"/>
      <c r="C328" s="89"/>
      <c r="D328" s="188"/>
      <c r="E328" s="159"/>
      <c r="G328" s="119"/>
    </row>
    <row r="329" spans="1:7" ht="12.75">
      <c r="A329" s="96"/>
      <c r="B329" s="243"/>
      <c r="C329" s="89"/>
      <c r="D329" s="188"/>
      <c r="E329" s="159"/>
      <c r="G329" s="119"/>
    </row>
    <row r="330" spans="1:7" ht="12.75">
      <c r="A330" s="96"/>
      <c r="B330" s="243"/>
      <c r="C330" s="89"/>
      <c r="D330" s="188"/>
      <c r="E330" s="159"/>
      <c r="G330" s="119"/>
    </row>
    <row r="331" spans="1:7" ht="12.75">
      <c r="A331" s="96"/>
      <c r="B331" s="243"/>
      <c r="C331" s="89"/>
      <c r="D331" s="188"/>
      <c r="E331" s="159"/>
      <c r="G331" s="119"/>
    </row>
    <row r="332" spans="1:7" ht="12.75">
      <c r="A332" s="96" t="s">
        <v>1168</v>
      </c>
      <c r="B332" s="243"/>
      <c r="C332" s="89"/>
      <c r="D332" s="188" t="s">
        <v>144</v>
      </c>
      <c r="E332" s="159" t="s">
        <v>144</v>
      </c>
      <c r="G332" s="119"/>
    </row>
    <row r="333" spans="1:7" ht="12.75">
      <c r="A333" s="96"/>
      <c r="B333" s="243"/>
      <c r="C333" s="89"/>
      <c r="D333" s="188"/>
      <c r="E333" s="159"/>
      <c r="G333" s="119"/>
    </row>
    <row r="334" spans="1:7" ht="12.75">
      <c r="A334" s="94" t="s">
        <v>52</v>
      </c>
      <c r="B334" s="243"/>
      <c r="C334" s="89"/>
      <c r="D334" s="188" t="s">
        <v>144</v>
      </c>
      <c r="E334" s="159" t="s">
        <v>144</v>
      </c>
      <c r="G334" s="119"/>
    </row>
    <row r="335" spans="1:7" ht="12.75">
      <c r="A335" s="96" t="s">
        <v>265</v>
      </c>
      <c r="B335" s="243">
        <f>'proposed 13-14'!D335</f>
        <v>3650.38</v>
      </c>
      <c r="C335" s="89"/>
      <c r="D335" s="188">
        <f t="shared" ref="D335:D343" si="0">B335*($J$34+$J$33)</f>
        <v>3947.8859699999998</v>
      </c>
      <c r="E335" s="159">
        <f t="shared" ref="E335:E343" si="1">(D335-B335)/B335</f>
        <v>8.149999999999992E-2</v>
      </c>
      <c r="G335" s="119"/>
    </row>
    <row r="336" spans="1:7" ht="12.75">
      <c r="A336" s="96" t="s">
        <v>230</v>
      </c>
      <c r="B336" s="243">
        <f>'proposed 13-14'!D336</f>
        <v>6788.44</v>
      </c>
      <c r="C336" s="89"/>
      <c r="D336" s="188">
        <f t="shared" si="0"/>
        <v>7341.6978599999993</v>
      </c>
      <c r="E336" s="159">
        <f t="shared" si="1"/>
        <v>8.1499999999999961E-2</v>
      </c>
      <c r="G336" s="119"/>
    </row>
    <row r="337" spans="1:22" ht="12.75">
      <c r="A337" s="96" t="s">
        <v>231</v>
      </c>
      <c r="B337" s="243">
        <f>'proposed 13-14'!D337</f>
        <v>143.54</v>
      </c>
      <c r="C337" s="89"/>
      <c r="D337" s="188">
        <f t="shared" si="0"/>
        <v>155.23850999999999</v>
      </c>
      <c r="E337" s="159">
        <f t="shared" si="1"/>
        <v>8.1500000000000003E-2</v>
      </c>
      <c r="G337" s="119"/>
    </row>
    <row r="338" spans="1:22" ht="12.75">
      <c r="A338" s="96" t="s">
        <v>205</v>
      </c>
      <c r="B338" s="243">
        <f>'proposed 13-14'!D338</f>
        <v>20854.29</v>
      </c>
      <c r="C338" s="89"/>
      <c r="D338" s="188">
        <f t="shared" si="0"/>
        <v>22553.914634999997</v>
      </c>
      <c r="E338" s="159">
        <f t="shared" si="1"/>
        <v>8.1499999999999823E-2</v>
      </c>
      <c r="G338" s="119"/>
    </row>
    <row r="339" spans="1:22" ht="12.75">
      <c r="A339" s="96" t="s">
        <v>206</v>
      </c>
      <c r="B339" s="243">
        <f>'proposed 13-14'!D339</f>
        <v>52.7</v>
      </c>
      <c r="C339" s="89"/>
      <c r="D339" s="188">
        <f t="shared" si="0"/>
        <v>56.995049999999999</v>
      </c>
      <c r="E339" s="159">
        <f t="shared" si="1"/>
        <v>8.149999999999992E-2</v>
      </c>
      <c r="G339" s="119"/>
    </row>
    <row r="340" spans="1:22" ht="12.75">
      <c r="A340" s="96" t="s">
        <v>232</v>
      </c>
      <c r="B340" s="243">
        <f>'proposed 13-14'!D340</f>
        <v>41708.58</v>
      </c>
      <c r="C340" s="89"/>
      <c r="D340" s="188">
        <f t="shared" si="0"/>
        <v>45107.829269999995</v>
      </c>
      <c r="E340" s="159">
        <f t="shared" si="1"/>
        <v>8.1499999999999823E-2</v>
      </c>
      <c r="G340" s="119"/>
      <c r="V340" s="165">
        <v>1</v>
      </c>
    </row>
    <row r="341" spans="1:22" ht="12.75">
      <c r="A341" s="96" t="s">
        <v>486</v>
      </c>
      <c r="B341" s="243">
        <f>'proposed 13-14'!D341</f>
        <v>15.7</v>
      </c>
      <c r="C341" s="89"/>
      <c r="D341" s="188">
        <f t="shared" si="0"/>
        <v>16.979549999999996</v>
      </c>
      <c r="E341" s="159">
        <f t="shared" si="1"/>
        <v>8.1499999999999809E-2</v>
      </c>
      <c r="G341" s="119"/>
      <c r="V341" s="165">
        <v>1</v>
      </c>
    </row>
    <row r="342" spans="1:22" ht="12.75">
      <c r="A342" s="96" t="s">
        <v>467</v>
      </c>
      <c r="B342" s="243">
        <f>'proposed 13-14'!D342</f>
        <v>54221.16</v>
      </c>
      <c r="C342" s="89"/>
      <c r="D342" s="188">
        <f t="shared" si="0"/>
        <v>58640.184540000002</v>
      </c>
      <c r="E342" s="159">
        <f t="shared" si="1"/>
        <v>8.1499999999999961E-2</v>
      </c>
      <c r="G342" s="119"/>
    </row>
    <row r="343" spans="1:22" ht="12.75">
      <c r="A343" s="96" t="s">
        <v>468</v>
      </c>
      <c r="B343" s="243">
        <f>'proposed 13-14'!D343</f>
        <v>11.21</v>
      </c>
      <c r="C343" s="89"/>
      <c r="D343" s="188">
        <f t="shared" si="0"/>
        <v>12.123614999999999</v>
      </c>
      <c r="E343" s="159">
        <f t="shared" si="1"/>
        <v>8.1499999999999836E-2</v>
      </c>
      <c r="G343" s="119"/>
      <c r="V343" s="165">
        <v>1</v>
      </c>
    </row>
    <row r="344" spans="1:22" ht="13.5" thickBot="1">
      <c r="A344" s="271"/>
      <c r="B344" s="204"/>
      <c r="C344" s="279"/>
      <c r="D344" s="225" t="s">
        <v>144</v>
      </c>
      <c r="E344" s="280" t="s">
        <v>144</v>
      </c>
      <c r="G344" s="119"/>
    </row>
    <row r="345" spans="1:22" ht="12.75">
      <c r="A345" s="291" t="s">
        <v>64</v>
      </c>
      <c r="B345" s="243"/>
      <c r="C345" s="283"/>
      <c r="D345" s="284" t="s">
        <v>144</v>
      </c>
      <c r="E345" s="285" t="s">
        <v>144</v>
      </c>
      <c r="G345" s="119"/>
      <c r="V345" s="165">
        <v>1</v>
      </c>
    </row>
    <row r="346" spans="1:22" ht="12.75">
      <c r="A346" s="96" t="s">
        <v>265</v>
      </c>
      <c r="B346" s="243">
        <f>'proposed 13-14'!D346</f>
        <v>4243.8599999999997</v>
      </c>
      <c r="C346" s="89"/>
      <c r="D346" s="188">
        <f t="shared" ref="D346:D354" si="2">B346*($J$34+$J$33)</f>
        <v>4589.7345899999991</v>
      </c>
      <c r="E346" s="159">
        <f t="shared" ref="E346:E354" si="3">(D346-B346)/B346</f>
        <v>8.1499999999999878E-2</v>
      </c>
      <c r="G346" s="119"/>
    </row>
    <row r="347" spans="1:22" ht="12.75">
      <c r="A347" s="96" t="s">
        <v>230</v>
      </c>
      <c r="B347" s="243">
        <f>'proposed 13-14'!D347</f>
        <v>6586.84</v>
      </c>
      <c r="C347" s="89"/>
      <c r="D347" s="188">
        <f t="shared" si="2"/>
        <v>7123.6674599999997</v>
      </c>
      <c r="E347" s="159">
        <f t="shared" si="3"/>
        <v>8.149999999999992E-2</v>
      </c>
      <c r="G347" s="119"/>
      <c r="V347" s="165">
        <v>1</v>
      </c>
    </row>
    <row r="348" spans="1:22" ht="12.75">
      <c r="A348" s="96" t="s">
        <v>231</v>
      </c>
      <c r="B348" s="243">
        <f>'proposed 13-14'!D348</f>
        <v>140.24</v>
      </c>
      <c r="C348" s="89"/>
      <c r="D348" s="188">
        <f t="shared" si="2"/>
        <v>151.66955999999999</v>
      </c>
      <c r="E348" s="159">
        <f t="shared" si="3"/>
        <v>8.1499999999999864E-2</v>
      </c>
      <c r="G348" s="119"/>
    </row>
    <row r="349" spans="1:22" ht="12.75">
      <c r="A349" s="96" t="s">
        <v>205</v>
      </c>
      <c r="B349" s="243">
        <f>'proposed 13-14'!D349</f>
        <v>20069.45</v>
      </c>
      <c r="C349" s="89"/>
      <c r="D349" s="188">
        <f t="shared" si="2"/>
        <v>21705.110174999998</v>
      </c>
      <c r="E349" s="159">
        <f t="shared" si="3"/>
        <v>8.1499999999999864E-2</v>
      </c>
      <c r="G349" s="119"/>
      <c r="V349" s="165">
        <v>1</v>
      </c>
    </row>
    <row r="350" spans="1:22" ht="12.75">
      <c r="A350" s="96" t="s">
        <v>206</v>
      </c>
      <c r="B350" s="243">
        <f>'proposed 13-14'!D350</f>
        <v>44.29</v>
      </c>
      <c r="C350" s="89"/>
      <c r="D350" s="188">
        <f t="shared" si="2"/>
        <v>47.899634999999996</v>
      </c>
      <c r="E350" s="159">
        <f t="shared" si="3"/>
        <v>8.1499999999999934E-2</v>
      </c>
      <c r="G350" s="119"/>
    </row>
    <row r="351" spans="1:22" ht="12.75">
      <c r="A351" s="96" t="s">
        <v>232</v>
      </c>
      <c r="B351" s="243">
        <f>'proposed 13-14'!D351</f>
        <v>38120.75</v>
      </c>
      <c r="C351" s="89"/>
      <c r="D351" s="188">
        <f t="shared" si="2"/>
        <v>41227.591124999999</v>
      </c>
      <c r="E351" s="159">
        <f t="shared" si="3"/>
        <v>8.1499999999999975E-2</v>
      </c>
      <c r="G351" s="119"/>
      <c r="V351" s="165">
        <v>1</v>
      </c>
    </row>
    <row r="352" spans="1:22" ht="12.75">
      <c r="A352" s="96" t="s">
        <v>486</v>
      </c>
      <c r="B352" s="243">
        <f>'proposed 13-14'!D352</f>
        <v>16.809999999999999</v>
      </c>
      <c r="C352" s="89"/>
      <c r="D352" s="188">
        <f t="shared" si="2"/>
        <v>18.180014999999997</v>
      </c>
      <c r="E352" s="159">
        <f t="shared" si="3"/>
        <v>8.149999999999992E-2</v>
      </c>
      <c r="G352" s="119"/>
      <c r="V352" s="165">
        <v>1</v>
      </c>
    </row>
    <row r="353" spans="1:22" ht="12.75">
      <c r="A353" s="96" t="s">
        <v>467</v>
      </c>
      <c r="B353" s="243">
        <f>'proposed 13-14'!D353</f>
        <v>48772.14</v>
      </c>
      <c r="C353" s="89"/>
      <c r="D353" s="188">
        <f t="shared" si="2"/>
        <v>52747.069409999996</v>
      </c>
      <c r="E353" s="159">
        <f t="shared" si="3"/>
        <v>8.1499999999999934E-2</v>
      </c>
      <c r="G353" s="119"/>
    </row>
    <row r="354" spans="1:22" ht="12.75">
      <c r="A354" s="96" t="s">
        <v>468</v>
      </c>
      <c r="B354" s="243">
        <f>'proposed 13-14'!D354</f>
        <v>12.33</v>
      </c>
      <c r="C354" s="89"/>
      <c r="D354" s="188">
        <f t="shared" si="2"/>
        <v>13.334894999999999</v>
      </c>
      <c r="E354" s="159">
        <f t="shared" si="3"/>
        <v>8.1499999999999947E-2</v>
      </c>
      <c r="G354" s="119"/>
      <c r="V354" s="165">
        <v>1</v>
      </c>
    </row>
    <row r="355" spans="1:22" ht="12.75">
      <c r="A355" s="96"/>
      <c r="B355" s="243"/>
      <c r="C355" s="89"/>
      <c r="D355" s="188" t="s">
        <v>144</v>
      </c>
      <c r="E355" s="159" t="s">
        <v>144</v>
      </c>
      <c r="G355" s="119"/>
      <c r="V355" s="165">
        <v>1</v>
      </c>
    </row>
    <row r="356" spans="1:22" ht="12.75">
      <c r="A356" s="94" t="s">
        <v>73</v>
      </c>
      <c r="B356" s="243"/>
      <c r="C356" s="89"/>
      <c r="D356" s="188" t="s">
        <v>144</v>
      </c>
      <c r="E356" s="159" t="s">
        <v>144</v>
      </c>
      <c r="G356" s="119"/>
    </row>
    <row r="357" spans="1:22" ht="12.75">
      <c r="A357" s="96" t="s">
        <v>265</v>
      </c>
      <c r="B357" s="243">
        <f>'proposed 13-14'!D357</f>
        <v>2931.16</v>
      </c>
      <c r="C357" s="89"/>
      <c r="D357" s="188">
        <f t="shared" ref="D357:D363" si="4">B357*($J$34+$J$33)</f>
        <v>3170.0495399999995</v>
      </c>
      <c r="E357" s="159">
        <f t="shared" ref="E357:E363" si="5">(D357-B357)/B357</f>
        <v>8.1499999999999892E-2</v>
      </c>
      <c r="G357" s="119"/>
    </row>
    <row r="358" spans="1:22" ht="12.75">
      <c r="A358" s="96" t="s">
        <v>230</v>
      </c>
      <c r="B358" s="243">
        <f>'proposed 13-14'!D358</f>
        <v>4250.1899999999996</v>
      </c>
      <c r="C358" s="89"/>
      <c r="D358" s="188">
        <f t="shared" si="4"/>
        <v>4596.5804849999995</v>
      </c>
      <c r="E358" s="159">
        <f t="shared" si="5"/>
        <v>8.1499999999999989E-2</v>
      </c>
      <c r="G358" s="119"/>
    </row>
    <row r="359" spans="1:22" ht="12.75">
      <c r="A359" s="96" t="s">
        <v>231</v>
      </c>
      <c r="B359" s="243">
        <f>'proposed 13-14'!D359</f>
        <v>104.78</v>
      </c>
      <c r="C359" s="89"/>
      <c r="D359" s="188">
        <f t="shared" si="4"/>
        <v>113.31956999999998</v>
      </c>
      <c r="E359" s="159">
        <f t="shared" si="5"/>
        <v>8.1499999999999836E-2</v>
      </c>
      <c r="G359" s="119"/>
    </row>
    <row r="360" spans="1:22" ht="12.75">
      <c r="A360" s="96" t="s">
        <v>205</v>
      </c>
      <c r="B360" s="243">
        <f>'proposed 13-14'!D360</f>
        <v>14575.58</v>
      </c>
      <c r="C360" s="89"/>
      <c r="D360" s="188">
        <f t="shared" si="4"/>
        <v>15763.489769999998</v>
      </c>
      <c r="E360" s="159">
        <f t="shared" si="5"/>
        <v>8.1499999999999892E-2</v>
      </c>
      <c r="G360" s="119"/>
    </row>
    <row r="361" spans="1:22" ht="12.75">
      <c r="A361" s="96" t="s">
        <v>206</v>
      </c>
      <c r="B361" s="243">
        <f>'proposed 13-14'!D361</f>
        <v>34.76</v>
      </c>
      <c r="C361" s="89"/>
      <c r="D361" s="188">
        <f t="shared" si="4"/>
        <v>37.592939999999992</v>
      </c>
      <c r="E361" s="159">
        <f t="shared" si="5"/>
        <v>8.1499999999999823E-2</v>
      </c>
      <c r="G361" s="119"/>
    </row>
    <row r="362" spans="1:22" ht="12.75">
      <c r="A362" s="96" t="s">
        <v>232</v>
      </c>
      <c r="B362" s="243">
        <f>'proposed 13-14'!D362</f>
        <v>29151.16</v>
      </c>
      <c r="C362" s="89"/>
      <c r="D362" s="188">
        <f t="shared" si="4"/>
        <v>31526.979539999997</v>
      </c>
      <c r="E362" s="159">
        <f t="shared" si="5"/>
        <v>8.1499999999999892E-2</v>
      </c>
      <c r="G362" s="119"/>
    </row>
    <row r="363" spans="1:22" ht="12.75">
      <c r="A363" s="96" t="s">
        <v>486</v>
      </c>
      <c r="B363" s="243">
        <f>'proposed 13-14'!D363</f>
        <v>13.45</v>
      </c>
      <c r="C363" s="89"/>
      <c r="D363" s="188">
        <f t="shared" si="4"/>
        <v>14.546174999999998</v>
      </c>
      <c r="E363" s="159">
        <f t="shared" si="5"/>
        <v>8.149999999999992E-2</v>
      </c>
      <c r="G363" s="119"/>
    </row>
    <row r="364" spans="1:22" ht="12.75">
      <c r="A364" s="96" t="s">
        <v>467</v>
      </c>
      <c r="B364" s="243"/>
      <c r="C364" s="95"/>
      <c r="D364" s="189" t="s">
        <v>338</v>
      </c>
      <c r="E364" s="159" t="s">
        <v>144</v>
      </c>
      <c r="G364" s="119"/>
    </row>
    <row r="365" spans="1:22" ht="12.75">
      <c r="A365" s="96" t="s">
        <v>468</v>
      </c>
      <c r="B365" s="243"/>
      <c r="C365" s="95"/>
      <c r="D365" s="189" t="s">
        <v>338</v>
      </c>
      <c r="E365" s="159" t="s">
        <v>144</v>
      </c>
      <c r="G365" s="119"/>
    </row>
    <row r="366" spans="1:22" ht="12.75">
      <c r="A366" s="96"/>
      <c r="B366" s="243"/>
      <c r="C366" s="89"/>
      <c r="D366" s="188" t="s">
        <v>144</v>
      </c>
      <c r="E366" s="159" t="s">
        <v>144</v>
      </c>
      <c r="G366" s="119"/>
    </row>
    <row r="367" spans="1:22" ht="12.75">
      <c r="A367" s="94" t="s">
        <v>78</v>
      </c>
      <c r="B367" s="243"/>
      <c r="C367" s="89"/>
      <c r="D367" s="188" t="s">
        <v>144</v>
      </c>
      <c r="E367" s="159" t="s">
        <v>144</v>
      </c>
      <c r="G367" s="119"/>
    </row>
    <row r="368" spans="1:22" ht="12.75">
      <c r="A368" s="96" t="s">
        <v>265</v>
      </c>
      <c r="B368" s="243">
        <f>'proposed 13-14'!D368</f>
        <v>3757.42</v>
      </c>
      <c r="C368" s="89"/>
      <c r="D368" s="188">
        <f t="shared" ref="D368:D376" si="6">B368*($J$34+$J$33)</f>
        <v>4063.6497299999996</v>
      </c>
      <c r="E368" s="159">
        <f t="shared" ref="E368:E376" si="7">(D368-B368)/B368</f>
        <v>8.1499999999999878E-2</v>
      </c>
      <c r="G368" s="119"/>
    </row>
    <row r="369" spans="1:7" ht="12.75">
      <c r="A369" s="96" t="s">
        <v>230</v>
      </c>
      <c r="B369" s="243">
        <f>'proposed 13-14'!D369</f>
        <v>5822.77</v>
      </c>
      <c r="C369" s="89"/>
      <c r="D369" s="188">
        <f t="shared" si="6"/>
        <v>6297.3257549999998</v>
      </c>
      <c r="E369" s="159">
        <f t="shared" si="7"/>
        <v>8.1499999999999892E-2</v>
      </c>
      <c r="G369" s="119"/>
    </row>
    <row r="370" spans="1:7" ht="12.75">
      <c r="A370" s="96" t="s">
        <v>231</v>
      </c>
      <c r="B370" s="243">
        <f>'proposed 13-14'!D370</f>
        <v>123.84</v>
      </c>
      <c r="C370" s="89"/>
      <c r="D370" s="188">
        <f t="shared" si="6"/>
        <v>133.93295999999998</v>
      </c>
      <c r="E370" s="159">
        <f t="shared" si="7"/>
        <v>8.1499999999999809E-2</v>
      </c>
      <c r="G370" s="119"/>
    </row>
    <row r="371" spans="1:7" ht="12.75">
      <c r="A371" s="96" t="s">
        <v>205</v>
      </c>
      <c r="B371" s="243">
        <f>'proposed 13-14'!D371</f>
        <v>16817.98</v>
      </c>
      <c r="C371" s="89"/>
      <c r="D371" s="188">
        <f t="shared" si="6"/>
        <v>18188.645369999998</v>
      </c>
      <c r="E371" s="159">
        <f t="shared" si="7"/>
        <v>8.1499999999999934E-2</v>
      </c>
      <c r="G371" s="119"/>
    </row>
    <row r="372" spans="1:7" ht="12.75">
      <c r="A372" s="96" t="s">
        <v>206</v>
      </c>
      <c r="B372" s="243">
        <f>'proposed 13-14'!D372</f>
        <v>38.11</v>
      </c>
      <c r="C372" s="89"/>
      <c r="D372" s="188">
        <f t="shared" si="6"/>
        <v>41.215964999999997</v>
      </c>
      <c r="E372" s="159">
        <f t="shared" si="7"/>
        <v>8.1499999999999934E-2</v>
      </c>
      <c r="G372" s="119"/>
    </row>
    <row r="373" spans="1:7" ht="12.75">
      <c r="A373" s="96" t="s">
        <v>232</v>
      </c>
      <c r="B373" s="243">
        <f>'proposed 13-14'!D373</f>
        <v>33635.96</v>
      </c>
      <c r="C373" s="89"/>
      <c r="D373" s="188">
        <f t="shared" si="6"/>
        <v>36377.290739999997</v>
      </c>
      <c r="E373" s="159">
        <f t="shared" si="7"/>
        <v>8.1499999999999934E-2</v>
      </c>
      <c r="G373" s="119"/>
    </row>
    <row r="374" spans="1:7" ht="12.75">
      <c r="A374" s="96" t="s">
        <v>486</v>
      </c>
      <c r="B374" s="243">
        <f>'proposed 13-14'!D374</f>
        <v>11.21</v>
      </c>
      <c r="C374" s="89"/>
      <c r="D374" s="188">
        <f t="shared" si="6"/>
        <v>12.123614999999999</v>
      </c>
      <c r="E374" s="159">
        <f t="shared" si="7"/>
        <v>8.1499999999999836E-2</v>
      </c>
      <c r="G374" s="119"/>
    </row>
    <row r="375" spans="1:7" ht="12.75">
      <c r="A375" s="96" t="s">
        <v>467</v>
      </c>
      <c r="B375" s="243">
        <f>'proposed 13-14'!D375</f>
        <v>43034.239999999998</v>
      </c>
      <c r="C375" s="89"/>
      <c r="D375" s="188">
        <f t="shared" si="6"/>
        <v>46541.530559999992</v>
      </c>
      <c r="E375" s="159">
        <f t="shared" si="7"/>
        <v>8.1499999999999864E-2</v>
      </c>
      <c r="G375" s="119"/>
    </row>
    <row r="376" spans="1:7" ht="12.75">
      <c r="A376" s="96" t="s">
        <v>468</v>
      </c>
      <c r="B376" s="243">
        <f>'proposed 13-14'!D376</f>
        <v>11.21</v>
      </c>
      <c r="C376" s="89"/>
      <c r="D376" s="188">
        <f t="shared" si="6"/>
        <v>12.123614999999999</v>
      </c>
      <c r="E376" s="159">
        <f t="shared" si="7"/>
        <v>8.1499999999999836E-2</v>
      </c>
      <c r="G376" s="119"/>
    </row>
    <row r="377" spans="1:7" ht="12.75">
      <c r="A377" s="96"/>
      <c r="B377" s="243"/>
      <c r="C377" s="89"/>
      <c r="D377" s="188" t="s">
        <v>144</v>
      </c>
      <c r="E377" s="159" t="s">
        <v>144</v>
      </c>
      <c r="G377" s="119"/>
    </row>
    <row r="378" spans="1:7" ht="12.75">
      <c r="A378" s="94" t="s">
        <v>82</v>
      </c>
      <c r="B378" s="243"/>
      <c r="C378" s="89"/>
      <c r="D378" s="188" t="s">
        <v>144</v>
      </c>
      <c r="E378" s="159" t="s">
        <v>144</v>
      </c>
      <c r="G378" s="119"/>
    </row>
    <row r="379" spans="1:7" ht="12.75">
      <c r="A379" s="96" t="s">
        <v>265</v>
      </c>
      <c r="B379" s="243">
        <f>'proposed 13-14'!D379</f>
        <v>3293.18</v>
      </c>
      <c r="C379" s="89"/>
      <c r="D379" s="188">
        <f>B379*($J$34+$J$33)</f>
        <v>3561.5741699999994</v>
      </c>
      <c r="E379" s="159">
        <f>(D379-B379)/B379</f>
        <v>8.1499999999999878E-2</v>
      </c>
      <c r="G379" s="119"/>
    </row>
    <row r="380" spans="1:7" ht="12.75">
      <c r="A380" s="96" t="s">
        <v>230</v>
      </c>
      <c r="B380" s="243">
        <f>'proposed 13-14'!D380</f>
        <v>4250.1899999999996</v>
      </c>
      <c r="C380" s="89"/>
      <c r="D380" s="188">
        <f>B380*($J$34+$J$33)</f>
        <v>4596.5804849999995</v>
      </c>
      <c r="E380" s="159">
        <f>(D380-B380)/B380</f>
        <v>8.1499999999999989E-2</v>
      </c>
      <c r="G380" s="119"/>
    </row>
    <row r="381" spans="1:7" ht="12.75">
      <c r="A381" s="96" t="s">
        <v>231</v>
      </c>
      <c r="B381" s="243">
        <f>'proposed 13-14'!D381</f>
        <v>90.39</v>
      </c>
      <c r="C381" s="89"/>
      <c r="D381" s="188">
        <f>B381*($J$34+$J$33)</f>
        <v>97.756784999999994</v>
      </c>
      <c r="E381" s="159">
        <f>(D381-B381)/B381</f>
        <v>8.149999999999992E-2</v>
      </c>
      <c r="G381" s="119"/>
    </row>
    <row r="382" spans="1:7" ht="12.75">
      <c r="A382" s="96" t="s">
        <v>205</v>
      </c>
      <c r="B382" s="243">
        <f>'proposed 13-14'!D382</f>
        <v>13454.38</v>
      </c>
      <c r="C382" s="89"/>
      <c r="D382" s="188">
        <f>B382*($J$34+$J$33)</f>
        <v>14550.911969999997</v>
      </c>
      <c r="E382" s="159">
        <f>(D382-B382)/B382</f>
        <v>8.1499999999999864E-2</v>
      </c>
      <c r="G382" s="119"/>
    </row>
    <row r="383" spans="1:7" ht="12.75">
      <c r="A383" s="96" t="s">
        <v>206</v>
      </c>
      <c r="B383" s="243">
        <f>'proposed 13-14'!D383</f>
        <v>31.39</v>
      </c>
      <c r="C383" s="89"/>
      <c r="D383" s="188">
        <f>B383*($J$34+$J$33)</f>
        <v>33.948284999999998</v>
      </c>
      <c r="E383" s="159">
        <f>(D383-B383)/B383</f>
        <v>8.1499999999999934E-2</v>
      </c>
      <c r="G383" s="119"/>
    </row>
    <row r="384" spans="1:7" ht="12.75">
      <c r="A384" s="96" t="s">
        <v>232</v>
      </c>
      <c r="B384" s="333" t="s">
        <v>338</v>
      </c>
      <c r="C384" s="89"/>
      <c r="D384" s="189" t="s">
        <v>338</v>
      </c>
      <c r="E384" s="159" t="s">
        <v>144</v>
      </c>
      <c r="G384" s="119"/>
    </row>
    <row r="385" spans="1:22" ht="12.75">
      <c r="A385" s="96" t="s">
        <v>486</v>
      </c>
      <c r="B385" s="333" t="s">
        <v>338</v>
      </c>
      <c r="C385" s="89"/>
      <c r="D385" s="189" t="s">
        <v>338</v>
      </c>
      <c r="E385" s="159" t="s">
        <v>144</v>
      </c>
      <c r="G385" s="119"/>
    </row>
    <row r="386" spans="1:22" ht="12.75">
      <c r="A386" s="96" t="s">
        <v>467</v>
      </c>
      <c r="B386" s="333" t="s">
        <v>338</v>
      </c>
      <c r="C386" s="89"/>
      <c r="D386" s="189" t="s">
        <v>338</v>
      </c>
      <c r="E386" s="159" t="s">
        <v>144</v>
      </c>
      <c r="G386" s="119"/>
    </row>
    <row r="387" spans="1:22" ht="12.75">
      <c r="A387" s="96" t="s">
        <v>468</v>
      </c>
      <c r="B387" s="333" t="s">
        <v>338</v>
      </c>
      <c r="C387" s="89"/>
      <c r="D387" s="189" t="s">
        <v>338</v>
      </c>
      <c r="E387" s="159" t="s">
        <v>144</v>
      </c>
      <c r="G387" s="119"/>
    </row>
    <row r="388" spans="1:22" ht="12.75">
      <c r="A388" s="96"/>
      <c r="B388" s="243"/>
      <c r="C388" s="89"/>
      <c r="D388" s="188" t="s">
        <v>144</v>
      </c>
      <c r="E388" s="159" t="s">
        <v>144</v>
      </c>
      <c r="G388" s="119"/>
    </row>
    <row r="389" spans="1:22" ht="12.75">
      <c r="A389" s="94" t="s">
        <v>84</v>
      </c>
      <c r="B389" s="243"/>
      <c r="C389" s="95"/>
      <c r="D389" s="188" t="s">
        <v>144</v>
      </c>
      <c r="E389" s="159" t="s">
        <v>144</v>
      </c>
      <c r="G389" s="119"/>
    </row>
    <row r="390" spans="1:22" ht="12.75">
      <c r="A390" s="96" t="s">
        <v>265</v>
      </c>
      <c r="B390" s="243">
        <f>'proposed 13-14'!D390</f>
        <v>2821.32</v>
      </c>
      <c r="C390" s="95"/>
      <c r="D390" s="188">
        <f t="shared" ref="D390:D398" si="8">B390*($J$34+$J$33)</f>
        <v>3051.25758</v>
      </c>
      <c r="E390" s="159">
        <f>(D390-B390)/B390</f>
        <v>8.149999999999992E-2</v>
      </c>
      <c r="G390" s="119"/>
    </row>
    <row r="391" spans="1:22" ht="12.75">
      <c r="A391" s="96" t="s">
        <v>230</v>
      </c>
      <c r="B391" s="243">
        <f>'proposed 13-14'!D391</f>
        <v>4117.99</v>
      </c>
      <c r="C391" s="95"/>
      <c r="D391" s="188">
        <f t="shared" si="8"/>
        <v>4453.6061849999996</v>
      </c>
      <c r="E391" s="159">
        <f t="shared" ref="E391:E398" si="9">(D391-B391)/B391</f>
        <v>8.1499999999999975E-2</v>
      </c>
      <c r="G391" s="119"/>
    </row>
    <row r="392" spans="1:22" ht="12.75">
      <c r="A392" s="96" t="s">
        <v>231</v>
      </c>
      <c r="B392" s="243">
        <f>'proposed 13-14'!D392</f>
        <v>101.47</v>
      </c>
      <c r="C392" s="95"/>
      <c r="D392" s="188">
        <f t="shared" si="8"/>
        <v>109.73980499999999</v>
      </c>
      <c r="E392" s="159">
        <f t="shared" si="9"/>
        <v>8.1499999999999906E-2</v>
      </c>
      <c r="G392" s="119"/>
    </row>
    <row r="393" spans="1:22" ht="12.75">
      <c r="A393" s="96" t="s">
        <v>205</v>
      </c>
      <c r="B393" s="243">
        <f>'proposed 13-14'!D393</f>
        <v>14463.46</v>
      </c>
      <c r="C393" s="95"/>
      <c r="D393" s="188">
        <f t="shared" si="8"/>
        <v>15642.231989999998</v>
      </c>
      <c r="E393" s="159">
        <f t="shared" si="9"/>
        <v>8.1499999999999961E-2</v>
      </c>
      <c r="G393" s="119"/>
    </row>
    <row r="394" spans="1:22" ht="12.75">
      <c r="A394" s="96" t="s">
        <v>206</v>
      </c>
      <c r="B394" s="243">
        <f>'proposed 13-14'!D394</f>
        <v>33.64</v>
      </c>
      <c r="C394" s="95"/>
      <c r="D394" s="188">
        <f t="shared" si="8"/>
        <v>36.381659999999997</v>
      </c>
      <c r="E394" s="159">
        <f t="shared" si="9"/>
        <v>8.1499999999999878E-2</v>
      </c>
      <c r="G394" s="119"/>
    </row>
    <row r="395" spans="1:22" ht="12.75">
      <c r="A395" s="96" t="s">
        <v>232</v>
      </c>
      <c r="B395" s="243">
        <f>'proposed 13-14'!D395</f>
        <v>28142.080000000002</v>
      </c>
      <c r="C395" s="95"/>
      <c r="D395" s="188">
        <f t="shared" si="8"/>
        <v>30435.659519999997</v>
      </c>
      <c r="E395" s="159">
        <f t="shared" si="9"/>
        <v>8.1499999999999836E-2</v>
      </c>
      <c r="G395" s="119"/>
    </row>
    <row r="396" spans="1:22" ht="12.75">
      <c r="A396" s="96" t="s">
        <v>486</v>
      </c>
      <c r="B396" s="243">
        <f>'proposed 13-14'!D396</f>
        <v>24.67</v>
      </c>
      <c r="C396" s="95"/>
      <c r="D396" s="188">
        <f t="shared" si="8"/>
        <v>26.680605</v>
      </c>
      <c r="E396" s="159">
        <f t="shared" si="9"/>
        <v>8.149999999999992E-2</v>
      </c>
      <c r="G396" s="119"/>
    </row>
    <row r="397" spans="1:22" ht="12.75">
      <c r="A397" s="96" t="s">
        <v>467</v>
      </c>
      <c r="B397" s="243">
        <f>'proposed 13-14'!D397</f>
        <v>41484.35</v>
      </c>
      <c r="C397" s="95"/>
      <c r="D397" s="188">
        <f t="shared" si="8"/>
        <v>44865.324524999996</v>
      </c>
      <c r="E397" s="159">
        <f t="shared" si="9"/>
        <v>8.1499999999999947E-2</v>
      </c>
      <c r="G397" s="119"/>
    </row>
    <row r="398" spans="1:22" ht="12.75">
      <c r="A398" s="96" t="s">
        <v>468</v>
      </c>
      <c r="B398" s="243">
        <f>'proposed 13-14'!D398</f>
        <v>20.18</v>
      </c>
      <c r="C398" s="95"/>
      <c r="D398" s="188">
        <f t="shared" si="8"/>
        <v>21.824669999999998</v>
      </c>
      <c r="E398" s="159">
        <f t="shared" si="9"/>
        <v>8.1499999999999892E-2</v>
      </c>
      <c r="G398" s="119"/>
    </row>
    <row r="399" spans="1:22" ht="12.75">
      <c r="A399" s="96"/>
      <c r="B399" s="243"/>
      <c r="C399" s="95"/>
      <c r="D399" s="188" t="s">
        <v>144</v>
      </c>
      <c r="E399" s="159" t="s">
        <v>144</v>
      </c>
      <c r="G399" s="119"/>
      <c r="V399" s="165">
        <v>1</v>
      </c>
    </row>
    <row r="400" spans="1:22" ht="12.75">
      <c r="A400" s="94" t="s">
        <v>601</v>
      </c>
      <c r="B400" s="243"/>
      <c r="C400" s="95"/>
      <c r="D400" s="188" t="s">
        <v>144</v>
      </c>
      <c r="E400" s="159" t="s">
        <v>144</v>
      </c>
      <c r="G400" s="119"/>
      <c r="V400" s="165">
        <v>1</v>
      </c>
    </row>
    <row r="401" spans="1:22" ht="12.75">
      <c r="A401" s="96" t="s">
        <v>265</v>
      </c>
      <c r="B401" s="243">
        <f>'proposed 13-14'!D401</f>
        <v>4712.26</v>
      </c>
      <c r="C401" s="95"/>
      <c r="D401" s="188">
        <f t="shared" ref="D401:D409" si="10">B401*($J$34+$J$33)</f>
        <v>5096.3091899999999</v>
      </c>
      <c r="E401" s="159">
        <f t="shared" ref="E401:E409" si="11">(D401-B401)/B401</f>
        <v>8.1499999999999934E-2</v>
      </c>
      <c r="G401" s="119"/>
    </row>
    <row r="402" spans="1:22" ht="12.75">
      <c r="A402" s="96" t="s">
        <v>230</v>
      </c>
      <c r="B402" s="243">
        <f>'proposed 13-14'!D402</f>
        <v>8017.86</v>
      </c>
      <c r="C402" s="95"/>
      <c r="D402" s="188">
        <f t="shared" si="10"/>
        <v>8671.3155899999983</v>
      </c>
      <c r="E402" s="159">
        <f t="shared" si="11"/>
        <v>8.1499999999999836E-2</v>
      </c>
      <c r="G402" s="119"/>
    </row>
    <row r="403" spans="1:22" ht="12.75">
      <c r="A403" s="96" t="s">
        <v>231</v>
      </c>
      <c r="B403" s="243">
        <f>'proposed 13-14'!D403</f>
        <v>170.71</v>
      </c>
      <c r="C403" s="95"/>
      <c r="D403" s="188">
        <f t="shared" si="10"/>
        <v>184.62286499999999</v>
      </c>
      <c r="E403" s="159">
        <f t="shared" si="11"/>
        <v>8.1499999999999892E-2</v>
      </c>
      <c r="G403" s="119"/>
    </row>
    <row r="404" spans="1:22" ht="12.75">
      <c r="A404" s="96" t="s">
        <v>205</v>
      </c>
      <c r="B404" s="243">
        <f>'proposed 13-14'!D404</f>
        <v>24666.37</v>
      </c>
      <c r="C404" s="95"/>
      <c r="D404" s="188">
        <f t="shared" si="10"/>
        <v>26676.679154999998</v>
      </c>
      <c r="E404" s="159">
        <f t="shared" si="11"/>
        <v>8.1499999999999961E-2</v>
      </c>
      <c r="G404" s="119"/>
    </row>
    <row r="405" spans="1:22" ht="12.75">
      <c r="A405" s="96" t="s">
        <v>206</v>
      </c>
      <c r="B405" s="243">
        <f>'proposed 13-14'!D405</f>
        <v>53.82</v>
      </c>
      <c r="C405" s="95"/>
      <c r="D405" s="188">
        <f t="shared" si="10"/>
        <v>58.206329999999994</v>
      </c>
      <c r="E405" s="159">
        <f t="shared" si="11"/>
        <v>8.1499999999999892E-2</v>
      </c>
      <c r="G405" s="119"/>
    </row>
    <row r="406" spans="1:22" ht="12.75">
      <c r="A406" s="96" t="s">
        <v>232</v>
      </c>
      <c r="B406" s="243">
        <f>'proposed 13-14'!D406</f>
        <v>47090.34</v>
      </c>
      <c r="C406" s="95"/>
      <c r="D406" s="188">
        <f t="shared" si="10"/>
        <v>50928.20270999999</v>
      </c>
      <c r="E406" s="159">
        <f t="shared" si="11"/>
        <v>8.1499999999999878E-2</v>
      </c>
      <c r="G406" s="119"/>
      <c r="V406" s="165">
        <v>1</v>
      </c>
    </row>
    <row r="407" spans="1:22" ht="12.75">
      <c r="A407" s="96" t="s">
        <v>486</v>
      </c>
      <c r="B407" s="243">
        <f>'proposed 13-14'!D407</f>
        <v>14.58</v>
      </c>
      <c r="C407" s="95"/>
      <c r="D407" s="188">
        <f t="shared" si="10"/>
        <v>15.768269999999999</v>
      </c>
      <c r="E407" s="159">
        <f t="shared" si="11"/>
        <v>8.1499999999999947E-2</v>
      </c>
      <c r="G407" s="119"/>
    </row>
    <row r="408" spans="1:22" ht="12.75">
      <c r="A408" s="96" t="s">
        <v>467</v>
      </c>
      <c r="B408" s="243">
        <f>'proposed 13-14'!D408</f>
        <v>58302.32</v>
      </c>
      <c r="C408" s="95"/>
      <c r="D408" s="188">
        <f t="shared" si="10"/>
        <v>63053.959079999993</v>
      </c>
      <c r="E408" s="159">
        <f t="shared" si="11"/>
        <v>8.1499999999999892E-2</v>
      </c>
      <c r="G408" s="119"/>
      <c r="V408" s="165">
        <v>1</v>
      </c>
    </row>
    <row r="409" spans="1:22" ht="12.75">
      <c r="A409" s="96" t="s">
        <v>468</v>
      </c>
      <c r="B409" s="243">
        <f>'proposed 13-14'!D409</f>
        <v>24.67</v>
      </c>
      <c r="C409" s="95"/>
      <c r="D409" s="188">
        <f t="shared" si="10"/>
        <v>26.680605</v>
      </c>
      <c r="E409" s="159">
        <f t="shared" si="11"/>
        <v>8.149999999999992E-2</v>
      </c>
      <c r="G409" s="119"/>
      <c r="V409" s="165">
        <v>1</v>
      </c>
    </row>
    <row r="410" spans="1:22" ht="12.75">
      <c r="A410" s="96"/>
      <c r="B410" s="158"/>
      <c r="C410" s="95"/>
      <c r="D410" s="188"/>
      <c r="E410" s="159" t="s">
        <v>144</v>
      </c>
      <c r="G410" s="119"/>
      <c r="V410" s="165">
        <v>1</v>
      </c>
    </row>
    <row r="411" spans="1:22" ht="12.75">
      <c r="A411" s="94" t="s">
        <v>603</v>
      </c>
      <c r="B411" s="158"/>
      <c r="C411" s="95"/>
      <c r="D411" s="188" t="s">
        <v>144</v>
      </c>
      <c r="E411" s="159" t="s">
        <v>144</v>
      </c>
      <c r="G411" s="119"/>
      <c r="V411" s="165">
        <v>1</v>
      </c>
    </row>
    <row r="412" spans="1:22" ht="12.75">
      <c r="A412" s="96"/>
      <c r="B412" s="158"/>
      <c r="C412" s="95"/>
      <c r="D412" s="188" t="s">
        <v>144</v>
      </c>
      <c r="E412" s="159" t="s">
        <v>144</v>
      </c>
      <c r="G412" s="119"/>
      <c r="V412" s="165">
        <v>1</v>
      </c>
    </row>
    <row r="413" spans="1:22" ht="12.75">
      <c r="A413" s="154" t="s">
        <v>1169</v>
      </c>
      <c r="B413" s="158"/>
      <c r="C413" s="95"/>
      <c r="D413" s="188" t="s">
        <v>144</v>
      </c>
      <c r="E413" s="159" t="s">
        <v>144</v>
      </c>
      <c r="G413" s="119"/>
      <c r="V413" s="165">
        <v>1</v>
      </c>
    </row>
    <row r="414" spans="1:22" ht="12.75">
      <c r="A414" s="96" t="s">
        <v>605</v>
      </c>
      <c r="B414" s="158"/>
      <c r="C414" s="95"/>
      <c r="D414" s="188" t="s">
        <v>144</v>
      </c>
      <c r="E414" s="159" t="s">
        <v>144</v>
      </c>
      <c r="G414" s="119"/>
      <c r="V414" s="165">
        <v>1</v>
      </c>
    </row>
    <row r="415" spans="1:22" ht="12.75">
      <c r="A415" s="96" t="s">
        <v>606</v>
      </c>
      <c r="B415" s="158"/>
      <c r="C415" s="95"/>
      <c r="D415" s="188" t="s">
        <v>144</v>
      </c>
      <c r="E415" s="159" t="s">
        <v>144</v>
      </c>
      <c r="G415" s="119"/>
      <c r="V415" s="165">
        <v>1</v>
      </c>
    </row>
    <row r="416" spans="1:22" ht="12.75">
      <c r="A416" s="96"/>
      <c r="B416" s="158"/>
      <c r="C416" s="95"/>
      <c r="D416" s="188" t="s">
        <v>144</v>
      </c>
      <c r="E416" s="159" t="s">
        <v>144</v>
      </c>
      <c r="G416" s="119"/>
      <c r="V416" s="165">
        <v>1</v>
      </c>
    </row>
    <row r="417" spans="1:22" ht="12.75">
      <c r="A417" s="154" t="s">
        <v>1170</v>
      </c>
      <c r="B417" s="158"/>
      <c r="C417" s="95"/>
      <c r="D417" s="188" t="s">
        <v>144</v>
      </c>
      <c r="E417" s="159" t="s">
        <v>144</v>
      </c>
      <c r="G417" s="119"/>
      <c r="V417" s="165">
        <v>1</v>
      </c>
    </row>
    <row r="418" spans="1:22" ht="12.75">
      <c r="A418" s="96" t="s">
        <v>608</v>
      </c>
      <c r="B418" s="158"/>
      <c r="C418" s="95"/>
      <c r="D418" s="188" t="s">
        <v>144</v>
      </c>
      <c r="E418" s="159" t="s">
        <v>144</v>
      </c>
      <c r="G418" s="119"/>
      <c r="V418" s="165">
        <v>1</v>
      </c>
    </row>
    <row r="419" spans="1:22" ht="12.75">
      <c r="A419" s="96" t="s">
        <v>156</v>
      </c>
      <c r="B419" s="158"/>
      <c r="C419" s="95"/>
      <c r="D419" s="188" t="s">
        <v>144</v>
      </c>
      <c r="E419" s="159" t="s">
        <v>144</v>
      </c>
      <c r="G419" s="119"/>
      <c r="V419" s="165">
        <v>1</v>
      </c>
    </row>
    <row r="420" spans="1:22" ht="12.75">
      <c r="A420" s="96"/>
      <c r="B420" s="158"/>
      <c r="C420" s="95"/>
      <c r="D420" s="188" t="s">
        <v>144</v>
      </c>
      <c r="E420" s="159" t="s">
        <v>144</v>
      </c>
      <c r="G420" s="119"/>
    </row>
    <row r="421" spans="1:22" ht="12.75">
      <c r="A421" s="96"/>
      <c r="B421" s="158"/>
      <c r="C421" s="95"/>
      <c r="D421" s="188"/>
      <c r="E421" s="159"/>
      <c r="G421" s="119"/>
      <c r="V421" s="165">
        <v>1</v>
      </c>
    </row>
    <row r="422" spans="1:22" ht="12.75">
      <c r="A422" s="154" t="s">
        <v>1171</v>
      </c>
      <c r="B422" s="158"/>
      <c r="C422" s="95"/>
      <c r="D422" s="188" t="s">
        <v>144</v>
      </c>
      <c r="E422" s="159" t="s">
        <v>144</v>
      </c>
      <c r="G422" s="119"/>
      <c r="V422" s="165">
        <v>1</v>
      </c>
    </row>
    <row r="423" spans="1:22" ht="12.75">
      <c r="A423" s="96" t="s">
        <v>157</v>
      </c>
      <c r="B423" s="158"/>
      <c r="C423" s="95"/>
      <c r="D423" s="188" t="s">
        <v>144</v>
      </c>
      <c r="E423" s="159" t="s">
        <v>144</v>
      </c>
      <c r="G423" s="119"/>
      <c r="V423" s="165">
        <v>1</v>
      </c>
    </row>
    <row r="424" spans="1:22" ht="12.75">
      <c r="A424" s="96" t="s">
        <v>609</v>
      </c>
      <c r="B424" s="158"/>
      <c r="C424" s="95"/>
      <c r="D424" s="188" t="s">
        <v>144</v>
      </c>
      <c r="E424" s="159" t="s">
        <v>144</v>
      </c>
      <c r="G424" s="119"/>
      <c r="V424" s="165">
        <v>1</v>
      </c>
    </row>
    <row r="425" spans="1:22" ht="12.75">
      <c r="A425" s="96" t="s">
        <v>610</v>
      </c>
      <c r="B425" s="158"/>
      <c r="C425" s="95"/>
      <c r="D425" s="188" t="s">
        <v>144</v>
      </c>
      <c r="E425" s="159" t="s">
        <v>144</v>
      </c>
      <c r="G425" s="119"/>
      <c r="V425" s="165">
        <v>1</v>
      </c>
    </row>
    <row r="426" spans="1:22" ht="13.5" thickBot="1">
      <c r="A426" s="271"/>
      <c r="B426" s="204"/>
      <c r="C426" s="292"/>
      <c r="D426" s="225" t="s">
        <v>144</v>
      </c>
      <c r="E426" s="280" t="s">
        <v>144</v>
      </c>
      <c r="G426" s="119"/>
    </row>
    <row r="427" spans="1:22" ht="12.75">
      <c r="A427" s="290"/>
      <c r="B427" s="243"/>
      <c r="C427" s="293"/>
      <c r="D427" s="284"/>
      <c r="E427" s="285"/>
      <c r="G427" s="119"/>
      <c r="V427" s="165">
        <v>1</v>
      </c>
    </row>
    <row r="428" spans="1:22" ht="12.75">
      <c r="A428" s="154" t="s">
        <v>1174</v>
      </c>
      <c r="B428" s="243"/>
      <c r="C428" s="95"/>
      <c r="D428" s="188" t="s">
        <v>144</v>
      </c>
      <c r="E428" s="159" t="s">
        <v>144</v>
      </c>
      <c r="G428" s="119"/>
      <c r="V428" s="165">
        <v>1</v>
      </c>
    </row>
    <row r="429" spans="1:22" ht="12.75">
      <c r="A429" s="96" t="s">
        <v>612</v>
      </c>
      <c r="B429" s="243"/>
      <c r="C429" s="95"/>
      <c r="D429" s="188" t="s">
        <v>144</v>
      </c>
      <c r="E429" s="159" t="s">
        <v>144</v>
      </c>
      <c r="G429" s="119"/>
      <c r="V429" s="165">
        <v>1</v>
      </c>
    </row>
    <row r="430" spans="1:22" ht="12.75">
      <c r="A430" s="96" t="s">
        <v>1327</v>
      </c>
      <c r="B430" s="243"/>
      <c r="C430" s="95"/>
      <c r="D430" s="188" t="s">
        <v>144</v>
      </c>
      <c r="E430" s="159" t="s">
        <v>144</v>
      </c>
      <c r="G430" s="119"/>
      <c r="V430" s="165">
        <v>1</v>
      </c>
    </row>
    <row r="431" spans="1:22" ht="12.75">
      <c r="A431" s="96" t="s">
        <v>1172</v>
      </c>
      <c r="B431" s="243"/>
      <c r="C431" s="95"/>
      <c r="D431" s="188" t="s">
        <v>144</v>
      </c>
      <c r="E431" s="159" t="s">
        <v>144</v>
      </c>
      <c r="G431" s="119"/>
      <c r="V431" s="165">
        <v>1</v>
      </c>
    </row>
    <row r="432" spans="1:22" ht="12.75">
      <c r="A432" s="96"/>
      <c r="B432" s="243"/>
      <c r="C432" s="95"/>
      <c r="D432" s="188" t="s">
        <v>144</v>
      </c>
      <c r="E432" s="159" t="s">
        <v>144</v>
      </c>
      <c r="G432" s="119"/>
      <c r="V432" s="165">
        <v>1</v>
      </c>
    </row>
    <row r="433" spans="1:22" ht="12.75">
      <c r="A433" s="154" t="s">
        <v>1328</v>
      </c>
      <c r="B433" s="243"/>
      <c r="C433" s="95"/>
      <c r="D433" s="188" t="s">
        <v>144</v>
      </c>
      <c r="E433" s="159" t="s">
        <v>144</v>
      </c>
      <c r="G433" s="119"/>
      <c r="V433" s="165">
        <v>1</v>
      </c>
    </row>
    <row r="434" spans="1:22" ht="12.75">
      <c r="A434" s="96" t="s">
        <v>1173</v>
      </c>
      <c r="B434" s="243"/>
      <c r="C434" s="95"/>
      <c r="D434" s="188" t="s">
        <v>144</v>
      </c>
      <c r="E434" s="159" t="s">
        <v>144</v>
      </c>
      <c r="G434" s="119"/>
      <c r="V434" s="165">
        <v>1</v>
      </c>
    </row>
    <row r="435" spans="1:22" ht="12.75">
      <c r="A435" s="96" t="s">
        <v>1312</v>
      </c>
      <c r="B435" s="243">
        <f>'proposed 13-14'!D435</f>
        <v>4197.33</v>
      </c>
      <c r="C435" s="95"/>
      <c r="D435" s="188">
        <f>B435*($J$34+$J$33)</f>
        <v>4539.4123949999994</v>
      </c>
      <c r="E435" s="159">
        <f>(D435-B435)/B435</f>
        <v>8.1499999999999864E-2</v>
      </c>
      <c r="G435" s="119"/>
      <c r="V435" s="165">
        <v>1</v>
      </c>
    </row>
    <row r="436" spans="1:22" ht="12.75">
      <c r="A436" s="96" t="s">
        <v>633</v>
      </c>
      <c r="B436" s="243">
        <f>'proposed 13-14'!D436</f>
        <v>5292.93</v>
      </c>
      <c r="C436" s="95"/>
      <c r="D436" s="188">
        <f>B436*($J$34+$J$33)</f>
        <v>5724.3037949999998</v>
      </c>
      <c r="E436" s="159">
        <f>(D436-B436)/B436</f>
        <v>8.1499999999999906E-2</v>
      </c>
      <c r="G436" s="119"/>
      <c r="V436" s="165">
        <v>1</v>
      </c>
    </row>
    <row r="437" spans="1:22" ht="12.75">
      <c r="A437" s="96" t="s">
        <v>1175</v>
      </c>
      <c r="B437" s="243"/>
      <c r="C437" s="95"/>
      <c r="D437" s="188"/>
      <c r="E437" s="159"/>
      <c r="G437" s="119"/>
    </row>
    <row r="438" spans="1:22" ht="12.75">
      <c r="A438" s="96" t="s">
        <v>1176</v>
      </c>
      <c r="B438" s="243"/>
      <c r="C438" s="95"/>
      <c r="D438" s="188"/>
      <c r="E438" s="159"/>
      <c r="G438" s="119"/>
    </row>
    <row r="439" spans="1:22" ht="12.75">
      <c r="A439" s="96"/>
      <c r="B439" s="243"/>
      <c r="C439" s="95"/>
      <c r="D439" s="188"/>
      <c r="E439" s="159"/>
      <c r="G439" s="119"/>
      <c r="V439" s="165">
        <v>1</v>
      </c>
    </row>
    <row r="440" spans="1:22" ht="12.75">
      <c r="A440" s="94" t="s">
        <v>619</v>
      </c>
      <c r="B440" s="243"/>
      <c r="C440" s="95"/>
      <c r="D440" s="188" t="s">
        <v>144</v>
      </c>
      <c r="E440" s="159" t="s">
        <v>144</v>
      </c>
      <c r="G440" s="119"/>
      <c r="V440" s="165">
        <v>1</v>
      </c>
    </row>
    <row r="441" spans="1:22" ht="12.75">
      <c r="A441" s="96"/>
      <c r="B441" s="243"/>
      <c r="C441" s="95"/>
      <c r="D441" s="188" t="s">
        <v>144</v>
      </c>
      <c r="E441" s="159" t="s">
        <v>144</v>
      </c>
      <c r="G441" s="119"/>
      <c r="V441" s="165">
        <v>1</v>
      </c>
    </row>
    <row r="442" spans="1:22" ht="12.75">
      <c r="A442" s="94" t="s">
        <v>620</v>
      </c>
      <c r="B442" s="243"/>
      <c r="C442" s="95"/>
      <c r="D442" s="188" t="s">
        <v>144</v>
      </c>
      <c r="E442" s="159" t="s">
        <v>144</v>
      </c>
      <c r="G442" s="119"/>
      <c r="V442" s="165">
        <v>1</v>
      </c>
    </row>
    <row r="443" spans="1:22" ht="12.75">
      <c r="A443" s="94"/>
      <c r="B443" s="243"/>
      <c r="C443" s="95"/>
      <c r="D443" s="188" t="s">
        <v>144</v>
      </c>
      <c r="E443" s="159" t="s">
        <v>144</v>
      </c>
      <c r="G443" s="119"/>
      <c r="V443" s="165">
        <v>1</v>
      </c>
    </row>
    <row r="444" spans="1:22" ht="12.75">
      <c r="A444" s="96" t="s">
        <v>621</v>
      </c>
      <c r="B444" s="243"/>
      <c r="C444" s="95"/>
      <c r="D444" s="188" t="s">
        <v>144</v>
      </c>
      <c r="E444" s="159" t="s">
        <v>144</v>
      </c>
      <c r="G444" s="119"/>
      <c r="V444" s="165">
        <v>1</v>
      </c>
    </row>
    <row r="445" spans="1:22" ht="12.75">
      <c r="A445" s="96" t="s">
        <v>233</v>
      </c>
      <c r="B445" s="243"/>
      <c r="C445" s="95"/>
      <c r="D445" s="188" t="s">
        <v>144</v>
      </c>
      <c r="E445" s="159" t="s">
        <v>144</v>
      </c>
      <c r="G445" s="119"/>
      <c r="V445" s="165">
        <v>1</v>
      </c>
    </row>
    <row r="446" spans="1:22" ht="12.75">
      <c r="A446" s="96" t="s">
        <v>158</v>
      </c>
      <c r="B446" s="243"/>
      <c r="C446" s="95"/>
      <c r="D446" s="188" t="s">
        <v>144</v>
      </c>
      <c r="E446" s="159" t="s">
        <v>144</v>
      </c>
      <c r="G446" s="119"/>
      <c r="V446" s="165">
        <v>1</v>
      </c>
    </row>
    <row r="447" spans="1:22" ht="12.75">
      <c r="A447" s="96" t="s">
        <v>622</v>
      </c>
      <c r="B447" s="243"/>
      <c r="C447" s="95"/>
      <c r="D447" s="188" t="s">
        <v>144</v>
      </c>
      <c r="E447" s="159" t="s">
        <v>144</v>
      </c>
      <c r="G447" s="119"/>
      <c r="V447" s="165">
        <v>1</v>
      </c>
    </row>
    <row r="448" spans="1:22" ht="12.75">
      <c r="A448" s="94"/>
      <c r="B448" s="243"/>
      <c r="C448" s="95"/>
      <c r="D448" s="188" t="s">
        <v>144</v>
      </c>
      <c r="E448" s="159" t="s">
        <v>144</v>
      </c>
      <c r="G448" s="119"/>
      <c r="V448" s="165">
        <v>1</v>
      </c>
    </row>
    <row r="449" spans="1:22" ht="12.75">
      <c r="A449" s="96" t="s">
        <v>1177</v>
      </c>
      <c r="B449" s="243"/>
      <c r="C449" s="95"/>
      <c r="D449" s="188" t="s">
        <v>144</v>
      </c>
      <c r="E449" s="159" t="s">
        <v>144</v>
      </c>
      <c r="G449" s="119"/>
      <c r="V449" s="165">
        <v>1</v>
      </c>
    </row>
    <row r="450" spans="1:22" ht="12.75">
      <c r="A450" s="96" t="s">
        <v>1178</v>
      </c>
      <c r="B450" s="333" t="str">
        <f>'proposed 13-14'!D450</f>
        <v>on application</v>
      </c>
      <c r="C450" s="153"/>
      <c r="D450" s="189" t="s">
        <v>271</v>
      </c>
      <c r="E450" s="159"/>
      <c r="G450" s="119"/>
      <c r="V450" s="165">
        <v>1</v>
      </c>
    </row>
    <row r="451" spans="1:22" ht="12.75">
      <c r="A451" s="94"/>
      <c r="B451" s="243"/>
      <c r="C451" s="95"/>
      <c r="D451" s="188" t="s">
        <v>144</v>
      </c>
      <c r="E451" s="159" t="s">
        <v>144</v>
      </c>
      <c r="G451" s="119"/>
      <c r="V451" s="165">
        <v>1</v>
      </c>
    </row>
    <row r="452" spans="1:22" ht="12.75">
      <c r="A452" s="94" t="s">
        <v>626</v>
      </c>
      <c r="B452" s="243"/>
      <c r="C452" s="97"/>
      <c r="D452" s="188" t="s">
        <v>144</v>
      </c>
      <c r="E452" s="159" t="s">
        <v>144</v>
      </c>
      <c r="G452" s="119"/>
      <c r="V452" s="165">
        <v>1</v>
      </c>
    </row>
    <row r="453" spans="1:22" ht="12.75">
      <c r="A453" s="96"/>
      <c r="B453" s="243"/>
      <c r="C453" s="95"/>
      <c r="D453" s="188" t="s">
        <v>144</v>
      </c>
      <c r="E453" s="159" t="s">
        <v>144</v>
      </c>
      <c r="G453" s="119"/>
      <c r="V453" s="165">
        <v>1</v>
      </c>
    </row>
    <row r="454" spans="1:22" ht="12.75">
      <c r="A454" s="96" t="s">
        <v>1348</v>
      </c>
      <c r="B454" s="243">
        <f>'proposed 13-14'!D454</f>
        <v>8392.99</v>
      </c>
      <c r="C454" s="95"/>
      <c r="D454" s="188">
        <f>B454*($J$34+$J$33)</f>
        <v>9077.0186849999991</v>
      </c>
      <c r="E454" s="159">
        <f>(D454-B454)/B454</f>
        <v>8.149999999999992E-2</v>
      </c>
      <c r="G454" s="119"/>
      <c r="V454" s="165">
        <v>1</v>
      </c>
    </row>
    <row r="455" spans="1:22" ht="12.75">
      <c r="A455" s="96" t="s">
        <v>1351</v>
      </c>
      <c r="B455" s="243">
        <f>'proposed 13-14'!D455</f>
        <v>67143.960000000006</v>
      </c>
      <c r="C455" s="95"/>
      <c r="D455" s="188">
        <f>B455*($J$34+$J$33)</f>
        <v>72616.192739999999</v>
      </c>
      <c r="E455" s="159">
        <f>(D455-B455)/B455</f>
        <v>8.1499999999999878E-2</v>
      </c>
      <c r="G455" s="119"/>
      <c r="V455" s="165">
        <v>1</v>
      </c>
    </row>
    <row r="456" spans="1:22" ht="12.75">
      <c r="A456" s="96"/>
      <c r="B456" s="243"/>
      <c r="C456" s="95"/>
      <c r="D456" s="188" t="s">
        <v>144</v>
      </c>
      <c r="E456" s="159" t="s">
        <v>144</v>
      </c>
      <c r="G456" s="119"/>
      <c r="V456" s="165">
        <v>1</v>
      </c>
    </row>
    <row r="457" spans="1:22" ht="12.75">
      <c r="A457" s="96" t="s">
        <v>629</v>
      </c>
      <c r="B457" s="243"/>
      <c r="C457" s="95"/>
      <c r="D457" s="188" t="s">
        <v>144</v>
      </c>
      <c r="E457" s="159" t="s">
        <v>144</v>
      </c>
      <c r="G457" s="119"/>
      <c r="V457" s="165">
        <v>1</v>
      </c>
    </row>
    <row r="458" spans="1:22" ht="12.75">
      <c r="A458" s="96" t="s">
        <v>1349</v>
      </c>
      <c r="B458" s="243">
        <f>'proposed 13-14'!D458</f>
        <v>5596.96</v>
      </c>
      <c r="C458" s="95"/>
      <c r="D458" s="188">
        <f>B458*($J$34+$J$33)</f>
        <v>6053.1122399999995</v>
      </c>
      <c r="E458" s="159">
        <f>(D458-B458)/B458</f>
        <v>8.1499999999999906E-2</v>
      </c>
      <c r="G458" s="119"/>
      <c r="V458" s="165">
        <v>1</v>
      </c>
    </row>
    <row r="459" spans="1:22" ht="12.75">
      <c r="A459" s="96" t="s">
        <v>1353</v>
      </c>
      <c r="B459" s="243">
        <f>'proposed 13-14'!D459</f>
        <v>117536.64</v>
      </c>
      <c r="C459" s="95"/>
      <c r="D459" s="188">
        <f>B459*($J$34+$J$33)</f>
        <v>127115.87615999999</v>
      </c>
      <c r="E459" s="159">
        <f>(D459-B459)/B459</f>
        <v>8.1499999999999878E-2</v>
      </c>
      <c r="G459" s="119"/>
      <c r="V459" s="165">
        <v>1</v>
      </c>
    </row>
    <row r="460" spans="1:22" ht="12.75">
      <c r="A460" s="96" t="s">
        <v>1354</v>
      </c>
      <c r="B460" s="243">
        <f>'proposed 13-14'!D460</f>
        <v>4197.33</v>
      </c>
      <c r="C460" s="95"/>
      <c r="D460" s="188">
        <f>B460*($J$34+$J$33)</f>
        <v>4539.4123949999994</v>
      </c>
      <c r="E460" s="159">
        <f>(D460-B460)/B460</f>
        <v>8.1499999999999864E-2</v>
      </c>
      <c r="G460" s="119"/>
      <c r="V460" s="165">
        <v>1</v>
      </c>
    </row>
    <row r="461" spans="1:22" ht="12.75">
      <c r="A461" s="96"/>
      <c r="B461" s="243"/>
      <c r="C461" s="95"/>
      <c r="D461" s="188"/>
      <c r="E461" s="159" t="s">
        <v>144</v>
      </c>
      <c r="G461" s="119"/>
      <c r="V461" s="165">
        <v>1</v>
      </c>
    </row>
    <row r="462" spans="1:22" ht="12.75">
      <c r="A462" s="94" t="s">
        <v>633</v>
      </c>
      <c r="B462" s="243"/>
      <c r="C462" s="95"/>
      <c r="D462" s="188" t="s">
        <v>144</v>
      </c>
      <c r="E462" s="159" t="s">
        <v>144</v>
      </c>
      <c r="G462" s="119"/>
      <c r="V462" s="165">
        <v>1</v>
      </c>
    </row>
    <row r="463" spans="1:22" ht="12.75">
      <c r="A463" s="96" t="s">
        <v>1348</v>
      </c>
      <c r="B463" s="243">
        <f>'proposed 13-14'!D463</f>
        <v>10585.84</v>
      </c>
      <c r="C463" s="95"/>
      <c r="D463" s="188">
        <f>B463*($J$34+$J$33)</f>
        <v>11448.585959999999</v>
      </c>
      <c r="E463" s="159">
        <f>(D463-B463)/B463</f>
        <v>8.149999999999985E-2</v>
      </c>
      <c r="G463" s="119"/>
      <c r="V463" s="165">
        <v>1</v>
      </c>
    </row>
    <row r="464" spans="1:22" ht="12.75">
      <c r="A464" s="96" t="s">
        <v>1351</v>
      </c>
      <c r="B464" s="243">
        <f>'proposed 13-14'!D464</f>
        <v>84691.75</v>
      </c>
      <c r="C464" s="95"/>
      <c r="D464" s="188">
        <f>B464*($J$34+$J$33)</f>
        <v>91594.127624999994</v>
      </c>
      <c r="E464" s="159">
        <f>(D464-B464)/B464</f>
        <v>8.149999999999992E-2</v>
      </c>
      <c r="G464" s="119"/>
      <c r="V464" s="165">
        <v>1</v>
      </c>
    </row>
    <row r="465" spans="1:22" ht="12.75">
      <c r="A465" s="96"/>
      <c r="B465" s="243"/>
      <c r="C465" s="95"/>
      <c r="D465" s="188" t="s">
        <v>144</v>
      </c>
      <c r="E465" s="159" t="s">
        <v>144</v>
      </c>
      <c r="G465" s="119"/>
      <c r="V465" s="165">
        <v>1</v>
      </c>
    </row>
    <row r="466" spans="1:22" ht="12.75">
      <c r="A466" s="96" t="s">
        <v>629</v>
      </c>
      <c r="B466" s="243"/>
      <c r="C466" s="95"/>
      <c r="D466" s="188" t="s">
        <v>144</v>
      </c>
      <c r="E466" s="159" t="s">
        <v>144</v>
      </c>
      <c r="G466" s="119"/>
      <c r="V466" s="165">
        <v>1</v>
      </c>
    </row>
    <row r="467" spans="1:22" ht="12.75">
      <c r="A467" s="96" t="s">
        <v>1349</v>
      </c>
      <c r="B467" s="243">
        <f>'proposed 13-14'!D467</f>
        <v>7057.8</v>
      </c>
      <c r="C467" s="95"/>
      <c r="D467" s="188">
        <f>B467*($J$34+$J$33)</f>
        <v>7633.0106999999998</v>
      </c>
      <c r="E467" s="159">
        <f>(D467-B467)/B467</f>
        <v>8.1499999999999947E-2</v>
      </c>
      <c r="G467" s="119"/>
      <c r="V467" s="165">
        <v>1</v>
      </c>
    </row>
    <row r="468" spans="1:22" ht="12.75">
      <c r="A468" s="96" t="s">
        <v>1353</v>
      </c>
      <c r="B468" s="243">
        <f>'proposed 13-14'!D468</f>
        <v>148226.68</v>
      </c>
      <c r="C468" s="95"/>
      <c r="D468" s="188">
        <f>B468*($J$34+$J$33)</f>
        <v>160307.15441999998</v>
      </c>
      <c r="E468" s="159">
        <f>(D468-B468)/B468</f>
        <v>8.1499999999999892E-2</v>
      </c>
      <c r="G468" s="119"/>
      <c r="V468" s="165">
        <v>1</v>
      </c>
    </row>
    <row r="469" spans="1:22" ht="12.75">
      <c r="A469" s="96"/>
      <c r="B469" s="243"/>
      <c r="C469" s="95"/>
      <c r="D469" s="188" t="s">
        <v>144</v>
      </c>
      <c r="E469" s="159"/>
      <c r="G469" s="119"/>
      <c r="V469" s="165">
        <v>1</v>
      </c>
    </row>
    <row r="470" spans="1:22" ht="12.75">
      <c r="A470" s="96" t="s">
        <v>1352</v>
      </c>
      <c r="B470" s="243">
        <f>'proposed 13-14'!D470</f>
        <v>5292.93</v>
      </c>
      <c r="C470" s="95"/>
      <c r="D470" s="188">
        <f>B470*($J$34+$J$33)</f>
        <v>5724.3037949999998</v>
      </c>
      <c r="E470" s="159">
        <f>(D470-B470)/B470</f>
        <v>8.1499999999999906E-2</v>
      </c>
      <c r="G470" s="119"/>
      <c r="V470" s="165">
        <v>1</v>
      </c>
    </row>
    <row r="471" spans="1:22" ht="12.75">
      <c r="A471" s="96"/>
      <c r="B471" s="243"/>
      <c r="C471" s="95"/>
      <c r="D471" s="188" t="s">
        <v>144</v>
      </c>
      <c r="E471" s="159" t="s">
        <v>144</v>
      </c>
      <c r="G471" s="119"/>
      <c r="V471" s="165">
        <v>1</v>
      </c>
    </row>
    <row r="472" spans="1:22" ht="12.75">
      <c r="A472" s="94" t="s">
        <v>635</v>
      </c>
      <c r="B472" s="243"/>
      <c r="C472" s="95"/>
      <c r="D472" s="188" t="s">
        <v>144</v>
      </c>
      <c r="E472" s="159" t="s">
        <v>144</v>
      </c>
      <c r="G472" s="119"/>
      <c r="V472" s="165">
        <v>1</v>
      </c>
    </row>
    <row r="473" spans="1:22" ht="12.75">
      <c r="A473" s="94" t="s">
        <v>636</v>
      </c>
      <c r="B473" s="243"/>
      <c r="C473" s="95"/>
      <c r="D473" s="188" t="s">
        <v>144</v>
      </c>
      <c r="E473" s="159" t="s">
        <v>144</v>
      </c>
      <c r="G473" s="119"/>
      <c r="V473" s="165">
        <v>1</v>
      </c>
    </row>
    <row r="474" spans="1:22" ht="12.75">
      <c r="A474" s="96"/>
      <c r="B474" s="243"/>
      <c r="C474" s="95"/>
      <c r="D474" s="188" t="s">
        <v>144</v>
      </c>
      <c r="E474" s="159" t="s">
        <v>144</v>
      </c>
      <c r="G474" s="119"/>
      <c r="V474" s="165">
        <v>1</v>
      </c>
    </row>
    <row r="475" spans="1:22" ht="12.75">
      <c r="A475" s="96" t="s">
        <v>637</v>
      </c>
      <c r="B475" s="243">
        <f>'proposed 13-14'!D475</f>
        <v>23134.85</v>
      </c>
      <c r="C475" s="95"/>
      <c r="D475" s="188">
        <f>B475*($J$34+$J$33)</f>
        <v>25020.340274999995</v>
      </c>
      <c r="E475" s="159">
        <f>(D475-B475)/B475</f>
        <v>8.149999999999985E-2</v>
      </c>
      <c r="G475" s="119"/>
      <c r="V475" s="165">
        <v>1</v>
      </c>
    </row>
    <row r="476" spans="1:22" ht="12.75">
      <c r="A476" s="96" t="s">
        <v>94</v>
      </c>
      <c r="B476" s="243">
        <f>'proposed 13-14'!D476</f>
        <v>9914.94</v>
      </c>
      <c r="C476" s="95"/>
      <c r="D476" s="188">
        <f>B476*($J$34+$J$33)</f>
        <v>10723.007609999999</v>
      </c>
      <c r="E476" s="159">
        <f>(D476-B476)/B476</f>
        <v>8.1499999999999823E-2</v>
      </c>
      <c r="G476" s="119"/>
      <c r="V476" s="165">
        <v>1</v>
      </c>
    </row>
    <row r="477" spans="1:22" ht="12.75">
      <c r="A477" s="96"/>
      <c r="B477" s="243"/>
      <c r="C477" s="95"/>
      <c r="D477" s="188" t="s">
        <v>144</v>
      </c>
      <c r="E477" s="159" t="s">
        <v>144</v>
      </c>
      <c r="G477" s="119"/>
      <c r="V477" s="165">
        <v>1</v>
      </c>
    </row>
    <row r="478" spans="1:22" ht="12.75">
      <c r="A478" s="96" t="s">
        <v>638</v>
      </c>
      <c r="B478" s="243"/>
      <c r="C478" s="95"/>
      <c r="D478" s="188" t="s">
        <v>144</v>
      </c>
      <c r="E478" s="159" t="s">
        <v>144</v>
      </c>
      <c r="G478" s="119"/>
    </row>
    <row r="479" spans="1:22" ht="12.75">
      <c r="A479" s="96" t="s">
        <v>639</v>
      </c>
      <c r="B479" s="243"/>
      <c r="C479" s="95"/>
      <c r="D479" s="188" t="s">
        <v>144</v>
      </c>
      <c r="E479" s="159" t="s">
        <v>144</v>
      </c>
      <c r="G479" s="119"/>
    </row>
    <row r="480" spans="1:22" ht="12.75">
      <c r="A480" s="96" t="s">
        <v>640</v>
      </c>
      <c r="B480" s="243"/>
      <c r="C480" s="95"/>
      <c r="D480" s="188" t="s">
        <v>144</v>
      </c>
      <c r="E480" s="159" t="s">
        <v>144</v>
      </c>
      <c r="G480" s="119"/>
    </row>
    <row r="481" spans="1:7" ht="12.75">
      <c r="A481" s="96"/>
      <c r="B481" s="243"/>
      <c r="C481" s="95"/>
      <c r="D481" s="188" t="s">
        <v>144</v>
      </c>
      <c r="E481" s="159" t="s">
        <v>144</v>
      </c>
      <c r="G481" s="119"/>
    </row>
    <row r="482" spans="1:7" ht="12.75">
      <c r="A482" s="94" t="s">
        <v>93</v>
      </c>
      <c r="B482" s="243"/>
      <c r="C482" s="95"/>
      <c r="D482" s="188" t="s">
        <v>144</v>
      </c>
      <c r="E482" s="159" t="s">
        <v>144</v>
      </c>
      <c r="G482" s="119"/>
    </row>
    <row r="483" spans="1:7" ht="12.75">
      <c r="A483" s="96"/>
      <c r="B483" s="243"/>
      <c r="C483" s="95"/>
      <c r="D483" s="188" t="s">
        <v>144</v>
      </c>
      <c r="E483" s="159" t="s">
        <v>144</v>
      </c>
      <c r="G483" s="119"/>
    </row>
    <row r="484" spans="1:7" ht="12.75">
      <c r="A484" s="96" t="s">
        <v>641</v>
      </c>
      <c r="B484" s="243"/>
      <c r="C484" s="95"/>
      <c r="D484" s="188" t="s">
        <v>144</v>
      </c>
      <c r="E484" s="159" t="s">
        <v>144</v>
      </c>
      <c r="G484" s="119"/>
    </row>
    <row r="485" spans="1:7" ht="12.75">
      <c r="A485" s="96" t="s">
        <v>1350</v>
      </c>
      <c r="B485" s="243">
        <f>'proposed 13-14'!D485</f>
        <v>9914.94</v>
      </c>
      <c r="C485" s="95"/>
      <c r="D485" s="188">
        <f>B485*($J$34+$J$33)</f>
        <v>10723.007609999999</v>
      </c>
      <c r="E485" s="159">
        <f>(D485-B485)/B485</f>
        <v>8.1499999999999823E-2</v>
      </c>
      <c r="G485" s="119"/>
    </row>
    <row r="486" spans="1:7" ht="12.75">
      <c r="A486" s="96" t="s">
        <v>1343</v>
      </c>
      <c r="B486" s="243">
        <f>'proposed 13-14'!D486</f>
        <v>19829.88</v>
      </c>
      <c r="C486" s="95"/>
      <c r="D486" s="188">
        <f>B486*($J$34+$J$33)</f>
        <v>21446.015219999997</v>
      </c>
      <c r="E486" s="159">
        <f>(D486-B486)/B486</f>
        <v>8.1499999999999823E-2</v>
      </c>
      <c r="G486" s="119"/>
    </row>
    <row r="487" spans="1:7" ht="12.75">
      <c r="A487" s="96"/>
      <c r="B487" s="243"/>
      <c r="C487" s="95"/>
      <c r="D487" s="188" t="s">
        <v>144</v>
      </c>
      <c r="E487" s="159" t="s">
        <v>144</v>
      </c>
      <c r="G487" s="119"/>
    </row>
    <row r="488" spans="1:7" ht="12.75">
      <c r="A488" s="98" t="s">
        <v>644</v>
      </c>
      <c r="B488" s="243"/>
      <c r="C488" s="95"/>
      <c r="D488" s="188" t="s">
        <v>144</v>
      </c>
      <c r="E488" s="159" t="s">
        <v>144</v>
      </c>
      <c r="G488" s="119"/>
    </row>
    <row r="489" spans="1:7" ht="12.75">
      <c r="A489" s="98" t="s">
        <v>645</v>
      </c>
      <c r="B489" s="243"/>
      <c r="C489" s="95"/>
      <c r="D489" s="188" t="s">
        <v>144</v>
      </c>
      <c r="E489" s="159" t="s">
        <v>144</v>
      </c>
      <c r="G489" s="119"/>
    </row>
    <row r="490" spans="1:7" ht="12.75">
      <c r="A490" s="98" t="s">
        <v>646</v>
      </c>
      <c r="B490" s="243"/>
      <c r="C490" s="95"/>
      <c r="D490" s="188" t="s">
        <v>144</v>
      </c>
      <c r="E490" s="159" t="s">
        <v>144</v>
      </c>
      <c r="G490" s="119"/>
    </row>
    <row r="491" spans="1:7" ht="12.75">
      <c r="A491" s="98" t="s">
        <v>647</v>
      </c>
      <c r="B491" s="243"/>
      <c r="C491" s="95"/>
      <c r="D491" s="188" t="s">
        <v>144</v>
      </c>
      <c r="E491" s="159" t="s">
        <v>144</v>
      </c>
      <c r="G491" s="119"/>
    </row>
    <row r="492" spans="1:7" ht="12.75">
      <c r="A492" s="98" t="s">
        <v>648</v>
      </c>
      <c r="B492" s="243"/>
      <c r="C492" s="95"/>
      <c r="D492" s="188" t="s">
        <v>144</v>
      </c>
      <c r="E492" s="159" t="s">
        <v>144</v>
      </c>
      <c r="G492" s="119"/>
    </row>
    <row r="493" spans="1:7" ht="12.75">
      <c r="A493" s="96"/>
      <c r="B493" s="243"/>
      <c r="C493" s="95"/>
      <c r="D493" s="188" t="s">
        <v>144</v>
      </c>
      <c r="E493" s="159" t="s">
        <v>144</v>
      </c>
      <c r="G493" s="119"/>
    </row>
    <row r="494" spans="1:7" ht="12.75">
      <c r="A494" s="94" t="s">
        <v>649</v>
      </c>
      <c r="B494" s="243"/>
      <c r="C494" s="95"/>
      <c r="D494" s="188" t="s">
        <v>144</v>
      </c>
      <c r="E494" s="159" t="s">
        <v>144</v>
      </c>
      <c r="G494" s="119"/>
    </row>
    <row r="495" spans="1:7" ht="12.75">
      <c r="A495" s="96"/>
      <c r="B495" s="243"/>
      <c r="C495" s="95"/>
      <c r="D495" s="188" t="s">
        <v>144</v>
      </c>
      <c r="E495" s="159" t="s">
        <v>144</v>
      </c>
      <c r="G495" s="119"/>
    </row>
    <row r="496" spans="1:7" ht="12.75">
      <c r="A496" s="96" t="s">
        <v>1182</v>
      </c>
      <c r="B496" s="243"/>
      <c r="C496" s="153"/>
      <c r="D496" s="188"/>
      <c r="E496" s="159"/>
      <c r="G496" s="119"/>
    </row>
    <row r="497" spans="1:7" ht="12.75">
      <c r="A497" s="96" t="s">
        <v>1180</v>
      </c>
      <c r="B497" s="243">
        <f>'proposed 13-14'!D497</f>
        <v>8391.33</v>
      </c>
      <c r="C497" s="153"/>
      <c r="D497" s="188">
        <f>B497*($J$34+$J$33)</f>
        <v>9075.2233949999991</v>
      </c>
      <c r="E497" s="159">
        <f>(D497-B497)/B497</f>
        <v>8.1499999999999892E-2</v>
      </c>
      <c r="G497" s="119"/>
    </row>
    <row r="498" spans="1:7" ht="12.75">
      <c r="A498" s="96" t="s">
        <v>1179</v>
      </c>
      <c r="B498" s="243">
        <f>'proposed 13-14'!D498</f>
        <v>11496.12</v>
      </c>
      <c r="C498" s="153"/>
      <c r="D498" s="188">
        <f>B498*($J$34+$J$33)</f>
        <v>12433.05378</v>
      </c>
      <c r="E498" s="159">
        <f>(D498-B498)/B498</f>
        <v>8.1499999999999947E-2</v>
      </c>
      <c r="G498" s="119"/>
    </row>
    <row r="499" spans="1:7" ht="12.75">
      <c r="A499" s="96" t="s">
        <v>1192</v>
      </c>
      <c r="B499" s="243">
        <f>'proposed 13-14'!D499</f>
        <v>10584.2</v>
      </c>
      <c r="C499" s="153"/>
      <c r="D499" s="188">
        <f>B499*($J$34+$J$33)</f>
        <v>11446.8123</v>
      </c>
      <c r="E499" s="159">
        <f>(D499-B499)/B499</f>
        <v>8.1499999999999892E-2</v>
      </c>
      <c r="G499" s="119"/>
    </row>
    <row r="500" spans="1:7" ht="12.75">
      <c r="A500" s="96"/>
      <c r="B500" s="243"/>
      <c r="C500" s="89"/>
      <c r="D500" s="188"/>
      <c r="E500" s="159"/>
      <c r="G500" s="119"/>
    </row>
    <row r="501" spans="1:7" ht="12.75">
      <c r="A501" s="96" t="s">
        <v>1181</v>
      </c>
      <c r="B501" s="243"/>
      <c r="C501" s="89"/>
      <c r="D501" s="188"/>
      <c r="E501" s="159"/>
      <c r="G501" s="119"/>
    </row>
    <row r="502" spans="1:7" ht="12.75">
      <c r="A502" s="96" t="s">
        <v>1183</v>
      </c>
      <c r="B502" s="243">
        <f>'proposed 13-14'!D502</f>
        <v>3104.97</v>
      </c>
      <c r="C502" s="144"/>
      <c r="D502" s="188">
        <f>B502*($J$34+$J$33)</f>
        <v>3358.0250549999996</v>
      </c>
      <c r="E502" s="159">
        <f>(D502-B502)/B502</f>
        <v>8.1499999999999947E-2</v>
      </c>
      <c r="G502" s="119"/>
    </row>
    <row r="503" spans="1:7" ht="12.75">
      <c r="A503" s="96" t="s">
        <v>1184</v>
      </c>
      <c r="B503" s="243">
        <f>'proposed 13-14'!D503</f>
        <v>5135.9399999999996</v>
      </c>
      <c r="C503" s="144"/>
      <c r="D503" s="188">
        <f>B503*($J$34+$J$33)</f>
        <v>5554.5191099999993</v>
      </c>
      <c r="E503" s="159">
        <f>(D503-B503)/B503</f>
        <v>8.1499999999999947E-2</v>
      </c>
      <c r="G503" s="119"/>
    </row>
    <row r="504" spans="1:7" ht="12.75">
      <c r="A504" s="96" t="s">
        <v>1179</v>
      </c>
      <c r="B504" s="243">
        <f>'proposed 13-14'!D504</f>
        <v>4253.8</v>
      </c>
      <c r="C504" s="144"/>
      <c r="D504" s="188">
        <f>B504*($J$34+$J$33)</f>
        <v>4600.4847</v>
      </c>
      <c r="E504" s="159">
        <f>(D504-B504)/B504</f>
        <v>8.1499999999999947E-2</v>
      </c>
      <c r="G504" s="119"/>
    </row>
    <row r="505" spans="1:7" ht="12.75">
      <c r="A505" s="96"/>
      <c r="B505" s="243"/>
      <c r="C505" s="144"/>
      <c r="D505" s="188"/>
      <c r="E505" s="159"/>
      <c r="G505" s="119"/>
    </row>
    <row r="506" spans="1:7" ht="12.75">
      <c r="A506" s="96" t="s">
        <v>1185</v>
      </c>
      <c r="B506" s="243"/>
      <c r="C506" s="144"/>
      <c r="D506" s="188"/>
      <c r="E506" s="159"/>
      <c r="G506" s="119"/>
    </row>
    <row r="507" spans="1:7" ht="12.75">
      <c r="A507" s="96" t="s">
        <v>1186</v>
      </c>
      <c r="B507" s="243">
        <f>'proposed 13-14'!D507</f>
        <v>1236.06</v>
      </c>
      <c r="C507" s="144"/>
      <c r="D507" s="188">
        <f>B507*($J$34+$J$33)</f>
        <v>1336.7988899999998</v>
      </c>
      <c r="E507" s="159">
        <f>(D507-B507)/B507</f>
        <v>8.1499999999999892E-2</v>
      </c>
      <c r="F507" s="155"/>
      <c r="G507" s="119"/>
    </row>
    <row r="508" spans="1:7" ht="12.75">
      <c r="A508" s="96" t="s">
        <v>1187</v>
      </c>
      <c r="B508" s="243">
        <f>'proposed 13-14'!D508</f>
        <v>865.23</v>
      </c>
      <c r="C508" s="144"/>
      <c r="D508" s="188">
        <f>B508*($J$34+$J$33)</f>
        <v>935.74624499999993</v>
      </c>
      <c r="E508" s="159">
        <f>(D508-B508)/B508</f>
        <v>8.1499999999999892E-2</v>
      </c>
      <c r="G508" s="119"/>
    </row>
    <row r="509" spans="1:7" ht="12.75">
      <c r="A509" s="96" t="s">
        <v>1188</v>
      </c>
      <c r="B509" s="243">
        <f>'proposed 13-14'!D509</f>
        <v>1693.38</v>
      </c>
      <c r="C509" s="144"/>
      <c r="D509" s="188">
        <f>B509*($J$34+$J$33)</f>
        <v>1831.3904700000001</v>
      </c>
      <c r="E509" s="159">
        <f>(D509-B509)/B509</f>
        <v>8.1499999999999961E-2</v>
      </c>
      <c r="G509" s="119"/>
    </row>
    <row r="510" spans="1:7" ht="13.5" thickBot="1">
      <c r="A510" s="271" t="s">
        <v>1189</v>
      </c>
      <c r="B510" s="204">
        <f>'proposed 13-14'!D510</f>
        <v>1185.3699999999999</v>
      </c>
      <c r="C510" s="294"/>
      <c r="D510" s="188">
        <f>B510*($J$34+$J$33)</f>
        <v>1281.9776549999997</v>
      </c>
      <c r="E510" s="280">
        <f>(D510-B510)/B510</f>
        <v>8.1499999999999836E-2</v>
      </c>
      <c r="G510" s="119"/>
    </row>
    <row r="511" spans="1:7" ht="12.75">
      <c r="A511" s="290"/>
      <c r="B511" s="243"/>
      <c r="C511" s="295"/>
      <c r="D511" s="284"/>
      <c r="E511" s="285"/>
      <c r="G511" s="119"/>
    </row>
    <row r="512" spans="1:7" ht="12.75">
      <c r="A512" s="94" t="s">
        <v>339</v>
      </c>
      <c r="B512" s="243"/>
      <c r="C512" s="144"/>
      <c r="D512" s="188"/>
      <c r="E512" s="159"/>
      <c r="G512" s="119"/>
    </row>
    <row r="513" spans="1:7" ht="12.75">
      <c r="A513" s="96" t="s">
        <v>341</v>
      </c>
      <c r="B513" s="243"/>
      <c r="C513" s="144"/>
      <c r="D513" s="188"/>
      <c r="E513" s="159"/>
      <c r="G513" s="119"/>
    </row>
    <row r="514" spans="1:7" ht="12.75">
      <c r="A514" s="96" t="s">
        <v>1190</v>
      </c>
      <c r="B514" s="243"/>
      <c r="C514" s="144"/>
      <c r="D514" s="188"/>
      <c r="E514" s="159"/>
      <c r="G514" s="119"/>
    </row>
    <row r="515" spans="1:7" ht="12.75">
      <c r="A515" s="96" t="s">
        <v>1191</v>
      </c>
      <c r="B515" s="243"/>
      <c r="C515" s="144"/>
      <c r="D515" s="188"/>
      <c r="E515" s="159"/>
      <c r="G515" s="119"/>
    </row>
    <row r="516" spans="1:7" ht="12.75">
      <c r="A516" s="96"/>
      <c r="B516" s="243"/>
      <c r="C516" s="95"/>
      <c r="D516" s="188"/>
      <c r="E516" s="159"/>
      <c r="G516" s="119"/>
    </row>
    <row r="517" spans="1:7" ht="12.75">
      <c r="A517" s="94" t="s">
        <v>654</v>
      </c>
      <c r="B517" s="243"/>
      <c r="C517" s="95"/>
      <c r="D517" s="188" t="s">
        <v>144</v>
      </c>
      <c r="E517" s="159" t="s">
        <v>144</v>
      </c>
      <c r="G517" s="119"/>
    </row>
    <row r="518" spans="1:7" ht="12.75">
      <c r="A518" s="96"/>
      <c r="B518" s="243"/>
      <c r="C518" s="95"/>
      <c r="D518" s="188" t="s">
        <v>144</v>
      </c>
      <c r="E518" s="159" t="s">
        <v>144</v>
      </c>
      <c r="G518" s="119"/>
    </row>
    <row r="519" spans="1:7" ht="12.75">
      <c r="A519" s="96" t="s">
        <v>340</v>
      </c>
      <c r="B519" s="243"/>
      <c r="C519" s="95"/>
      <c r="D519" s="188" t="s">
        <v>144</v>
      </c>
      <c r="E519" s="159" t="s">
        <v>144</v>
      </c>
      <c r="G519" s="119"/>
    </row>
    <row r="520" spans="1:7" ht="12.75">
      <c r="A520" s="96" t="s">
        <v>656</v>
      </c>
      <c r="B520" s="243"/>
      <c r="C520" s="95"/>
      <c r="D520" s="188" t="s">
        <v>144</v>
      </c>
      <c r="E520" s="159" t="s">
        <v>144</v>
      </c>
      <c r="G520" s="119"/>
    </row>
    <row r="521" spans="1:7" ht="12.75">
      <c r="A521" s="96" t="s">
        <v>791</v>
      </c>
      <c r="B521" s="243"/>
      <c r="C521" s="95"/>
      <c r="D521" s="188" t="s">
        <v>144</v>
      </c>
      <c r="E521" s="159" t="s">
        <v>144</v>
      </c>
      <c r="G521" s="119"/>
    </row>
    <row r="522" spans="1:7" ht="12.75">
      <c r="A522" s="96" t="s">
        <v>159</v>
      </c>
      <c r="B522" s="243"/>
      <c r="C522" s="95"/>
      <c r="D522" s="188" t="s">
        <v>144</v>
      </c>
      <c r="E522" s="159" t="s">
        <v>144</v>
      </c>
      <c r="G522" s="119"/>
    </row>
    <row r="523" spans="1:7" ht="12.75">
      <c r="A523" s="96" t="s">
        <v>792</v>
      </c>
      <c r="B523" s="243"/>
      <c r="C523" s="95"/>
      <c r="D523" s="188" t="s">
        <v>144</v>
      </c>
      <c r="E523" s="159" t="s">
        <v>144</v>
      </c>
      <c r="G523" s="119"/>
    </row>
    <row r="524" spans="1:7" ht="12.75">
      <c r="A524" s="96" t="s">
        <v>793</v>
      </c>
      <c r="B524" s="243"/>
      <c r="C524" s="95"/>
      <c r="D524" s="188" t="s">
        <v>144</v>
      </c>
      <c r="E524" s="159" t="s">
        <v>144</v>
      </c>
      <c r="G524" s="119"/>
    </row>
    <row r="525" spans="1:7" ht="12.75">
      <c r="A525" s="96" t="s">
        <v>794</v>
      </c>
      <c r="B525" s="243"/>
      <c r="C525" s="95"/>
      <c r="D525" s="188" t="s">
        <v>144</v>
      </c>
      <c r="E525" s="159" t="s">
        <v>144</v>
      </c>
      <c r="G525" s="119"/>
    </row>
    <row r="526" spans="1:7" ht="12.75">
      <c r="A526" s="96" t="s">
        <v>795</v>
      </c>
      <c r="B526" s="243"/>
      <c r="C526" s="95"/>
      <c r="D526" s="188" t="s">
        <v>144</v>
      </c>
      <c r="E526" s="159" t="s">
        <v>144</v>
      </c>
      <c r="G526" s="119"/>
    </row>
    <row r="527" spans="1:7" ht="12.75">
      <c r="A527" s="96" t="s">
        <v>796</v>
      </c>
      <c r="B527" s="243"/>
      <c r="C527" s="95"/>
      <c r="D527" s="188" t="s">
        <v>144</v>
      </c>
      <c r="E527" s="159" t="s">
        <v>144</v>
      </c>
      <c r="G527" s="119"/>
    </row>
    <row r="528" spans="1:7" ht="12.75">
      <c r="A528" s="96" t="s">
        <v>1329</v>
      </c>
      <c r="B528" s="243"/>
      <c r="C528" s="95"/>
      <c r="D528" s="188" t="s">
        <v>144</v>
      </c>
      <c r="E528" s="159" t="s">
        <v>144</v>
      </c>
      <c r="G528" s="119"/>
    </row>
    <row r="529" spans="1:22" ht="12.75">
      <c r="A529" s="96" t="s">
        <v>1193</v>
      </c>
      <c r="B529" s="243"/>
      <c r="C529" s="95"/>
      <c r="D529" s="188"/>
      <c r="E529" s="159"/>
      <c r="G529" s="119"/>
    </row>
    <row r="530" spans="1:22" ht="12.75">
      <c r="A530" s="96"/>
      <c r="B530" s="243"/>
      <c r="C530" s="95"/>
      <c r="D530" s="188" t="s">
        <v>144</v>
      </c>
      <c r="E530" s="159" t="s">
        <v>144</v>
      </c>
      <c r="G530" s="119"/>
    </row>
    <row r="531" spans="1:22" ht="12.75">
      <c r="A531" s="94" t="s">
        <v>798</v>
      </c>
      <c r="B531" s="243"/>
      <c r="C531" s="95"/>
      <c r="D531" s="188" t="s">
        <v>144</v>
      </c>
      <c r="E531" s="159" t="s">
        <v>144</v>
      </c>
      <c r="G531" s="119"/>
      <c r="V531" s="165">
        <v>1</v>
      </c>
    </row>
    <row r="532" spans="1:22" ht="12.75">
      <c r="A532" s="96" t="s">
        <v>531</v>
      </c>
      <c r="B532" s="243">
        <f>'proposed 13-14'!D532</f>
        <v>1655.78</v>
      </c>
      <c r="C532" s="95"/>
      <c r="D532" s="188">
        <f>B532*($J$34+$J$33)</f>
        <v>1790.7260699999997</v>
      </c>
      <c r="E532" s="159">
        <f>(D532-B532)/B532</f>
        <v>8.1499999999999836E-2</v>
      </c>
      <c r="G532" s="119"/>
    </row>
    <row r="533" spans="1:22" ht="12.75">
      <c r="A533" s="96" t="s">
        <v>479</v>
      </c>
      <c r="B533" s="243"/>
      <c r="C533" s="95"/>
      <c r="D533" s="188" t="s">
        <v>144</v>
      </c>
      <c r="E533" s="159" t="s">
        <v>144</v>
      </c>
      <c r="G533" s="119"/>
    </row>
    <row r="534" spans="1:22" ht="12.75">
      <c r="A534" s="96" t="s">
        <v>535</v>
      </c>
      <c r="B534" s="243">
        <f>'proposed 13-14'!D534</f>
        <v>7.02</v>
      </c>
      <c r="C534" s="95"/>
      <c r="D534" s="188">
        <f>B534*($J$34+$J$33)</f>
        <v>7.5921299999999992</v>
      </c>
      <c r="E534" s="159">
        <f>(D534-B534)/B534</f>
        <v>8.1499999999999947E-2</v>
      </c>
      <c r="G534" s="119"/>
    </row>
    <row r="535" spans="1:22" ht="12.75">
      <c r="A535" s="96"/>
      <c r="B535" s="243"/>
      <c r="C535" s="95"/>
      <c r="D535" s="188" t="s">
        <v>144</v>
      </c>
      <c r="E535" s="159" t="s">
        <v>144</v>
      </c>
      <c r="G535" s="119"/>
    </row>
    <row r="536" spans="1:22" ht="12.75">
      <c r="A536" s="94" t="s">
        <v>801</v>
      </c>
      <c r="B536" s="243"/>
      <c r="C536" s="95"/>
      <c r="D536" s="188" t="s">
        <v>144</v>
      </c>
      <c r="E536" s="159" t="s">
        <v>144</v>
      </c>
      <c r="G536" s="119"/>
    </row>
    <row r="537" spans="1:22" ht="12.75">
      <c r="A537" s="96" t="s">
        <v>531</v>
      </c>
      <c r="B537" s="243">
        <f>'proposed 13-14'!D537</f>
        <v>2001.3</v>
      </c>
      <c r="C537" s="95"/>
      <c r="D537" s="188">
        <f>B537*($J$34+$J$33)</f>
        <v>2164.4059499999998</v>
      </c>
      <c r="E537" s="159">
        <f>(D537-B537)/B537</f>
        <v>8.1499999999999947E-2</v>
      </c>
      <c r="G537" s="119"/>
    </row>
    <row r="538" spans="1:22" ht="12.75">
      <c r="A538" s="96" t="s">
        <v>479</v>
      </c>
      <c r="B538" s="243"/>
      <c r="C538" s="95"/>
      <c r="D538" s="188" t="s">
        <v>144</v>
      </c>
      <c r="E538" s="159" t="s">
        <v>144</v>
      </c>
      <c r="G538" s="119"/>
    </row>
    <row r="539" spans="1:22" ht="12.75">
      <c r="A539" s="96" t="s">
        <v>535</v>
      </c>
      <c r="B539" s="243">
        <f>'proposed 13-14'!D539</f>
        <v>9.76</v>
      </c>
      <c r="C539" s="95"/>
      <c r="D539" s="188">
        <f>B539*($J$34+$J$33)</f>
        <v>10.555439999999999</v>
      </c>
      <c r="E539" s="159">
        <f>(D539-B539)/B539</f>
        <v>8.149999999999992E-2</v>
      </c>
      <c r="G539" s="119"/>
    </row>
    <row r="540" spans="1:22" ht="12.75">
      <c r="A540" s="96"/>
      <c r="B540" s="243"/>
      <c r="C540" s="95"/>
      <c r="D540" s="188" t="s">
        <v>144</v>
      </c>
      <c r="E540" s="159" t="s">
        <v>144</v>
      </c>
      <c r="G540" s="119"/>
    </row>
    <row r="541" spans="1:22" ht="12.75">
      <c r="A541" s="94" t="s">
        <v>803</v>
      </c>
      <c r="B541" s="243"/>
      <c r="C541" s="97"/>
      <c r="D541" s="188" t="s">
        <v>144</v>
      </c>
      <c r="E541" s="159" t="s">
        <v>144</v>
      </c>
      <c r="G541" s="119"/>
    </row>
    <row r="542" spans="1:22" ht="12.75">
      <c r="A542" s="96" t="s">
        <v>531</v>
      </c>
      <c r="B542" s="243">
        <f>'proposed 13-14'!D542</f>
        <v>1591.36</v>
      </c>
      <c r="C542" s="95"/>
      <c r="D542" s="188">
        <f>B542*($J$34+$J$33)</f>
        <v>1721.0558399999998</v>
      </c>
      <c r="E542" s="159">
        <f>(D542-B542)/B542</f>
        <v>8.149999999999992E-2</v>
      </c>
      <c r="G542" s="119"/>
    </row>
    <row r="543" spans="1:22" ht="12.75">
      <c r="A543" s="96" t="s">
        <v>479</v>
      </c>
      <c r="B543" s="243"/>
      <c r="C543" s="95"/>
      <c r="D543" s="188" t="s">
        <v>144</v>
      </c>
      <c r="E543" s="159" t="s">
        <v>144</v>
      </c>
      <c r="G543" s="119"/>
    </row>
    <row r="544" spans="1:22" ht="12.75">
      <c r="A544" s="96" t="s">
        <v>535</v>
      </c>
      <c r="B544" s="243">
        <f>'proposed 13-14'!D544</f>
        <v>7.78</v>
      </c>
      <c r="C544" s="95"/>
      <c r="D544" s="188">
        <f>B544*($J$34+$J$33)</f>
        <v>8.4140699999999988</v>
      </c>
      <c r="E544" s="159">
        <f>(D544-B544)/B544</f>
        <v>8.1499999999999809E-2</v>
      </c>
      <c r="G544" s="119"/>
    </row>
    <row r="545" spans="1:7" ht="12.75">
      <c r="A545" s="96"/>
      <c r="B545" s="243"/>
      <c r="C545" s="95"/>
      <c r="D545" s="188" t="s">
        <v>144</v>
      </c>
      <c r="E545" s="159" t="s">
        <v>144</v>
      </c>
      <c r="G545" s="119"/>
    </row>
    <row r="546" spans="1:7" ht="12.75">
      <c r="A546" s="94" t="s">
        <v>633</v>
      </c>
      <c r="B546" s="243"/>
      <c r="C546" s="95"/>
      <c r="D546" s="188" t="s">
        <v>144</v>
      </c>
      <c r="E546" s="159" t="s">
        <v>144</v>
      </c>
      <c r="G546" s="119"/>
    </row>
    <row r="547" spans="1:7" ht="12.75">
      <c r="A547" s="96" t="s">
        <v>531</v>
      </c>
      <c r="B547" s="243">
        <f>'proposed 13-14'!D547</f>
        <v>2088.7399999999998</v>
      </c>
      <c r="C547" s="95"/>
      <c r="D547" s="188">
        <f>B547*($J$34+$J$33)</f>
        <v>2258.9723099999997</v>
      </c>
      <c r="E547" s="159">
        <f>(D547-B547)/B547</f>
        <v>8.1499999999999947E-2</v>
      </c>
      <c r="G547" s="119"/>
    </row>
    <row r="548" spans="1:7" ht="12.75">
      <c r="A548" s="96" t="s">
        <v>479</v>
      </c>
      <c r="B548" s="243"/>
      <c r="C548" s="95"/>
      <c r="D548" s="188" t="s">
        <v>144</v>
      </c>
      <c r="E548" s="159" t="s">
        <v>144</v>
      </c>
      <c r="G548" s="119"/>
    </row>
    <row r="549" spans="1:7" ht="12.75">
      <c r="A549" s="96" t="s">
        <v>535</v>
      </c>
      <c r="B549" s="243">
        <f>'proposed 13-14'!D549</f>
        <v>8.85</v>
      </c>
      <c r="C549" s="95"/>
      <c r="D549" s="188">
        <f>B549*($J$34+$J$33)</f>
        <v>9.5712749999999982</v>
      </c>
      <c r="E549" s="159">
        <f>(D549-B549)/B549</f>
        <v>8.1499999999999836E-2</v>
      </c>
      <c r="G549" s="119"/>
    </row>
    <row r="550" spans="1:7" ht="12.75">
      <c r="A550" s="96"/>
      <c r="B550" s="243"/>
      <c r="C550" s="95"/>
      <c r="D550" s="188" t="s">
        <v>144</v>
      </c>
      <c r="E550" s="159" t="s">
        <v>144</v>
      </c>
      <c r="G550" s="119"/>
    </row>
    <row r="551" spans="1:7" ht="12.75">
      <c r="A551" s="94" t="s">
        <v>804</v>
      </c>
      <c r="B551" s="243"/>
      <c r="C551" s="95"/>
      <c r="D551" s="188" t="s">
        <v>144</v>
      </c>
      <c r="E551" s="159" t="s">
        <v>144</v>
      </c>
      <c r="G551" s="119"/>
    </row>
    <row r="552" spans="1:7" ht="12.75">
      <c r="A552" s="96" t="s">
        <v>531</v>
      </c>
      <c r="B552" s="243">
        <f>'proposed 13-14'!D552</f>
        <v>1460.8</v>
      </c>
      <c r="C552" s="95"/>
      <c r="D552" s="188">
        <f>B552*($J$34+$J$33)</f>
        <v>1579.8551999999997</v>
      </c>
      <c r="E552" s="159">
        <f>(D552-B552)/B552</f>
        <v>8.149999999999985E-2</v>
      </c>
      <c r="G552" s="119"/>
    </row>
    <row r="553" spans="1:7" ht="12.75">
      <c r="A553" s="96" t="s">
        <v>479</v>
      </c>
      <c r="B553" s="243"/>
      <c r="C553" s="95"/>
      <c r="D553" s="188" t="s">
        <v>144</v>
      </c>
      <c r="E553" s="159" t="s">
        <v>144</v>
      </c>
      <c r="G553" s="119"/>
    </row>
    <row r="554" spans="1:7" ht="12.75">
      <c r="A554" s="96" t="s">
        <v>535</v>
      </c>
      <c r="B554" s="243">
        <f>'proposed 13-14'!D554</f>
        <v>7.13</v>
      </c>
      <c r="C554" s="95"/>
      <c r="D554" s="188">
        <f>B554*($J$34+$J$33)</f>
        <v>7.7110949999999994</v>
      </c>
      <c r="E554" s="159">
        <f>(D554-B554)/B554</f>
        <v>8.1499999999999934E-2</v>
      </c>
      <c r="G554" s="119"/>
    </row>
    <row r="555" spans="1:7" ht="12.75">
      <c r="A555" s="96"/>
      <c r="B555" s="243"/>
      <c r="C555" s="95"/>
      <c r="D555" s="188" t="s">
        <v>144</v>
      </c>
      <c r="E555" s="159" t="s">
        <v>144</v>
      </c>
      <c r="G555" s="119"/>
    </row>
    <row r="556" spans="1:7" ht="12.75">
      <c r="A556" s="98" t="s">
        <v>160</v>
      </c>
      <c r="B556" s="243"/>
      <c r="C556" s="151"/>
      <c r="D556" s="188" t="s">
        <v>144</v>
      </c>
      <c r="E556" s="159" t="s">
        <v>144</v>
      </c>
      <c r="G556" s="119"/>
    </row>
    <row r="557" spans="1:7" ht="12.75">
      <c r="A557" s="98"/>
      <c r="B557" s="243"/>
      <c r="C557" s="151"/>
      <c r="D557" s="188"/>
      <c r="E557" s="159"/>
      <c r="G557" s="119"/>
    </row>
    <row r="558" spans="1:7" ht="12.75">
      <c r="A558" s="171" t="s">
        <v>1194</v>
      </c>
      <c r="B558" s="243"/>
      <c r="C558" s="151"/>
      <c r="D558" s="188" t="s">
        <v>144</v>
      </c>
      <c r="E558" s="159" t="s">
        <v>144</v>
      </c>
      <c r="G558" s="119"/>
    </row>
    <row r="559" spans="1:7" ht="12.75">
      <c r="A559" s="98" t="s">
        <v>809</v>
      </c>
      <c r="B559" s="243"/>
      <c r="C559" s="151"/>
      <c r="D559" s="188" t="s">
        <v>144</v>
      </c>
      <c r="E559" s="159" t="s">
        <v>144</v>
      </c>
      <c r="G559" s="119"/>
    </row>
    <row r="560" spans="1:7" ht="12.75">
      <c r="A560" s="96"/>
      <c r="B560" s="243"/>
      <c r="C560" s="151"/>
      <c r="D560" s="188" t="s">
        <v>144</v>
      </c>
      <c r="E560" s="159" t="s">
        <v>144</v>
      </c>
      <c r="G560" s="119"/>
    </row>
    <row r="561" spans="1:7" ht="12.75">
      <c r="A561" s="171" t="s">
        <v>1195</v>
      </c>
      <c r="B561" s="243"/>
      <c r="C561" s="151"/>
      <c r="D561" s="188" t="s">
        <v>144</v>
      </c>
      <c r="E561" s="159" t="s">
        <v>144</v>
      </c>
      <c r="G561" s="119"/>
    </row>
    <row r="562" spans="1:7" ht="12.75">
      <c r="A562" s="98" t="s">
        <v>612</v>
      </c>
      <c r="B562" s="243"/>
      <c r="C562" s="151"/>
      <c r="D562" s="188" t="s">
        <v>144</v>
      </c>
      <c r="E562" s="159" t="s">
        <v>144</v>
      </c>
      <c r="G562" s="119"/>
    </row>
    <row r="563" spans="1:7" ht="12.75">
      <c r="A563" s="98" t="s">
        <v>811</v>
      </c>
      <c r="B563" s="243"/>
      <c r="C563" s="151"/>
      <c r="D563" s="188" t="s">
        <v>144</v>
      </c>
      <c r="E563" s="159" t="s">
        <v>144</v>
      </c>
      <c r="G563" s="119"/>
    </row>
    <row r="564" spans="1:7" ht="12.75">
      <c r="A564" s="96"/>
      <c r="B564" s="243"/>
      <c r="C564" s="151"/>
      <c r="D564" s="188" t="s">
        <v>144</v>
      </c>
      <c r="E564" s="159" t="s">
        <v>144</v>
      </c>
      <c r="G564" s="119"/>
    </row>
    <row r="565" spans="1:7" ht="12.75">
      <c r="A565" s="171" t="s">
        <v>1196</v>
      </c>
      <c r="B565" s="243"/>
      <c r="C565" s="151"/>
      <c r="D565" s="188" t="s">
        <v>144</v>
      </c>
      <c r="E565" s="159" t="s">
        <v>144</v>
      </c>
      <c r="G565" s="119"/>
    </row>
    <row r="566" spans="1:7" ht="12.75">
      <c r="A566" s="98" t="s">
        <v>813</v>
      </c>
      <c r="B566" s="243"/>
      <c r="C566" s="151"/>
      <c r="D566" s="188" t="s">
        <v>144</v>
      </c>
      <c r="E566" s="159" t="s">
        <v>144</v>
      </c>
      <c r="G566" s="119"/>
    </row>
    <row r="567" spans="1:7" ht="12.75">
      <c r="A567" s="96"/>
      <c r="B567" s="243"/>
      <c r="C567" s="151"/>
      <c r="D567" s="188" t="s">
        <v>144</v>
      </c>
      <c r="E567" s="159" t="s">
        <v>144</v>
      </c>
      <c r="G567" s="119"/>
    </row>
    <row r="568" spans="1:7" ht="12.75">
      <c r="A568" s="98" t="s">
        <v>814</v>
      </c>
      <c r="B568" s="243"/>
      <c r="C568" s="151"/>
      <c r="D568" s="188" t="s">
        <v>144</v>
      </c>
      <c r="E568" s="159" t="s">
        <v>144</v>
      </c>
      <c r="G568" s="119"/>
    </row>
    <row r="569" spans="1:7" ht="12.75">
      <c r="A569" s="98" t="s">
        <v>815</v>
      </c>
      <c r="B569" s="243"/>
      <c r="C569" s="151"/>
      <c r="D569" s="188" t="s">
        <v>144</v>
      </c>
      <c r="E569" s="159" t="s">
        <v>144</v>
      </c>
      <c r="G569" s="119"/>
    </row>
    <row r="570" spans="1:7" ht="12.75">
      <c r="A570" s="96" t="s">
        <v>1197</v>
      </c>
      <c r="B570" s="243">
        <f>'proposed 13-14'!D570</f>
        <v>660.99</v>
      </c>
      <c r="C570" s="151"/>
      <c r="D570" s="188">
        <f>B570*($J$34+$J$33)</f>
        <v>714.86068499999999</v>
      </c>
      <c r="E570" s="268">
        <f>(D570-B570)/B570</f>
        <v>8.1499999999999975E-2</v>
      </c>
      <c r="F570" s="116"/>
      <c r="G570" s="119"/>
    </row>
    <row r="571" spans="1:7" ht="12.75">
      <c r="A571" s="96"/>
      <c r="B571" s="243"/>
      <c r="C571" s="95"/>
      <c r="D571" s="188" t="s">
        <v>144</v>
      </c>
      <c r="E571" s="159" t="s">
        <v>144</v>
      </c>
      <c r="G571" s="119"/>
    </row>
    <row r="572" spans="1:7" ht="12.75">
      <c r="A572" s="94" t="s">
        <v>207</v>
      </c>
      <c r="B572" s="243"/>
      <c r="C572" s="95"/>
      <c r="D572" s="188" t="s">
        <v>144</v>
      </c>
      <c r="E572" s="159" t="s">
        <v>144</v>
      </c>
      <c r="G572" s="119"/>
    </row>
    <row r="573" spans="1:7" ht="12.75">
      <c r="A573" s="96"/>
      <c r="B573" s="243"/>
      <c r="C573" s="95"/>
      <c r="D573" s="188" t="s">
        <v>144</v>
      </c>
      <c r="E573" s="159" t="s">
        <v>144</v>
      </c>
      <c r="G573" s="119"/>
    </row>
    <row r="574" spans="1:7" ht="12.75">
      <c r="A574" s="96" t="s">
        <v>818</v>
      </c>
      <c r="B574" s="243"/>
      <c r="C574" s="95"/>
      <c r="D574" s="188" t="s">
        <v>144</v>
      </c>
      <c r="E574" s="159" t="s">
        <v>144</v>
      </c>
      <c r="G574" s="119"/>
    </row>
    <row r="575" spans="1:7" ht="12.75">
      <c r="A575" s="96" t="s">
        <v>819</v>
      </c>
      <c r="B575" s="243"/>
      <c r="C575" s="95"/>
      <c r="D575" s="188" t="s">
        <v>144</v>
      </c>
      <c r="E575" s="159" t="s">
        <v>144</v>
      </c>
      <c r="G575" s="119"/>
    </row>
    <row r="576" spans="1:7" ht="12.75">
      <c r="A576" s="96" t="s">
        <v>820</v>
      </c>
      <c r="B576" s="243"/>
      <c r="C576" s="95"/>
      <c r="D576" s="188" t="s">
        <v>144</v>
      </c>
      <c r="E576" s="159" t="s">
        <v>144</v>
      </c>
      <c r="G576" s="119"/>
    </row>
    <row r="577" spans="1:7" ht="12.75">
      <c r="A577" s="96"/>
      <c r="B577" s="243"/>
      <c r="C577" s="95"/>
      <c r="D577" s="188" t="s">
        <v>144</v>
      </c>
      <c r="E577" s="159" t="s">
        <v>144</v>
      </c>
      <c r="G577" s="119"/>
    </row>
    <row r="578" spans="1:7" ht="12.75">
      <c r="A578" s="96" t="s">
        <v>1330</v>
      </c>
      <c r="B578" s="243">
        <f>'proposed 13-14'!D578</f>
        <v>1181.78</v>
      </c>
      <c r="C578" s="95"/>
      <c r="D578" s="188">
        <f>B578*($J$34+$J$33)</f>
        <v>1278.0950699999999</v>
      </c>
      <c r="E578" s="159">
        <f>(D578-B578)/B578</f>
        <v>8.1499999999999892E-2</v>
      </c>
      <c r="G578" s="119"/>
    </row>
    <row r="579" spans="1:7" ht="12.75">
      <c r="A579" s="96" t="s">
        <v>536</v>
      </c>
      <c r="B579" s="243">
        <f>'proposed 13-14'!D579</f>
        <v>1236.06</v>
      </c>
      <c r="C579" s="95"/>
      <c r="D579" s="188">
        <f>B579*($J$34+$J$33)</f>
        <v>1336.7988899999998</v>
      </c>
      <c r="E579" s="159">
        <f>(D579-B579)/B579</f>
        <v>8.1499999999999892E-2</v>
      </c>
      <c r="G579" s="119"/>
    </row>
    <row r="580" spans="1:7" ht="12.75">
      <c r="A580" s="96" t="s">
        <v>1203</v>
      </c>
      <c r="B580" s="243">
        <f>'proposed 13-14'!D580</f>
        <v>1087.3399999999999</v>
      </c>
      <c r="C580" s="95"/>
      <c r="D580" s="188">
        <f>B580*($J$34+$J$33)</f>
        <v>1175.9582099999998</v>
      </c>
      <c r="E580" s="159">
        <f>(D580-B580)/B580</f>
        <v>8.1499999999999878E-2</v>
      </c>
      <c r="G580" s="119"/>
    </row>
    <row r="581" spans="1:7" ht="12.75">
      <c r="A581" s="96" t="s">
        <v>538</v>
      </c>
      <c r="B581" s="243">
        <f>'proposed 13-14'!D581</f>
        <v>862.62</v>
      </c>
      <c r="C581" s="95"/>
      <c r="D581" s="188">
        <f>B581*($J$34+$J$33)</f>
        <v>932.92352999999991</v>
      </c>
      <c r="E581" s="159">
        <f>(D581-B581)/B581</f>
        <v>8.1499999999999892E-2</v>
      </c>
      <c r="G581" s="119"/>
    </row>
    <row r="582" spans="1:7" ht="12.75">
      <c r="A582" s="96"/>
      <c r="B582" s="243"/>
      <c r="C582" s="95"/>
      <c r="D582" s="188" t="s">
        <v>144</v>
      </c>
      <c r="E582" s="159" t="s">
        <v>144</v>
      </c>
      <c r="G582" s="119"/>
    </row>
    <row r="583" spans="1:7" ht="12.75">
      <c r="A583" s="96" t="s">
        <v>821</v>
      </c>
      <c r="B583" s="243"/>
      <c r="C583" s="95"/>
      <c r="D583" s="188" t="s">
        <v>144</v>
      </c>
      <c r="E583" s="159" t="s">
        <v>144</v>
      </c>
      <c r="G583" s="119"/>
    </row>
    <row r="584" spans="1:7" ht="12.75">
      <c r="A584" s="96" t="s">
        <v>360</v>
      </c>
      <c r="B584" s="243"/>
      <c r="C584" s="95"/>
      <c r="D584" s="188" t="s">
        <v>144</v>
      </c>
      <c r="E584" s="159" t="s">
        <v>144</v>
      </c>
      <c r="G584" s="119"/>
    </row>
    <row r="585" spans="1:7" ht="12.75">
      <c r="A585" s="96" t="s">
        <v>1198</v>
      </c>
      <c r="B585" s="243">
        <f>'proposed 13-14'!D585</f>
        <v>2363.54</v>
      </c>
      <c r="C585" s="95"/>
      <c r="D585" s="188">
        <f>B585*($J$34+$J$33)</f>
        <v>2556.1685099999995</v>
      </c>
      <c r="E585" s="159">
        <f>(D585-B585)/B585</f>
        <v>8.1499999999999809E-2</v>
      </c>
      <c r="G585" s="119"/>
    </row>
    <row r="586" spans="1:7" ht="12.75">
      <c r="A586" s="96" t="s">
        <v>81</v>
      </c>
      <c r="B586" s="243">
        <f>'proposed 13-14'!D586</f>
        <v>1725.2</v>
      </c>
      <c r="C586" s="95"/>
      <c r="D586" s="188">
        <f>B586*($J$34+$J$33)</f>
        <v>1865.8037999999999</v>
      </c>
      <c r="E586" s="159">
        <f>(D586-B586)/B586</f>
        <v>8.149999999999992E-2</v>
      </c>
      <c r="G586" s="119"/>
    </row>
    <row r="587" spans="1:7" ht="12.75">
      <c r="A587" s="96" t="s">
        <v>86</v>
      </c>
      <c r="B587" s="243">
        <f>'proposed 13-14'!D587</f>
        <v>2174.6799999999998</v>
      </c>
      <c r="C587" s="95"/>
      <c r="D587" s="188">
        <f>B587*($J$34+$J$33)</f>
        <v>2351.9164199999996</v>
      </c>
      <c r="E587" s="159">
        <f>(D587-B587)/B587</f>
        <v>8.1499999999999878E-2</v>
      </c>
      <c r="G587" s="119"/>
    </row>
    <row r="588" spans="1:7" ht="12.75">
      <c r="A588" s="96" t="s">
        <v>83</v>
      </c>
      <c r="B588" s="243">
        <f>'proposed 13-14'!D588</f>
        <v>1725.2</v>
      </c>
      <c r="C588" s="95"/>
      <c r="D588" s="188">
        <f>B588*($J$34+$J$33)</f>
        <v>1865.8037999999999</v>
      </c>
      <c r="E588" s="159">
        <f>(D588-B588)/B588</f>
        <v>8.149999999999992E-2</v>
      </c>
      <c r="G588" s="119"/>
    </row>
    <row r="589" spans="1:7" ht="12.75">
      <c r="A589" s="96"/>
      <c r="B589" s="158"/>
      <c r="C589" s="95"/>
      <c r="D589" s="188" t="s">
        <v>144</v>
      </c>
      <c r="E589" s="159" t="s">
        <v>144</v>
      </c>
      <c r="G589" s="119"/>
    </row>
    <row r="590" spans="1:7" ht="12.75">
      <c r="A590" s="96" t="s">
        <v>812</v>
      </c>
      <c r="B590" s="158"/>
      <c r="C590" s="95"/>
      <c r="D590" s="188" t="s">
        <v>144</v>
      </c>
      <c r="E590" s="159" t="s">
        <v>144</v>
      </c>
      <c r="G590" s="119"/>
    </row>
    <row r="591" spans="1:7" ht="12.75">
      <c r="A591" s="96" t="s">
        <v>827</v>
      </c>
      <c r="B591" s="158"/>
      <c r="C591" s="95"/>
      <c r="D591" s="188" t="s">
        <v>144</v>
      </c>
      <c r="E591" s="159" t="s">
        <v>144</v>
      </c>
      <c r="G591" s="119"/>
    </row>
    <row r="592" spans="1:7" ht="12.75">
      <c r="A592" s="96" t="s">
        <v>1117</v>
      </c>
      <c r="B592" s="158"/>
      <c r="C592" s="95"/>
      <c r="D592" s="188" t="s">
        <v>144</v>
      </c>
      <c r="E592" s="159" t="s">
        <v>144</v>
      </c>
      <c r="G592" s="119"/>
    </row>
    <row r="593" spans="1:7" ht="13.5" thickBot="1">
      <c r="A593" s="271"/>
      <c r="B593" s="204"/>
      <c r="C593" s="292"/>
      <c r="D593" s="225" t="s">
        <v>144</v>
      </c>
      <c r="E593" s="280" t="s">
        <v>144</v>
      </c>
      <c r="G593" s="119"/>
    </row>
    <row r="594" spans="1:7" ht="12.75">
      <c r="A594" s="290" t="s">
        <v>1199</v>
      </c>
      <c r="B594" s="243">
        <f>'proposed 13-14'!D594</f>
        <v>1181.78</v>
      </c>
      <c r="C594" s="293"/>
      <c r="D594" s="188">
        <f>B594*($J$34+$J$33)</f>
        <v>1278.0950699999999</v>
      </c>
      <c r="E594" s="285">
        <f>(D594-B594)/B594</f>
        <v>8.1499999999999892E-2</v>
      </c>
      <c r="G594" s="119"/>
    </row>
    <row r="595" spans="1:7" ht="12.75">
      <c r="A595" s="96" t="s">
        <v>567</v>
      </c>
      <c r="B595" s="243">
        <f>'proposed 13-14'!D595</f>
        <v>2363.54</v>
      </c>
      <c r="C595" s="95"/>
      <c r="D595" s="188">
        <f>B595*($J$34+$J$33)</f>
        <v>2556.1685099999995</v>
      </c>
      <c r="E595" s="159">
        <f>(D595-B595)/B595</f>
        <v>8.1499999999999809E-2</v>
      </c>
      <c r="G595" s="119"/>
    </row>
    <row r="596" spans="1:7" ht="12.75">
      <c r="A596" s="96"/>
      <c r="B596" s="243"/>
      <c r="C596" s="95"/>
      <c r="D596" s="188" t="s">
        <v>144</v>
      </c>
      <c r="E596" s="159" t="s">
        <v>144</v>
      </c>
      <c r="G596" s="119"/>
    </row>
    <row r="597" spans="1:7" ht="12.75">
      <c r="A597" s="96" t="s">
        <v>1202</v>
      </c>
      <c r="B597" s="243">
        <f>'proposed 13-14'!D597</f>
        <v>1236.06</v>
      </c>
      <c r="C597" s="95"/>
      <c r="D597" s="188">
        <f>B597*($J$34+$J$33)</f>
        <v>1336.7988899999998</v>
      </c>
      <c r="E597" s="159">
        <f>(D597-B597)/B597</f>
        <v>8.1499999999999892E-2</v>
      </c>
      <c r="G597" s="119"/>
    </row>
    <row r="598" spans="1:7" ht="12.75">
      <c r="A598" s="96" t="s">
        <v>567</v>
      </c>
      <c r="B598" s="243">
        <f>'proposed 13-14'!D598</f>
        <v>2472.12</v>
      </c>
      <c r="C598" s="95"/>
      <c r="D598" s="188">
        <f>B598*($J$34+$J$33)</f>
        <v>2673.5977799999996</v>
      </c>
      <c r="E598" s="159">
        <f>(D598-B598)/B598</f>
        <v>8.1499999999999892E-2</v>
      </c>
      <c r="G598" s="119"/>
    </row>
    <row r="599" spans="1:7" ht="12.75">
      <c r="A599" s="96"/>
      <c r="B599" s="243"/>
      <c r="C599" s="95"/>
      <c r="D599" s="188" t="s">
        <v>144</v>
      </c>
      <c r="E599" s="159" t="s">
        <v>144</v>
      </c>
      <c r="G599" s="119"/>
    </row>
    <row r="600" spans="1:7" ht="12.75">
      <c r="A600" s="96" t="s">
        <v>1201</v>
      </c>
      <c r="B600" s="243">
        <f>'proposed 13-14'!D600</f>
        <v>1087.3399999999999</v>
      </c>
      <c r="C600" s="95"/>
      <c r="D600" s="188">
        <f>B600*($J$34+$J$33)</f>
        <v>1175.9582099999998</v>
      </c>
      <c r="E600" s="159">
        <f>(D600-B600)/B600</f>
        <v>8.1499999999999878E-2</v>
      </c>
      <c r="G600" s="119"/>
    </row>
    <row r="601" spans="1:7" ht="12.75">
      <c r="A601" s="96" t="s">
        <v>567</v>
      </c>
      <c r="B601" s="243">
        <f>'proposed 13-14'!D601</f>
        <v>2174.6799999999998</v>
      </c>
      <c r="C601" s="95"/>
      <c r="D601" s="188">
        <f>B601*($J$34+$J$33)</f>
        <v>2351.9164199999996</v>
      </c>
      <c r="E601" s="159">
        <f>(D601-B601)/B601</f>
        <v>8.1499999999999878E-2</v>
      </c>
      <c r="G601" s="119"/>
    </row>
    <row r="602" spans="1:7" ht="12.75">
      <c r="A602" s="96"/>
      <c r="B602" s="243"/>
      <c r="C602" s="95"/>
      <c r="D602" s="188" t="s">
        <v>144</v>
      </c>
      <c r="E602" s="159" t="s">
        <v>144</v>
      </c>
      <c r="G602" s="119"/>
    </row>
    <row r="603" spans="1:7" ht="12.75">
      <c r="A603" s="96" t="s">
        <v>1200</v>
      </c>
      <c r="B603" s="243">
        <f>'proposed 13-14'!D603</f>
        <v>862.62</v>
      </c>
      <c r="C603" s="95"/>
      <c r="D603" s="188">
        <f>B603*($J$34+$J$33)</f>
        <v>932.92352999999991</v>
      </c>
      <c r="E603" s="159">
        <f>(D603-B603)/B603</f>
        <v>8.1499999999999892E-2</v>
      </c>
      <c r="G603" s="119"/>
    </row>
    <row r="604" spans="1:7" ht="12.75">
      <c r="A604" s="96" t="s">
        <v>567</v>
      </c>
      <c r="B604" s="243">
        <f>'proposed 13-14'!D604</f>
        <v>1725.2</v>
      </c>
      <c r="C604" s="95"/>
      <c r="D604" s="188">
        <f>B604*($J$34+$J$33)</f>
        <v>1865.8037999999999</v>
      </c>
      <c r="E604" s="159">
        <f>(D604-B604)/B604</f>
        <v>8.149999999999992E-2</v>
      </c>
      <c r="G604" s="119"/>
    </row>
    <row r="605" spans="1:7" ht="12.75">
      <c r="A605" s="96"/>
      <c r="B605" s="243"/>
      <c r="C605" s="95"/>
      <c r="D605" s="188" t="s">
        <v>144</v>
      </c>
      <c r="E605" s="159" t="s">
        <v>144</v>
      </c>
      <c r="G605" s="119"/>
    </row>
    <row r="606" spans="1:7" ht="12.75">
      <c r="A606" s="96" t="s">
        <v>1118</v>
      </c>
      <c r="B606" s="243"/>
      <c r="C606" s="95"/>
      <c r="D606" s="188" t="s">
        <v>144</v>
      </c>
      <c r="E606" s="159" t="s">
        <v>144</v>
      </c>
      <c r="G606" s="119"/>
    </row>
    <row r="607" spans="1:7" ht="12.75">
      <c r="A607" s="96" t="s">
        <v>161</v>
      </c>
      <c r="B607" s="243"/>
      <c r="C607" s="95"/>
      <c r="D607" s="188" t="s">
        <v>144</v>
      </c>
      <c r="E607" s="159" t="s">
        <v>144</v>
      </c>
      <c r="G607" s="119"/>
    </row>
    <row r="608" spans="1:7" ht="12.75">
      <c r="A608" s="96" t="s">
        <v>1119</v>
      </c>
      <c r="B608" s="243"/>
      <c r="C608" s="95"/>
      <c r="D608" s="188" t="s">
        <v>144</v>
      </c>
      <c r="E608" s="159" t="s">
        <v>144</v>
      </c>
      <c r="G608" s="119"/>
    </row>
    <row r="609" spans="1:22" ht="12.75">
      <c r="A609" s="96" t="s">
        <v>1120</v>
      </c>
      <c r="B609" s="243"/>
      <c r="C609" s="95"/>
      <c r="D609" s="188" t="s">
        <v>144</v>
      </c>
      <c r="E609" s="159" t="s">
        <v>144</v>
      </c>
      <c r="G609" s="119"/>
    </row>
    <row r="610" spans="1:22" ht="12.75">
      <c r="A610" s="96" t="s">
        <v>1121</v>
      </c>
      <c r="B610" s="243">
        <f>'proposed 13-14'!D610</f>
        <v>862.62</v>
      </c>
      <c r="C610" s="95"/>
      <c r="D610" s="188">
        <f>B610*($J$34+$J$33)</f>
        <v>932.92352999999991</v>
      </c>
      <c r="E610" s="159">
        <f>(D610-B610)/B610</f>
        <v>8.1499999999999892E-2</v>
      </c>
      <c r="G610" s="119"/>
    </row>
    <row r="611" spans="1:22" ht="12.75">
      <c r="A611" s="96"/>
      <c r="B611" s="243"/>
      <c r="C611" s="95"/>
      <c r="D611" s="188" t="s">
        <v>144</v>
      </c>
      <c r="E611" s="159" t="s">
        <v>144</v>
      </c>
      <c r="G611" s="119"/>
      <c r="V611" s="165">
        <v>1</v>
      </c>
    </row>
    <row r="612" spans="1:22" ht="12.75">
      <c r="A612" s="96" t="s">
        <v>342</v>
      </c>
      <c r="B612" s="243"/>
      <c r="C612" s="151"/>
      <c r="D612" s="188" t="s">
        <v>144</v>
      </c>
      <c r="E612" s="159" t="s">
        <v>144</v>
      </c>
      <c r="G612" s="119"/>
      <c r="V612" s="165">
        <v>1</v>
      </c>
    </row>
    <row r="613" spans="1:22" ht="12.75">
      <c r="A613" s="96" t="s">
        <v>1122</v>
      </c>
      <c r="B613" s="243">
        <f>'proposed 13-14'!D613</f>
        <v>2470.79</v>
      </c>
      <c r="C613" s="151"/>
      <c r="D613" s="188">
        <f>B613*($J$34+$J$33)</f>
        <v>2672.1593849999999</v>
      </c>
      <c r="E613" s="268">
        <f>(D613-B613)/B613</f>
        <v>8.1499999999999989E-2</v>
      </c>
      <c r="F613" s="116"/>
      <c r="G613" s="119"/>
      <c r="V613" s="165">
        <v>1</v>
      </c>
    </row>
    <row r="614" spans="1:22" ht="12.75">
      <c r="A614" s="96"/>
      <c r="B614" s="243"/>
      <c r="C614" s="95"/>
      <c r="D614" s="188" t="s">
        <v>144</v>
      </c>
      <c r="E614" s="159" t="s">
        <v>144</v>
      </c>
      <c r="G614" s="119"/>
      <c r="V614" s="165">
        <v>1</v>
      </c>
    </row>
    <row r="615" spans="1:22" ht="12.75">
      <c r="A615" s="94" t="s">
        <v>1123</v>
      </c>
      <c r="B615" s="243"/>
      <c r="C615" s="95"/>
      <c r="D615" s="188" t="s">
        <v>144</v>
      </c>
      <c r="E615" s="159" t="s">
        <v>144</v>
      </c>
      <c r="G615" s="119"/>
      <c r="V615" s="165">
        <v>1</v>
      </c>
    </row>
    <row r="616" spans="1:22" ht="12.75">
      <c r="A616" s="96"/>
      <c r="B616" s="243"/>
      <c r="C616" s="95"/>
      <c r="D616" s="188" t="s">
        <v>144</v>
      </c>
      <c r="E616" s="159" t="s">
        <v>144</v>
      </c>
      <c r="G616" s="119"/>
      <c r="V616" s="165">
        <v>1</v>
      </c>
    </row>
    <row r="617" spans="1:22" ht="12.75">
      <c r="A617" s="94" t="s">
        <v>235</v>
      </c>
      <c r="B617" s="243"/>
      <c r="C617" s="97"/>
      <c r="D617" s="188" t="s">
        <v>144</v>
      </c>
      <c r="E617" s="159" t="s">
        <v>144</v>
      </c>
      <c r="G617" s="119"/>
      <c r="V617" s="165">
        <v>1</v>
      </c>
    </row>
    <row r="618" spans="1:22" ht="12.75">
      <c r="A618" s="96"/>
      <c r="B618" s="243"/>
      <c r="C618" s="97"/>
      <c r="D618" s="188" t="s">
        <v>144</v>
      </c>
      <c r="E618" s="159" t="s">
        <v>144</v>
      </c>
      <c r="G618" s="119"/>
      <c r="V618" s="165">
        <v>1</v>
      </c>
    </row>
    <row r="619" spans="1:22" ht="12.75">
      <c r="A619" s="96" t="s">
        <v>1124</v>
      </c>
      <c r="B619" s="243"/>
      <c r="C619" s="97"/>
      <c r="D619" s="188" t="s">
        <v>144</v>
      </c>
      <c r="E619" s="159" t="s">
        <v>144</v>
      </c>
      <c r="G619" s="119"/>
      <c r="V619" s="165">
        <v>1</v>
      </c>
    </row>
    <row r="620" spans="1:22" ht="12.75">
      <c r="A620" s="154" t="s">
        <v>1204</v>
      </c>
      <c r="B620" s="243">
        <f>'proposed 13-14'!D620</f>
        <v>166.89</v>
      </c>
      <c r="C620" s="95"/>
      <c r="D620" s="188">
        <f>B620*($J$34+$J$33)</f>
        <v>180.49153499999997</v>
      </c>
      <c r="E620" s="159">
        <f>(D620-B620)/B620</f>
        <v>8.1499999999999906E-2</v>
      </c>
      <c r="F620" s="116"/>
      <c r="G620" s="140"/>
      <c r="V620" s="165">
        <v>1</v>
      </c>
    </row>
    <row r="621" spans="1:22" ht="12.75">
      <c r="A621" s="96" t="s">
        <v>1205</v>
      </c>
      <c r="B621" s="243">
        <f>'proposed 13-14'!D621</f>
        <v>788.22</v>
      </c>
      <c r="C621" s="95"/>
      <c r="D621" s="188">
        <f>B621*($J$34+$J$33)</f>
        <v>852.45992999999999</v>
      </c>
      <c r="E621" s="159">
        <f>(D621-B621)/B621</f>
        <v>8.1499999999999947E-2</v>
      </c>
      <c r="F621" s="319"/>
      <c r="G621" s="140"/>
      <c r="V621" s="165">
        <v>1</v>
      </c>
    </row>
    <row r="622" spans="1:22" ht="12.75">
      <c r="A622" s="96"/>
      <c r="B622" s="243"/>
      <c r="C622" s="95"/>
      <c r="D622" s="188" t="s">
        <v>144</v>
      </c>
      <c r="E622" s="159" t="s">
        <v>144</v>
      </c>
      <c r="F622" s="319"/>
      <c r="G622" s="140"/>
      <c r="V622" s="165">
        <v>1</v>
      </c>
    </row>
    <row r="623" spans="1:22" ht="12.75">
      <c r="A623" s="96" t="s">
        <v>1206</v>
      </c>
      <c r="B623" s="243"/>
      <c r="C623" s="95"/>
      <c r="D623" s="188" t="s">
        <v>144</v>
      </c>
      <c r="E623" s="159" t="s">
        <v>144</v>
      </c>
      <c r="F623" s="319"/>
      <c r="G623" s="140"/>
      <c r="V623" s="165">
        <v>1</v>
      </c>
    </row>
    <row r="624" spans="1:22" ht="12.75">
      <c r="A624" s="154" t="s">
        <v>1207</v>
      </c>
      <c r="B624" s="243">
        <f>'proposed 13-14'!D624</f>
        <v>76.260000000000005</v>
      </c>
      <c r="C624" s="152"/>
      <c r="D624" s="188">
        <f>B624*($J$34+$J$33)</f>
        <v>82.475189999999998</v>
      </c>
      <c r="E624" s="159">
        <f>(D624-B624)/B624</f>
        <v>8.1499999999999892E-2</v>
      </c>
      <c r="F624" s="319"/>
      <c r="G624" s="140"/>
      <c r="V624" s="165">
        <v>1</v>
      </c>
    </row>
    <row r="625" spans="1:22" ht="12.75">
      <c r="A625" s="96"/>
      <c r="B625" s="243"/>
      <c r="C625" s="95"/>
      <c r="D625" s="188" t="s">
        <v>144</v>
      </c>
      <c r="E625" s="159" t="s">
        <v>144</v>
      </c>
      <c r="F625" s="319"/>
      <c r="G625" s="140"/>
      <c r="V625" s="165">
        <v>1</v>
      </c>
    </row>
    <row r="626" spans="1:22" ht="12.75">
      <c r="A626" s="154" t="s">
        <v>1208</v>
      </c>
      <c r="B626" s="243"/>
      <c r="C626" s="151"/>
      <c r="D626" s="188" t="s">
        <v>144</v>
      </c>
      <c r="E626" s="159" t="s">
        <v>144</v>
      </c>
      <c r="F626" s="319"/>
      <c r="G626" s="140"/>
      <c r="V626" s="165">
        <v>1</v>
      </c>
    </row>
    <row r="627" spans="1:22" ht="12.75">
      <c r="A627" s="96" t="s">
        <v>1209</v>
      </c>
      <c r="B627" s="243">
        <f>'proposed 13-14'!D627</f>
        <v>278.61</v>
      </c>
      <c r="C627" s="151"/>
      <c r="D627" s="188">
        <f>B627*($J$34+$J$33)</f>
        <v>301.31671499999999</v>
      </c>
      <c r="E627" s="159">
        <f>(D627-B627)/B627</f>
        <v>8.1499999999999906E-2</v>
      </c>
      <c r="F627" s="319"/>
      <c r="G627" s="140"/>
      <c r="V627" s="165">
        <v>1</v>
      </c>
    </row>
    <row r="628" spans="1:22" ht="12.75">
      <c r="A628" s="96" t="s">
        <v>1210</v>
      </c>
      <c r="B628" s="243">
        <f>'proposed 13-14'!D628</f>
        <v>310.33999999999997</v>
      </c>
      <c r="C628" s="151"/>
      <c r="D628" s="188">
        <f>B628*($J$34+$J$33)</f>
        <v>335.63270999999992</v>
      </c>
      <c r="E628" s="159">
        <f>(D628-B628)/B628</f>
        <v>8.1499999999999823E-2</v>
      </c>
      <c r="F628" s="319"/>
      <c r="G628" s="140"/>
      <c r="V628" s="165">
        <v>1</v>
      </c>
    </row>
    <row r="629" spans="1:22" s="160" customFormat="1" ht="12.75">
      <c r="A629" s="96"/>
      <c r="B629" s="243"/>
      <c r="C629" s="158"/>
      <c r="D629" s="188" t="s">
        <v>144</v>
      </c>
      <c r="E629" s="159" t="s">
        <v>144</v>
      </c>
      <c r="F629" s="319"/>
      <c r="G629" s="320"/>
      <c r="V629" s="160">
        <v>1</v>
      </c>
    </row>
    <row r="630" spans="1:22" ht="12.75">
      <c r="A630" s="96" t="s">
        <v>1132</v>
      </c>
      <c r="B630" s="243"/>
      <c r="C630" s="95"/>
      <c r="D630" s="189" t="s">
        <v>144</v>
      </c>
      <c r="E630" s="159" t="s">
        <v>144</v>
      </c>
      <c r="F630" s="319"/>
      <c r="G630" s="140"/>
      <c r="V630" s="165">
        <v>1</v>
      </c>
    </row>
    <row r="631" spans="1:22" ht="12.75">
      <c r="A631" s="96" t="s">
        <v>1133</v>
      </c>
      <c r="B631" s="243" t="s">
        <v>144</v>
      </c>
      <c r="C631" s="95"/>
      <c r="D631" s="189" t="s">
        <v>144</v>
      </c>
      <c r="E631" s="159" t="s">
        <v>144</v>
      </c>
      <c r="G631" s="140"/>
    </row>
    <row r="632" spans="1:22" ht="12.75">
      <c r="A632" s="96" t="s">
        <v>1211</v>
      </c>
      <c r="B632" s="243" t="s">
        <v>144</v>
      </c>
      <c r="C632" s="95"/>
      <c r="D632" s="189" t="s">
        <v>144</v>
      </c>
      <c r="E632" s="159" t="s">
        <v>144</v>
      </c>
      <c r="G632" s="140"/>
    </row>
    <row r="633" spans="1:22" ht="12.75">
      <c r="A633" s="96" t="s">
        <v>1136</v>
      </c>
      <c r="B633" s="333" t="s">
        <v>125</v>
      </c>
      <c r="C633" s="153"/>
      <c r="D633" s="189" t="s">
        <v>125</v>
      </c>
      <c r="E633" s="159"/>
      <c r="G633" s="140"/>
    </row>
    <row r="634" spans="1:22" ht="12.75">
      <c r="A634" s="96"/>
      <c r="B634" s="333"/>
      <c r="C634" s="95"/>
      <c r="D634" s="189"/>
      <c r="E634" s="159"/>
      <c r="G634" s="119"/>
    </row>
    <row r="635" spans="1:22" s="116" customFormat="1" ht="12.75">
      <c r="A635" s="96" t="s">
        <v>1212</v>
      </c>
      <c r="B635" s="333" t="s">
        <v>125</v>
      </c>
      <c r="C635" s="95"/>
      <c r="D635" s="189" t="s">
        <v>125</v>
      </c>
      <c r="E635" s="159" t="s">
        <v>144</v>
      </c>
      <c r="G635" s="119"/>
    </row>
    <row r="636" spans="1:22" ht="12.75">
      <c r="A636" s="96" t="s">
        <v>1213</v>
      </c>
      <c r="B636" s="333" t="s">
        <v>125</v>
      </c>
      <c r="C636" s="95"/>
      <c r="D636" s="189" t="s">
        <v>125</v>
      </c>
      <c r="E636" s="159"/>
      <c r="G636" s="119"/>
    </row>
    <row r="637" spans="1:22" ht="12.75">
      <c r="A637" s="96" t="s">
        <v>1130</v>
      </c>
      <c r="B637" s="333" t="s">
        <v>125</v>
      </c>
      <c r="C637" s="95"/>
      <c r="D637" s="189" t="s">
        <v>125</v>
      </c>
      <c r="E637" s="159"/>
      <c r="G637" s="119"/>
    </row>
    <row r="638" spans="1:22" ht="12.75">
      <c r="A638" s="96" t="s">
        <v>1214</v>
      </c>
      <c r="B638" s="333" t="s">
        <v>125</v>
      </c>
      <c r="C638" s="95"/>
      <c r="D638" s="189" t="s">
        <v>125</v>
      </c>
      <c r="E638" s="159" t="s">
        <v>144</v>
      </c>
      <c r="G638" s="119"/>
    </row>
    <row r="639" spans="1:22" ht="12.75">
      <c r="A639" s="96"/>
      <c r="B639" s="243" t="s">
        <v>144</v>
      </c>
      <c r="C639" s="95"/>
      <c r="D639" s="188" t="s">
        <v>144</v>
      </c>
      <c r="E639" s="159" t="s">
        <v>144</v>
      </c>
      <c r="G639" s="119"/>
    </row>
    <row r="640" spans="1:22" ht="12.75">
      <c r="A640" s="219" t="s">
        <v>46</v>
      </c>
      <c r="B640" s="243" t="s">
        <v>144</v>
      </c>
      <c r="C640" s="95"/>
      <c r="D640" s="188" t="s">
        <v>144</v>
      </c>
      <c r="E640" s="159" t="s">
        <v>144</v>
      </c>
      <c r="G640" s="119"/>
    </row>
    <row r="641" spans="1:22" ht="12.75">
      <c r="A641" s="94" t="s">
        <v>88</v>
      </c>
      <c r="B641" s="243" t="s">
        <v>144</v>
      </c>
      <c r="C641" s="95"/>
      <c r="D641" s="188" t="s">
        <v>144</v>
      </c>
      <c r="E641" s="159" t="s">
        <v>144</v>
      </c>
      <c r="G641" s="119"/>
    </row>
    <row r="642" spans="1:22" ht="12.75">
      <c r="A642" s="94" t="s">
        <v>89</v>
      </c>
      <c r="B642" s="243" t="s">
        <v>144</v>
      </c>
      <c r="C642" s="97"/>
      <c r="D642" s="188" t="s">
        <v>144</v>
      </c>
      <c r="E642" s="159" t="s">
        <v>144</v>
      </c>
      <c r="G642" s="119"/>
      <c r="V642" s="165">
        <v>1</v>
      </c>
    </row>
    <row r="643" spans="1:22" ht="12.75">
      <c r="A643" s="96"/>
      <c r="B643" s="243" t="s">
        <v>144</v>
      </c>
      <c r="C643" s="97"/>
      <c r="D643" s="188" t="s">
        <v>144</v>
      </c>
      <c r="E643" s="159" t="s">
        <v>144</v>
      </c>
      <c r="G643" s="119"/>
    </row>
    <row r="644" spans="1:22" ht="12.75">
      <c r="A644" s="94" t="s">
        <v>13</v>
      </c>
      <c r="B644" s="243" t="s">
        <v>144</v>
      </c>
      <c r="C644" s="97"/>
      <c r="D644" s="188" t="s">
        <v>144</v>
      </c>
      <c r="E644" s="159" t="s">
        <v>144</v>
      </c>
      <c r="G644" s="119"/>
    </row>
    <row r="645" spans="1:22" ht="12.75">
      <c r="A645" s="96" t="s">
        <v>21</v>
      </c>
      <c r="B645" s="243" t="s">
        <v>144</v>
      </c>
      <c r="C645" s="97"/>
      <c r="D645" s="188" t="s">
        <v>144</v>
      </c>
      <c r="E645" s="159" t="s">
        <v>144</v>
      </c>
      <c r="G645" s="119"/>
    </row>
    <row r="646" spans="1:22" ht="12.75">
      <c r="A646" s="96" t="s">
        <v>22</v>
      </c>
      <c r="B646" s="243" t="s">
        <v>144</v>
      </c>
      <c r="C646" s="97"/>
      <c r="D646" s="188" t="s">
        <v>144</v>
      </c>
      <c r="E646" s="159" t="s">
        <v>144</v>
      </c>
      <c r="G646" s="119"/>
    </row>
    <row r="647" spans="1:22" ht="12.75">
      <c r="A647" s="96" t="s">
        <v>519</v>
      </c>
      <c r="B647" s="243" t="s">
        <v>144</v>
      </c>
      <c r="C647" s="97"/>
      <c r="D647" s="188" t="s">
        <v>144</v>
      </c>
      <c r="E647" s="159" t="s">
        <v>144</v>
      </c>
      <c r="G647" s="119"/>
    </row>
    <row r="648" spans="1:22" ht="12.75">
      <c r="A648" s="96" t="s">
        <v>490</v>
      </c>
      <c r="B648" s="243" t="s">
        <v>144</v>
      </c>
      <c r="C648" s="97"/>
      <c r="D648" s="188" t="s">
        <v>144</v>
      </c>
      <c r="E648" s="159" t="s">
        <v>144</v>
      </c>
      <c r="G648" s="119"/>
      <c r="V648" s="165">
        <v>1</v>
      </c>
    </row>
    <row r="649" spans="1:22" ht="12.75">
      <c r="A649" s="96"/>
      <c r="B649" s="243" t="s">
        <v>144</v>
      </c>
      <c r="C649" s="97"/>
      <c r="D649" s="188" t="s">
        <v>144</v>
      </c>
      <c r="E649" s="159" t="s">
        <v>144</v>
      </c>
      <c r="G649" s="119"/>
      <c r="V649" s="165">
        <v>1</v>
      </c>
    </row>
    <row r="650" spans="1:22" ht="12.75">
      <c r="A650" s="96" t="s">
        <v>165</v>
      </c>
      <c r="B650" s="243" t="s">
        <v>144</v>
      </c>
      <c r="C650" s="97"/>
      <c r="D650" s="188" t="s">
        <v>144</v>
      </c>
      <c r="E650" s="159" t="s">
        <v>144</v>
      </c>
      <c r="G650" s="119"/>
      <c r="V650" s="165">
        <v>1</v>
      </c>
    </row>
    <row r="651" spans="1:22" ht="12.75">
      <c r="A651" s="96" t="s">
        <v>19</v>
      </c>
      <c r="B651" s="243" t="s">
        <v>144</v>
      </c>
      <c r="C651" s="97"/>
      <c r="D651" s="188" t="s">
        <v>144</v>
      </c>
      <c r="E651" s="159" t="s">
        <v>144</v>
      </c>
      <c r="G651" s="119"/>
      <c r="V651" s="165">
        <v>1</v>
      </c>
    </row>
    <row r="652" spans="1:22" ht="12.75">
      <c r="A652" s="96" t="s">
        <v>67</v>
      </c>
      <c r="B652" s="243" t="s">
        <v>144</v>
      </c>
      <c r="C652" s="97"/>
      <c r="D652" s="188" t="s">
        <v>144</v>
      </c>
      <c r="E652" s="159" t="s">
        <v>144</v>
      </c>
      <c r="G652" s="119"/>
      <c r="V652" s="165">
        <v>1</v>
      </c>
    </row>
    <row r="653" spans="1:22" ht="12.75">
      <c r="A653" s="96"/>
      <c r="B653" s="243" t="s">
        <v>144</v>
      </c>
      <c r="C653" s="97"/>
      <c r="D653" s="188" t="s">
        <v>144</v>
      </c>
      <c r="E653" s="159" t="s">
        <v>144</v>
      </c>
      <c r="G653" s="119"/>
      <c r="V653" s="165">
        <v>1</v>
      </c>
    </row>
    <row r="654" spans="1:22" ht="12.75">
      <c r="A654" s="94" t="s">
        <v>237</v>
      </c>
      <c r="B654" s="243" t="s">
        <v>144</v>
      </c>
      <c r="C654" s="97"/>
      <c r="D654" s="188" t="s">
        <v>144</v>
      </c>
      <c r="E654" s="159" t="s">
        <v>144</v>
      </c>
      <c r="G654" s="119"/>
      <c r="V654" s="165">
        <v>1</v>
      </c>
    </row>
    <row r="655" spans="1:22" ht="12.75">
      <c r="A655" s="96"/>
      <c r="B655" s="243" t="s">
        <v>144</v>
      </c>
      <c r="C655" s="97"/>
      <c r="D655" s="188" t="s">
        <v>144</v>
      </c>
      <c r="E655" s="159" t="s">
        <v>144</v>
      </c>
      <c r="G655" s="119"/>
      <c r="V655" s="165">
        <v>1</v>
      </c>
    </row>
    <row r="656" spans="1:22" ht="12.75">
      <c r="A656" s="96" t="s">
        <v>492</v>
      </c>
      <c r="B656" s="243" t="s">
        <v>144</v>
      </c>
      <c r="C656" s="97"/>
      <c r="D656" s="188" t="s">
        <v>144</v>
      </c>
      <c r="E656" s="159" t="s">
        <v>144</v>
      </c>
      <c r="G656" s="119"/>
      <c r="V656" s="165">
        <v>1</v>
      </c>
    </row>
    <row r="657" spans="1:22" ht="12.75">
      <c r="A657" s="154" t="s">
        <v>1215</v>
      </c>
      <c r="B657" s="243" t="s">
        <v>144</v>
      </c>
      <c r="C657" s="97"/>
      <c r="D657" s="188" t="s">
        <v>144</v>
      </c>
      <c r="E657" s="159" t="s">
        <v>144</v>
      </c>
      <c r="G657" s="119"/>
      <c r="V657" s="165">
        <v>1</v>
      </c>
    </row>
    <row r="658" spans="1:22" ht="12.75">
      <c r="A658" s="96" t="s">
        <v>24</v>
      </c>
      <c r="B658" s="243" t="s">
        <v>144</v>
      </c>
      <c r="C658" s="97"/>
      <c r="D658" s="188" t="s">
        <v>144</v>
      </c>
      <c r="E658" s="159" t="s">
        <v>144</v>
      </c>
      <c r="G658" s="119"/>
      <c r="V658" s="165">
        <v>1</v>
      </c>
    </row>
    <row r="659" spans="1:22" ht="12.75">
      <c r="A659" s="96"/>
      <c r="B659" s="243" t="s">
        <v>144</v>
      </c>
      <c r="C659" s="97"/>
      <c r="D659" s="188" t="s">
        <v>144</v>
      </c>
      <c r="E659" s="159" t="s">
        <v>144</v>
      </c>
      <c r="G659" s="119"/>
    </row>
    <row r="660" spans="1:22" ht="12.75">
      <c r="A660" s="154" t="s">
        <v>1216</v>
      </c>
      <c r="B660" s="243" t="s">
        <v>144</v>
      </c>
      <c r="C660" s="97"/>
      <c r="D660" s="188" t="s">
        <v>144</v>
      </c>
      <c r="E660" s="159" t="s">
        <v>144</v>
      </c>
      <c r="G660" s="119"/>
    </row>
    <row r="661" spans="1:22" ht="12.75">
      <c r="A661" s="96"/>
      <c r="B661" s="243" t="s">
        <v>144</v>
      </c>
      <c r="C661" s="97"/>
      <c r="D661" s="188" t="s">
        <v>144</v>
      </c>
      <c r="E661" s="159" t="s">
        <v>144</v>
      </c>
      <c r="G661" s="119"/>
    </row>
    <row r="662" spans="1:22" ht="12.75">
      <c r="A662" s="154" t="s">
        <v>1217</v>
      </c>
      <c r="B662" s="243" t="s">
        <v>144</v>
      </c>
      <c r="C662" s="97"/>
      <c r="D662" s="188" t="s">
        <v>144</v>
      </c>
      <c r="E662" s="159" t="s">
        <v>144</v>
      </c>
      <c r="G662" s="119"/>
    </row>
    <row r="663" spans="1:22" ht="12.75">
      <c r="A663" s="96"/>
      <c r="B663" s="243" t="s">
        <v>144</v>
      </c>
      <c r="C663" s="97"/>
      <c r="D663" s="188" t="s">
        <v>144</v>
      </c>
      <c r="E663" s="159" t="s">
        <v>144</v>
      </c>
      <c r="G663" s="119"/>
    </row>
    <row r="664" spans="1:22" ht="12.75">
      <c r="A664" s="96" t="s">
        <v>16</v>
      </c>
      <c r="B664" s="243">
        <f>'proposed 13-14'!D664</f>
        <v>100.48</v>
      </c>
      <c r="C664" s="95"/>
      <c r="D664" s="188">
        <f>B664*($J$34+$J$33)</f>
        <v>108.66911999999999</v>
      </c>
      <c r="E664" s="159">
        <f>(D664-B664)/B664</f>
        <v>8.1499999999999878E-2</v>
      </c>
      <c r="G664" s="119"/>
    </row>
    <row r="665" spans="1:22" ht="12.75">
      <c r="A665" s="96" t="s">
        <v>479</v>
      </c>
      <c r="B665" s="243"/>
      <c r="C665" s="97"/>
      <c r="D665" s="188" t="s">
        <v>144</v>
      </c>
      <c r="E665" s="159" t="s">
        <v>144</v>
      </c>
      <c r="G665" s="119"/>
    </row>
    <row r="666" spans="1:22" ht="12.75">
      <c r="A666" s="96" t="s">
        <v>17</v>
      </c>
      <c r="B666" s="243"/>
      <c r="C666" s="97"/>
      <c r="D666" s="188"/>
      <c r="E666" s="159" t="s">
        <v>144</v>
      </c>
      <c r="G666" s="119"/>
    </row>
    <row r="667" spans="1:22" ht="12.75">
      <c r="A667" s="96" t="s">
        <v>18</v>
      </c>
      <c r="B667" s="243">
        <f>'proposed 13-14'!D667</f>
        <v>30.13</v>
      </c>
      <c r="C667" s="95"/>
      <c r="D667" s="188">
        <f>B667*($J$34+$J$33)</f>
        <v>32.585594999999998</v>
      </c>
      <c r="E667" s="159">
        <f>(D667-B667)/B667</f>
        <v>8.1499999999999961E-2</v>
      </c>
      <c r="G667" s="119"/>
    </row>
    <row r="668" spans="1:22" ht="12.75">
      <c r="A668" s="96"/>
      <c r="B668" s="243"/>
      <c r="C668" s="95"/>
      <c r="D668" s="188" t="s">
        <v>144</v>
      </c>
      <c r="E668" s="159" t="s">
        <v>144</v>
      </c>
      <c r="G668" s="119"/>
    </row>
    <row r="669" spans="1:22" ht="12.75">
      <c r="A669" s="96" t="s">
        <v>328</v>
      </c>
      <c r="B669" s="243"/>
      <c r="C669" s="95"/>
      <c r="D669" s="188" t="s">
        <v>144</v>
      </c>
      <c r="E669" s="159" t="s">
        <v>144</v>
      </c>
      <c r="G669" s="119"/>
    </row>
    <row r="670" spans="1:22" ht="12.75">
      <c r="A670" s="96" t="s">
        <v>1304</v>
      </c>
      <c r="B670" s="243"/>
      <c r="C670" s="95"/>
      <c r="D670" s="188" t="s">
        <v>144</v>
      </c>
      <c r="E670" s="159" t="s">
        <v>144</v>
      </c>
      <c r="G670" s="119"/>
      <c r="V670" s="165">
        <v>1</v>
      </c>
    </row>
    <row r="671" spans="1:22" ht="12.75">
      <c r="A671" s="96" t="s">
        <v>27</v>
      </c>
      <c r="B671" s="243">
        <f>'proposed 13-14'!D671</f>
        <v>245.55</v>
      </c>
      <c r="C671" s="95"/>
      <c r="D671" s="188">
        <f>B671*($J$34+$J$33)</f>
        <v>265.56232499999999</v>
      </c>
      <c r="E671" s="159">
        <f>(D671-B671)/B671</f>
        <v>8.1499999999999892E-2</v>
      </c>
      <c r="G671" s="119"/>
    </row>
    <row r="672" spans="1:22" ht="13.5" thickBot="1">
      <c r="A672" s="271"/>
      <c r="B672" s="278" t="s">
        <v>144</v>
      </c>
      <c r="C672" s="292"/>
      <c r="D672" s="225" t="s">
        <v>144</v>
      </c>
      <c r="E672" s="280" t="s">
        <v>144</v>
      </c>
      <c r="G672" s="119"/>
    </row>
    <row r="673" spans="1:7" ht="12.75">
      <c r="A673" s="290"/>
      <c r="B673" s="282" t="s">
        <v>144</v>
      </c>
      <c r="C673" s="293"/>
      <c r="D673" s="284" t="s">
        <v>144</v>
      </c>
      <c r="E673" s="285" t="s">
        <v>144</v>
      </c>
      <c r="G673" s="119"/>
    </row>
    <row r="674" spans="1:7" ht="12.75">
      <c r="A674" s="94" t="s">
        <v>329</v>
      </c>
      <c r="B674" s="243"/>
      <c r="C674" s="144"/>
      <c r="D674" s="188"/>
      <c r="E674" s="159"/>
      <c r="G674" s="119"/>
    </row>
    <row r="675" spans="1:7" ht="12.75">
      <c r="A675" s="154" t="s">
        <v>1220</v>
      </c>
      <c r="B675" s="243"/>
      <c r="C675" s="144"/>
      <c r="D675" s="188"/>
      <c r="E675" s="159"/>
      <c r="G675" s="119"/>
    </row>
    <row r="676" spans="1:7" ht="12.75">
      <c r="A676" s="154" t="s">
        <v>1221</v>
      </c>
      <c r="B676" s="243"/>
      <c r="C676" s="144"/>
      <c r="D676" s="188"/>
      <c r="E676" s="159"/>
      <c r="G676" s="119"/>
    </row>
    <row r="677" spans="1:7" ht="12.75">
      <c r="A677" s="154" t="s">
        <v>1218</v>
      </c>
      <c r="B677" s="243"/>
      <c r="C677" s="144"/>
      <c r="D677" s="188"/>
      <c r="E677" s="159"/>
      <c r="G677" s="119"/>
    </row>
    <row r="678" spans="1:7" ht="12.75">
      <c r="A678" s="154" t="s">
        <v>1219</v>
      </c>
      <c r="B678" s="243"/>
      <c r="C678" s="144"/>
      <c r="D678" s="188"/>
      <c r="E678" s="159"/>
      <c r="G678" s="119"/>
    </row>
    <row r="679" spans="1:7" ht="12.75">
      <c r="A679" s="154" t="s">
        <v>1222</v>
      </c>
      <c r="B679" s="243"/>
      <c r="C679" s="144"/>
      <c r="D679" s="188"/>
      <c r="E679" s="159"/>
      <c r="G679" s="119"/>
    </row>
    <row r="680" spans="1:7" ht="12.75">
      <c r="A680" s="96" t="s">
        <v>1304</v>
      </c>
      <c r="B680" s="243"/>
      <c r="C680" s="144"/>
      <c r="D680" s="188"/>
      <c r="E680" s="159"/>
      <c r="G680" s="119"/>
    </row>
    <row r="681" spans="1:7" s="160" customFormat="1" ht="12.75">
      <c r="A681" s="96"/>
      <c r="B681" s="243"/>
      <c r="C681" s="158"/>
      <c r="D681" s="188"/>
      <c r="E681" s="159"/>
      <c r="G681" s="161"/>
    </row>
    <row r="682" spans="1:7" ht="12.75">
      <c r="A682" s="252" t="s">
        <v>347</v>
      </c>
      <c r="B682" s="243"/>
      <c r="C682" s="144"/>
      <c r="D682" s="188"/>
      <c r="E682" s="159"/>
      <c r="G682" s="119"/>
    </row>
    <row r="683" spans="1:7" ht="12.75">
      <c r="A683" s="154" t="s">
        <v>1223</v>
      </c>
      <c r="B683" s="243"/>
      <c r="C683" s="144"/>
      <c r="D683" s="188"/>
      <c r="E683" s="159"/>
      <c r="G683" s="119"/>
    </row>
    <row r="684" spans="1:7" ht="12.75">
      <c r="A684" s="96" t="s">
        <v>348</v>
      </c>
      <c r="B684" s="243"/>
      <c r="C684" s="144"/>
      <c r="D684" s="188"/>
      <c r="E684" s="159"/>
      <c r="G684" s="119"/>
    </row>
    <row r="685" spans="1:7" ht="12.75">
      <c r="A685" s="96" t="s">
        <v>349</v>
      </c>
      <c r="B685" s="243"/>
      <c r="C685" s="144"/>
      <c r="D685" s="188"/>
      <c r="E685" s="159"/>
      <c r="G685" s="119"/>
    </row>
    <row r="686" spans="1:7" ht="12.75">
      <c r="A686" s="96" t="s">
        <v>330</v>
      </c>
      <c r="B686" s="243"/>
      <c r="C686" s="144"/>
      <c r="D686" s="188"/>
      <c r="E686" s="159"/>
      <c r="G686" s="119"/>
    </row>
    <row r="687" spans="1:7" ht="12.75">
      <c r="A687" s="96" t="s">
        <v>1305</v>
      </c>
      <c r="B687" s="243"/>
      <c r="C687" s="144"/>
      <c r="D687" s="188"/>
      <c r="E687" s="159"/>
      <c r="G687" s="119"/>
    </row>
    <row r="688" spans="1:7" ht="12.75">
      <c r="A688" s="96" t="s">
        <v>1310</v>
      </c>
      <c r="B688" s="243"/>
      <c r="C688" s="144"/>
      <c r="D688" s="188"/>
      <c r="E688" s="159"/>
      <c r="G688" s="119"/>
    </row>
    <row r="689" spans="1:7" ht="12.75">
      <c r="A689" s="96" t="s">
        <v>1229</v>
      </c>
      <c r="B689" s="243"/>
      <c r="C689" s="144"/>
      <c r="D689" s="188"/>
      <c r="E689" s="159"/>
      <c r="G689" s="119"/>
    </row>
    <row r="690" spans="1:7" ht="12.75">
      <c r="A690" s="96"/>
      <c r="B690" s="243"/>
      <c r="C690" s="144"/>
      <c r="D690" s="188"/>
      <c r="E690" s="159"/>
      <c r="G690" s="119"/>
    </row>
    <row r="691" spans="1:7" ht="12.75">
      <c r="A691" s="252" t="s">
        <v>343</v>
      </c>
      <c r="B691" s="243"/>
      <c r="C691" s="144"/>
      <c r="D691" s="188"/>
      <c r="E691" s="159"/>
      <c r="G691" s="119"/>
    </row>
    <row r="692" spans="1:7" ht="45">
      <c r="A692" s="247" t="s">
        <v>1226</v>
      </c>
      <c r="B692" s="243"/>
      <c r="C692" s="144"/>
      <c r="D692" s="188"/>
      <c r="E692" s="159"/>
      <c r="G692" s="119"/>
    </row>
    <row r="693" spans="1:7" ht="12.75">
      <c r="A693" s="247"/>
      <c r="B693" s="243"/>
      <c r="C693" s="144"/>
      <c r="D693" s="188"/>
      <c r="E693" s="159"/>
      <c r="G693" s="119"/>
    </row>
    <row r="694" spans="1:7" ht="22.5">
      <c r="A694" s="252" t="s">
        <v>1227</v>
      </c>
      <c r="B694" s="243"/>
      <c r="C694" s="144"/>
      <c r="D694" s="188"/>
      <c r="E694" s="159"/>
      <c r="G694" s="119"/>
    </row>
    <row r="695" spans="1:7" ht="12.75">
      <c r="A695" s="252"/>
      <c r="B695" s="243"/>
      <c r="C695" s="144"/>
      <c r="D695" s="188"/>
      <c r="E695" s="159"/>
      <c r="G695" s="119"/>
    </row>
    <row r="696" spans="1:7" ht="12.75">
      <c r="A696" s="247" t="s">
        <v>1228</v>
      </c>
      <c r="B696" s="243"/>
      <c r="C696" s="144"/>
      <c r="D696" s="188"/>
      <c r="E696" s="159"/>
      <c r="G696" s="119"/>
    </row>
    <row r="697" spans="1:7" ht="12.75">
      <c r="A697" s="247"/>
      <c r="B697" s="243"/>
      <c r="C697" s="144"/>
      <c r="D697" s="188"/>
      <c r="E697" s="159"/>
      <c r="G697" s="119"/>
    </row>
    <row r="698" spans="1:7" ht="12.75">
      <c r="A698" s="252" t="s">
        <v>344</v>
      </c>
      <c r="B698" s="243"/>
      <c r="C698" s="144"/>
      <c r="D698" s="188"/>
      <c r="E698" s="159"/>
      <c r="G698" s="119"/>
    </row>
    <row r="699" spans="1:7" ht="22.5">
      <c r="A699" s="247" t="s">
        <v>1148</v>
      </c>
      <c r="B699" s="243"/>
      <c r="C699" s="144"/>
      <c r="D699" s="188"/>
      <c r="E699" s="159"/>
      <c r="G699" s="119"/>
    </row>
    <row r="700" spans="1:7" ht="12.75">
      <c r="A700" s="247"/>
      <c r="B700" s="243"/>
      <c r="C700" s="144"/>
      <c r="D700" s="188"/>
      <c r="E700" s="159"/>
      <c r="G700" s="119"/>
    </row>
    <row r="701" spans="1:7" ht="12.75">
      <c r="A701" s="247" t="s">
        <v>1225</v>
      </c>
      <c r="B701" s="243"/>
      <c r="C701" s="144"/>
      <c r="D701" s="188"/>
      <c r="E701" s="159"/>
      <c r="G701" s="119"/>
    </row>
    <row r="702" spans="1:7" ht="12.75">
      <c r="A702" s="247"/>
      <c r="B702" s="243"/>
      <c r="C702" s="144"/>
      <c r="D702" s="188"/>
      <c r="E702" s="159"/>
      <c r="G702" s="119"/>
    </row>
    <row r="703" spans="1:7" ht="12.75">
      <c r="A703" s="247" t="s">
        <v>1306</v>
      </c>
      <c r="B703" s="243"/>
      <c r="C703" s="144"/>
      <c r="D703" s="188"/>
      <c r="E703" s="159"/>
      <c r="G703" s="119"/>
    </row>
    <row r="704" spans="1:7" ht="12.75">
      <c r="A704" s="247"/>
      <c r="B704" s="243"/>
      <c r="C704" s="144"/>
      <c r="D704" s="188"/>
      <c r="E704" s="159"/>
      <c r="G704" s="119"/>
    </row>
    <row r="705" spans="1:22" ht="22.5">
      <c r="A705" s="247" t="s">
        <v>1224</v>
      </c>
      <c r="B705" s="243"/>
      <c r="C705" s="144"/>
      <c r="D705" s="188"/>
      <c r="E705" s="159"/>
      <c r="G705" s="119"/>
    </row>
    <row r="706" spans="1:22" ht="12.75">
      <c r="A706" s="247"/>
      <c r="B706" s="243"/>
      <c r="C706" s="144"/>
      <c r="D706" s="188"/>
      <c r="E706" s="159"/>
      <c r="G706" s="119"/>
    </row>
    <row r="707" spans="1:22" ht="22.5">
      <c r="A707" s="249" t="s">
        <v>345</v>
      </c>
      <c r="B707" s="243"/>
      <c r="C707" s="144"/>
      <c r="D707" s="188"/>
      <c r="E707" s="159"/>
      <c r="G707" s="119"/>
    </row>
    <row r="708" spans="1:22" ht="12.75">
      <c r="A708" s="249"/>
      <c r="B708" s="243"/>
      <c r="C708" s="144"/>
      <c r="D708" s="188"/>
      <c r="E708" s="159"/>
      <c r="G708" s="119"/>
    </row>
    <row r="709" spans="1:22" ht="22.5">
      <c r="A709" s="249" t="s">
        <v>346</v>
      </c>
      <c r="B709" s="243"/>
      <c r="C709" s="144"/>
      <c r="D709" s="188"/>
      <c r="E709" s="159"/>
      <c r="G709" s="119"/>
    </row>
    <row r="710" spans="1:22" ht="12.75">
      <c r="A710" s="96"/>
      <c r="B710" s="243"/>
      <c r="C710" s="95"/>
      <c r="D710" s="188"/>
      <c r="E710" s="159"/>
      <c r="G710" s="119"/>
    </row>
    <row r="711" spans="1:22" ht="12.75">
      <c r="A711" s="94" t="s">
        <v>240</v>
      </c>
      <c r="B711" s="243" t="s">
        <v>144</v>
      </c>
      <c r="C711" s="97"/>
      <c r="D711" s="188" t="s">
        <v>144</v>
      </c>
      <c r="E711" s="159" t="s">
        <v>144</v>
      </c>
      <c r="G711" s="119"/>
    </row>
    <row r="712" spans="1:22" ht="12.75">
      <c r="A712" s="96" t="s">
        <v>31</v>
      </c>
      <c r="B712" s="243" t="s">
        <v>144</v>
      </c>
      <c r="C712" s="95"/>
      <c r="D712" s="188" t="s">
        <v>144</v>
      </c>
      <c r="E712" s="159" t="s">
        <v>144</v>
      </c>
      <c r="G712" s="119"/>
      <c r="V712" s="165">
        <v>1</v>
      </c>
    </row>
    <row r="713" spans="1:22" ht="12.75">
      <c r="A713" s="96" t="s">
        <v>32</v>
      </c>
      <c r="B713" s="243" t="s">
        <v>144</v>
      </c>
      <c r="C713" s="95"/>
      <c r="D713" s="188" t="s">
        <v>144</v>
      </c>
      <c r="E713" s="159" t="s">
        <v>144</v>
      </c>
      <c r="G713" s="119"/>
      <c r="V713" s="165">
        <v>1</v>
      </c>
    </row>
    <row r="714" spans="1:22" ht="12.75">
      <c r="A714" s="96" t="s">
        <v>33</v>
      </c>
      <c r="B714" s="243" t="s">
        <v>144</v>
      </c>
      <c r="C714" s="95"/>
      <c r="D714" s="188" t="s">
        <v>144</v>
      </c>
      <c r="E714" s="159" t="s">
        <v>144</v>
      </c>
      <c r="G714" s="119"/>
      <c r="V714" s="165">
        <v>1</v>
      </c>
    </row>
    <row r="715" spans="1:22" ht="12.75">
      <c r="A715" s="96"/>
      <c r="B715" s="243" t="s">
        <v>144</v>
      </c>
      <c r="C715" s="95"/>
      <c r="D715" s="188" t="s">
        <v>144</v>
      </c>
      <c r="E715" s="159" t="s">
        <v>144</v>
      </c>
      <c r="G715" s="119"/>
      <c r="V715" s="165">
        <v>1</v>
      </c>
    </row>
    <row r="716" spans="1:22" ht="12.75">
      <c r="A716" s="96" t="s">
        <v>34</v>
      </c>
      <c r="B716" s="243" t="s">
        <v>144</v>
      </c>
      <c r="C716" s="95"/>
      <c r="D716" s="188" t="s">
        <v>144</v>
      </c>
      <c r="E716" s="159" t="s">
        <v>144</v>
      </c>
      <c r="G716" s="119"/>
      <c r="V716" s="165">
        <v>1</v>
      </c>
    </row>
    <row r="717" spans="1:22" ht="12.75">
      <c r="A717" s="96"/>
      <c r="B717" s="243" t="s">
        <v>144</v>
      </c>
      <c r="C717" s="95"/>
      <c r="D717" s="188" t="s">
        <v>144</v>
      </c>
      <c r="E717" s="159" t="s">
        <v>144</v>
      </c>
      <c r="G717" s="119"/>
      <c r="V717" s="165">
        <v>1</v>
      </c>
    </row>
    <row r="718" spans="1:22" ht="12.75">
      <c r="A718" s="96" t="s">
        <v>90</v>
      </c>
      <c r="B718" s="243">
        <f>'proposed 13-14'!D718</f>
        <v>26.36</v>
      </c>
      <c r="C718" s="95"/>
      <c r="D718" s="188">
        <f>B718*($J$34+$J$33)</f>
        <v>28.508339999999997</v>
      </c>
      <c r="E718" s="159">
        <f>(D718-B718)/B718</f>
        <v>8.1499999999999906E-2</v>
      </c>
      <c r="G718" s="119"/>
      <c r="V718" s="165">
        <v>1</v>
      </c>
    </row>
    <row r="719" spans="1:22" ht="12.75">
      <c r="A719" s="96" t="s">
        <v>35</v>
      </c>
      <c r="B719" s="243">
        <f>'proposed 13-14'!D719</f>
        <v>17.440000000000001</v>
      </c>
      <c r="C719" s="95"/>
      <c r="D719" s="188">
        <f>B719*($J$34+$J$33)</f>
        <v>18.861360000000001</v>
      </c>
      <c r="E719" s="159">
        <f>(D719-B719)/B719</f>
        <v>8.1499999999999989E-2</v>
      </c>
      <c r="G719" s="119"/>
      <c r="V719" s="165">
        <v>1</v>
      </c>
    </row>
    <row r="720" spans="1:22" ht="12.75">
      <c r="A720" s="96" t="s">
        <v>36</v>
      </c>
      <c r="B720" s="243">
        <f>'proposed 13-14'!D720</f>
        <v>8.77</v>
      </c>
      <c r="C720" s="95"/>
      <c r="D720" s="188">
        <f>B720*($J$34+$J$33)</f>
        <v>9.484754999999998</v>
      </c>
      <c r="E720" s="159">
        <f>(D720-B720)/B720</f>
        <v>8.1499999999999836E-2</v>
      </c>
      <c r="G720" s="119"/>
      <c r="V720" s="165">
        <v>1</v>
      </c>
    </row>
    <row r="721" spans="1:22" ht="12.75">
      <c r="A721" s="96" t="s">
        <v>37</v>
      </c>
      <c r="B721" s="243" t="s">
        <v>144</v>
      </c>
      <c r="C721" s="95"/>
      <c r="D721" s="188" t="s">
        <v>144</v>
      </c>
      <c r="E721" s="159" t="s">
        <v>144</v>
      </c>
      <c r="G721" s="119"/>
      <c r="V721" s="165">
        <v>1</v>
      </c>
    </row>
    <row r="722" spans="1:22" ht="12.75">
      <c r="A722" s="96"/>
      <c r="B722" s="243" t="s">
        <v>144</v>
      </c>
      <c r="C722" s="95"/>
      <c r="D722" s="188" t="s">
        <v>144</v>
      </c>
      <c r="E722" s="159" t="s">
        <v>144</v>
      </c>
      <c r="G722" s="119"/>
      <c r="V722" s="165">
        <v>1</v>
      </c>
    </row>
    <row r="723" spans="1:22" ht="12.75">
      <c r="A723" s="96" t="s">
        <v>38</v>
      </c>
      <c r="B723" s="243" t="s">
        <v>144</v>
      </c>
      <c r="C723" s="95"/>
      <c r="D723" s="188" t="s">
        <v>144</v>
      </c>
      <c r="E723" s="159" t="s">
        <v>144</v>
      </c>
      <c r="G723" s="119"/>
      <c r="V723" s="165">
        <v>1</v>
      </c>
    </row>
    <row r="724" spans="1:22" ht="12.75">
      <c r="A724" s="96" t="s">
        <v>39</v>
      </c>
      <c r="B724" s="243" t="s">
        <v>144</v>
      </c>
      <c r="C724" s="95"/>
      <c r="D724" s="188" t="s">
        <v>144</v>
      </c>
      <c r="E724" s="159" t="s">
        <v>144</v>
      </c>
      <c r="G724" s="119"/>
      <c r="V724" s="165">
        <v>1</v>
      </c>
    </row>
    <row r="725" spans="1:22" ht="12.75">
      <c r="A725" s="96" t="s">
        <v>40</v>
      </c>
      <c r="B725" s="243" t="s">
        <v>144</v>
      </c>
      <c r="C725" s="95"/>
      <c r="D725" s="188" t="s">
        <v>144</v>
      </c>
      <c r="E725" s="159" t="s">
        <v>144</v>
      </c>
      <c r="G725" s="119"/>
    </row>
    <row r="726" spans="1:22" ht="12.75">
      <c r="A726" s="96" t="s">
        <v>307</v>
      </c>
      <c r="B726" s="243" t="s">
        <v>144</v>
      </c>
      <c r="C726" s="95"/>
      <c r="D726" s="188" t="s">
        <v>144</v>
      </c>
      <c r="E726" s="159" t="s">
        <v>144</v>
      </c>
      <c r="G726" s="119"/>
    </row>
    <row r="727" spans="1:22" ht="12.75">
      <c r="A727" s="96"/>
      <c r="B727" s="243" t="s">
        <v>144</v>
      </c>
      <c r="C727" s="95"/>
      <c r="D727" s="188" t="s">
        <v>144</v>
      </c>
      <c r="E727" s="159" t="s">
        <v>144</v>
      </c>
      <c r="G727" s="119"/>
    </row>
    <row r="728" spans="1:22" ht="12.75">
      <c r="A728" s="96" t="s">
        <v>828</v>
      </c>
      <c r="B728" s="243" t="s">
        <v>144</v>
      </c>
      <c r="C728" s="95"/>
      <c r="D728" s="188" t="s">
        <v>144</v>
      </c>
      <c r="E728" s="159" t="s">
        <v>144</v>
      </c>
      <c r="G728" s="119"/>
    </row>
    <row r="729" spans="1:22" ht="12.75">
      <c r="A729" s="96" t="s">
        <v>829</v>
      </c>
      <c r="B729" s="243" t="s">
        <v>144</v>
      </c>
      <c r="C729" s="95"/>
      <c r="D729" s="188" t="s">
        <v>144</v>
      </c>
      <c r="E729" s="159" t="s">
        <v>144</v>
      </c>
      <c r="G729" s="119"/>
    </row>
    <row r="730" spans="1:22" ht="12.75">
      <c r="A730" s="96" t="s">
        <v>830</v>
      </c>
      <c r="B730" s="243" t="s">
        <v>144</v>
      </c>
      <c r="C730" s="95"/>
      <c r="D730" s="188" t="s">
        <v>144</v>
      </c>
      <c r="E730" s="159" t="s">
        <v>144</v>
      </c>
      <c r="G730" s="119"/>
    </row>
    <row r="731" spans="1:22" ht="12.75">
      <c r="A731" s="96" t="s">
        <v>831</v>
      </c>
      <c r="B731" s="243" t="s">
        <v>144</v>
      </c>
      <c r="C731" s="95"/>
      <c r="D731" s="188" t="s">
        <v>144</v>
      </c>
      <c r="E731" s="159" t="s">
        <v>144</v>
      </c>
      <c r="G731" s="119"/>
    </row>
    <row r="732" spans="1:22" ht="12.75">
      <c r="A732" s="96" t="s">
        <v>832</v>
      </c>
      <c r="B732" s="243" t="s">
        <v>144</v>
      </c>
      <c r="C732" s="95"/>
      <c r="D732" s="188" t="s">
        <v>144</v>
      </c>
      <c r="E732" s="159" t="s">
        <v>144</v>
      </c>
      <c r="G732" s="119"/>
    </row>
    <row r="733" spans="1:22" ht="12.75">
      <c r="A733" s="96" t="s">
        <v>833</v>
      </c>
      <c r="B733" s="243" t="s">
        <v>144</v>
      </c>
      <c r="C733" s="95"/>
      <c r="D733" s="188" t="s">
        <v>144</v>
      </c>
      <c r="E733" s="159" t="s">
        <v>144</v>
      </c>
      <c r="G733" s="119"/>
    </row>
    <row r="734" spans="1:22" ht="13.5" thickBot="1">
      <c r="A734" s="271"/>
      <c r="B734" s="278" t="s">
        <v>144</v>
      </c>
      <c r="C734" s="292"/>
      <c r="D734" s="225" t="s">
        <v>144</v>
      </c>
      <c r="E734" s="280" t="s">
        <v>144</v>
      </c>
      <c r="G734" s="119"/>
    </row>
    <row r="735" spans="1:22" ht="12.75">
      <c r="A735" s="291" t="s">
        <v>501</v>
      </c>
      <c r="B735" s="282" t="s">
        <v>144</v>
      </c>
      <c r="C735" s="293"/>
      <c r="D735" s="284" t="s">
        <v>144</v>
      </c>
      <c r="E735" s="285" t="s">
        <v>144</v>
      </c>
      <c r="G735" s="119"/>
      <c r="V735" s="165">
        <v>1</v>
      </c>
    </row>
    <row r="736" spans="1:22" ht="12.75">
      <c r="A736" s="96"/>
      <c r="B736" s="243" t="s">
        <v>144</v>
      </c>
      <c r="C736" s="95"/>
      <c r="D736" s="188" t="s">
        <v>144</v>
      </c>
      <c r="E736" s="159" t="s">
        <v>144</v>
      </c>
      <c r="G736" s="119"/>
      <c r="V736" s="165">
        <v>1</v>
      </c>
    </row>
    <row r="737" spans="1:22" ht="12.75">
      <c r="A737" s="154" t="s">
        <v>1230</v>
      </c>
      <c r="B737" s="243" t="s">
        <v>144</v>
      </c>
      <c r="C737" s="95"/>
      <c r="D737" s="188" t="s">
        <v>144</v>
      </c>
      <c r="E737" s="159" t="s">
        <v>144</v>
      </c>
      <c r="G737" s="119"/>
    </row>
    <row r="738" spans="1:22" ht="12.75">
      <c r="A738" s="96"/>
      <c r="B738" s="243" t="s">
        <v>144</v>
      </c>
      <c r="C738" s="95"/>
      <c r="D738" s="188" t="s">
        <v>144</v>
      </c>
      <c r="E738" s="159" t="s">
        <v>144</v>
      </c>
      <c r="G738" s="119"/>
    </row>
    <row r="739" spans="1:22" ht="12.75">
      <c r="A739" s="154" t="s">
        <v>1231</v>
      </c>
      <c r="B739" s="243" t="s">
        <v>144</v>
      </c>
      <c r="C739" s="95"/>
      <c r="D739" s="188" t="s">
        <v>144</v>
      </c>
      <c r="E739" s="159" t="s">
        <v>144</v>
      </c>
      <c r="G739" s="119"/>
    </row>
    <row r="740" spans="1:22" ht="12.75">
      <c r="A740" s="96" t="s">
        <v>836</v>
      </c>
      <c r="B740" s="243" t="s">
        <v>144</v>
      </c>
      <c r="C740" s="95"/>
      <c r="D740" s="188" t="s">
        <v>144</v>
      </c>
      <c r="E740" s="159" t="s">
        <v>144</v>
      </c>
      <c r="G740" s="119"/>
    </row>
    <row r="741" spans="1:22" ht="12.75">
      <c r="A741" s="96" t="s">
        <v>166</v>
      </c>
      <c r="B741" s="243" t="s">
        <v>144</v>
      </c>
      <c r="C741" s="97"/>
      <c r="D741" s="188" t="s">
        <v>144</v>
      </c>
      <c r="E741" s="159" t="s">
        <v>144</v>
      </c>
      <c r="G741" s="119"/>
    </row>
    <row r="742" spans="1:22" ht="12.75">
      <c r="A742" s="96" t="s">
        <v>1307</v>
      </c>
      <c r="B742" s="243" t="s">
        <v>144</v>
      </c>
      <c r="C742" s="97"/>
      <c r="D742" s="188" t="s">
        <v>144</v>
      </c>
      <c r="E742" s="159" t="s">
        <v>144</v>
      </c>
      <c r="G742" s="119"/>
    </row>
    <row r="743" spans="1:22" ht="12.75">
      <c r="A743" s="96"/>
      <c r="B743" s="243" t="s">
        <v>144</v>
      </c>
      <c r="C743" s="97"/>
      <c r="D743" s="188" t="s">
        <v>144</v>
      </c>
      <c r="E743" s="159" t="s">
        <v>144</v>
      </c>
      <c r="G743" s="119"/>
    </row>
    <row r="744" spans="1:22" ht="12.75">
      <c r="A744" s="154" t="s">
        <v>1311</v>
      </c>
      <c r="B744" s="243" t="s">
        <v>144</v>
      </c>
      <c r="C744" s="97"/>
      <c r="D744" s="188" t="s">
        <v>144</v>
      </c>
      <c r="E744" s="159" t="s">
        <v>144</v>
      </c>
      <c r="G744" s="119"/>
    </row>
    <row r="745" spans="1:22" ht="12.75">
      <c r="A745" s="96" t="s">
        <v>1308</v>
      </c>
      <c r="B745" s="243" t="s">
        <v>144</v>
      </c>
      <c r="C745" s="97"/>
      <c r="D745" s="188" t="s">
        <v>144</v>
      </c>
      <c r="E745" s="159" t="s">
        <v>144</v>
      </c>
      <c r="G745" s="119"/>
    </row>
    <row r="746" spans="1:22" ht="12.75">
      <c r="A746" s="96"/>
      <c r="B746" s="243"/>
      <c r="C746" s="97"/>
      <c r="D746" s="188"/>
      <c r="E746" s="159"/>
      <c r="G746" s="119"/>
    </row>
    <row r="747" spans="1:22" ht="12.75">
      <c r="A747" s="154" t="s">
        <v>1235</v>
      </c>
      <c r="B747" s="243"/>
      <c r="C747" s="97"/>
      <c r="D747" s="188"/>
      <c r="E747" s="159"/>
      <c r="G747" s="119"/>
    </row>
    <row r="748" spans="1:22" ht="12.75">
      <c r="A748" s="96"/>
      <c r="B748" s="243" t="s">
        <v>144</v>
      </c>
      <c r="C748" s="97"/>
      <c r="D748" s="188" t="s">
        <v>144</v>
      </c>
      <c r="E748" s="159" t="s">
        <v>144</v>
      </c>
      <c r="G748" s="119"/>
    </row>
    <row r="749" spans="1:22" ht="13.5" customHeight="1">
      <c r="A749" s="154" t="s">
        <v>1236</v>
      </c>
      <c r="B749" s="243" t="s">
        <v>144</v>
      </c>
      <c r="C749" s="97"/>
      <c r="D749" s="188" t="s">
        <v>144</v>
      </c>
      <c r="E749" s="159" t="s">
        <v>144</v>
      </c>
      <c r="G749" s="119"/>
    </row>
    <row r="750" spans="1:22" ht="12.75">
      <c r="A750" s="96"/>
      <c r="B750" s="243" t="s">
        <v>144</v>
      </c>
      <c r="C750" s="97"/>
      <c r="D750" s="188" t="s">
        <v>144</v>
      </c>
      <c r="E750" s="159" t="s">
        <v>144</v>
      </c>
      <c r="G750" s="119"/>
    </row>
    <row r="751" spans="1:22" ht="12.75">
      <c r="A751" s="154" t="s">
        <v>1232</v>
      </c>
      <c r="B751" s="243" t="s">
        <v>144</v>
      </c>
      <c r="C751" s="97"/>
      <c r="D751" s="188" t="s">
        <v>144</v>
      </c>
      <c r="E751" s="159" t="s">
        <v>144</v>
      </c>
      <c r="G751" s="119"/>
      <c r="V751" s="165">
        <v>1</v>
      </c>
    </row>
    <row r="752" spans="1:22" ht="12.75">
      <c r="A752" s="96"/>
      <c r="B752" s="243" t="s">
        <v>144</v>
      </c>
      <c r="C752" s="97"/>
      <c r="D752" s="188" t="s">
        <v>144</v>
      </c>
      <c r="E752" s="159" t="s">
        <v>144</v>
      </c>
      <c r="G752" s="119"/>
      <c r="V752" s="165">
        <v>1</v>
      </c>
    </row>
    <row r="753" spans="1:22" ht="12.75">
      <c r="A753" s="154" t="s">
        <v>1233</v>
      </c>
      <c r="B753" s="243" t="s">
        <v>144</v>
      </c>
      <c r="C753" s="97"/>
      <c r="D753" s="188" t="s">
        <v>144</v>
      </c>
      <c r="E753" s="159" t="s">
        <v>144</v>
      </c>
      <c r="G753" s="119"/>
    </row>
    <row r="754" spans="1:22" ht="12.75">
      <c r="A754" s="96"/>
      <c r="B754" s="243"/>
      <c r="C754" s="97"/>
      <c r="D754" s="188"/>
      <c r="E754" s="159"/>
      <c r="G754" s="119"/>
    </row>
    <row r="755" spans="1:22" ht="12.75">
      <c r="A755" s="177" t="s">
        <v>1234</v>
      </c>
      <c r="B755" s="243"/>
      <c r="C755" s="97"/>
      <c r="D755" s="188"/>
      <c r="E755" s="159"/>
      <c r="G755" s="119"/>
      <c r="V755" s="165">
        <v>1</v>
      </c>
    </row>
    <row r="756" spans="1:22" ht="96.75" customHeight="1">
      <c r="A756" s="193" t="s">
        <v>1301</v>
      </c>
      <c r="B756" s="243">
        <f>'proposed 13-14'!D756</f>
        <v>0.6</v>
      </c>
      <c r="C756" s="194"/>
      <c r="D756" s="188">
        <f>B756*($J$34+$J$33)</f>
        <v>0.64889999999999992</v>
      </c>
      <c r="E756" s="159">
        <f>(D756-B756)/B756</f>
        <v>8.1499999999999906E-2</v>
      </c>
      <c r="G756" s="119"/>
    </row>
    <row r="757" spans="1:22" ht="12.75">
      <c r="A757" s="96"/>
      <c r="B757" s="243"/>
      <c r="C757" s="89"/>
      <c r="D757" s="188" t="s">
        <v>144</v>
      </c>
      <c r="E757" s="159" t="s">
        <v>144</v>
      </c>
      <c r="G757" s="119"/>
    </row>
    <row r="758" spans="1:22" ht="12.75">
      <c r="A758" s="94" t="s">
        <v>1313</v>
      </c>
      <c r="B758" s="243"/>
      <c r="C758" s="89"/>
      <c r="D758" s="188" t="s">
        <v>144</v>
      </c>
      <c r="E758" s="159" t="s">
        <v>144</v>
      </c>
      <c r="G758" s="119"/>
    </row>
    <row r="759" spans="1:22" ht="12.75">
      <c r="A759" s="94"/>
      <c r="B759" s="243"/>
      <c r="C759" s="89"/>
      <c r="D759" s="188"/>
      <c r="E759" s="159"/>
      <c r="G759" s="119"/>
    </row>
    <row r="760" spans="1:22" ht="12.75">
      <c r="A760" s="96" t="s">
        <v>844</v>
      </c>
      <c r="B760" s="243"/>
      <c r="C760" s="89"/>
      <c r="D760" s="188"/>
      <c r="E760" s="159"/>
      <c r="G760" s="119"/>
    </row>
    <row r="761" spans="1:22" ht="12.75">
      <c r="A761" s="96" t="s">
        <v>845</v>
      </c>
      <c r="B761" s="243"/>
      <c r="C761" s="89"/>
      <c r="D761" s="188" t="s">
        <v>144</v>
      </c>
      <c r="E761" s="159" t="s">
        <v>144</v>
      </c>
      <c r="G761" s="119"/>
    </row>
    <row r="762" spans="1:22" ht="12.75">
      <c r="A762" s="176"/>
      <c r="B762" s="243"/>
      <c r="C762" s="89"/>
      <c r="D762" s="188" t="s">
        <v>144</v>
      </c>
      <c r="E762" s="159" t="s">
        <v>144</v>
      </c>
      <c r="G762" s="119"/>
    </row>
    <row r="763" spans="1:22" ht="12.75">
      <c r="A763" s="94" t="s">
        <v>92</v>
      </c>
      <c r="B763" s="243"/>
      <c r="C763" s="89"/>
      <c r="D763" s="188" t="s">
        <v>144</v>
      </c>
      <c r="E763" s="159" t="s">
        <v>144</v>
      </c>
      <c r="G763" s="119"/>
    </row>
    <row r="764" spans="1:22" ht="12.75">
      <c r="A764" s="96"/>
      <c r="B764" s="243"/>
      <c r="C764" s="89"/>
      <c r="D764" s="188" t="s">
        <v>144</v>
      </c>
      <c r="E764" s="159" t="s">
        <v>144</v>
      </c>
      <c r="G764" s="119"/>
    </row>
    <row r="765" spans="1:22" ht="12.75">
      <c r="A765" s="96" t="s">
        <v>846</v>
      </c>
      <c r="B765" s="243"/>
      <c r="C765" s="89"/>
      <c r="D765" s="188" t="s">
        <v>144</v>
      </c>
      <c r="E765" s="159" t="s">
        <v>144</v>
      </c>
      <c r="G765" s="119"/>
    </row>
    <row r="766" spans="1:22" ht="12.75">
      <c r="A766" s="96" t="s">
        <v>847</v>
      </c>
      <c r="B766" s="243"/>
      <c r="C766" s="89"/>
      <c r="D766" s="188" t="s">
        <v>144</v>
      </c>
      <c r="E766" s="159" t="s">
        <v>144</v>
      </c>
      <c r="G766" s="119"/>
    </row>
    <row r="767" spans="1:22" ht="12.75">
      <c r="A767" s="96"/>
      <c r="B767" s="243"/>
      <c r="C767" s="89"/>
      <c r="D767" s="188"/>
      <c r="E767" s="159"/>
      <c r="G767" s="119"/>
    </row>
    <row r="768" spans="1:22" ht="12.75">
      <c r="A768" s="96" t="s">
        <v>848</v>
      </c>
      <c r="B768" s="243">
        <f>'proposed 13-14'!D768</f>
        <v>24.5</v>
      </c>
      <c r="C768" s="89"/>
      <c r="D768" s="188">
        <f>B768*($J$34+$J$33)</f>
        <v>26.496749999999999</v>
      </c>
      <c r="E768" s="159">
        <f>(D768-B768)/B768</f>
        <v>8.1499999999999947E-2</v>
      </c>
      <c r="G768" s="119"/>
    </row>
    <row r="769" spans="1:7" ht="12.75">
      <c r="A769" s="96" t="s">
        <v>849</v>
      </c>
      <c r="B769" s="243">
        <f>'proposed 13-14'!D769</f>
        <v>40.880000000000003</v>
      </c>
      <c r="C769" s="89"/>
      <c r="D769" s="188">
        <f>B769*($J$34+$J$33)</f>
        <v>44.21172</v>
      </c>
      <c r="E769" s="159">
        <f>(D769-B769)/B769</f>
        <v>8.149999999999992E-2</v>
      </c>
      <c r="G769" s="119"/>
    </row>
    <row r="770" spans="1:7" ht="12.75">
      <c r="A770" s="96" t="s">
        <v>850</v>
      </c>
      <c r="B770" s="243"/>
      <c r="C770" s="163"/>
      <c r="D770" s="188" t="s">
        <v>144</v>
      </c>
      <c r="E770" s="159" t="s">
        <v>144</v>
      </c>
      <c r="G770" s="119"/>
    </row>
    <row r="771" spans="1:7" ht="12.75">
      <c r="A771" s="96" t="s">
        <v>851</v>
      </c>
      <c r="B771" s="243">
        <f>'proposed 13-14'!D771</f>
        <v>71.77</v>
      </c>
      <c r="C771" s="89"/>
      <c r="D771" s="188">
        <f>B771*($J$34+$J$33)</f>
        <v>77.619254999999995</v>
      </c>
      <c r="E771" s="159">
        <f>(D771-B771)/B771</f>
        <v>8.1500000000000003E-2</v>
      </c>
      <c r="G771" s="119"/>
    </row>
    <row r="772" spans="1:7" ht="12.75">
      <c r="A772" s="96"/>
      <c r="B772" s="243"/>
      <c r="C772" s="89"/>
      <c r="D772" s="188" t="s">
        <v>144</v>
      </c>
      <c r="E772" s="159" t="s">
        <v>144</v>
      </c>
      <c r="G772" s="119"/>
    </row>
    <row r="773" spans="1:7" ht="12.75">
      <c r="A773" s="96" t="s">
        <v>852</v>
      </c>
      <c r="B773" s="243"/>
      <c r="C773" s="89"/>
      <c r="D773" s="188" t="s">
        <v>144</v>
      </c>
      <c r="E773" s="159" t="s">
        <v>144</v>
      </c>
      <c r="G773" s="119"/>
    </row>
    <row r="774" spans="1:7" ht="12.75">
      <c r="A774" s="96" t="s">
        <v>853</v>
      </c>
      <c r="B774" s="243"/>
      <c r="C774" s="89"/>
      <c r="D774" s="188" t="s">
        <v>144</v>
      </c>
      <c r="E774" s="159" t="s">
        <v>144</v>
      </c>
      <c r="G774" s="119"/>
    </row>
    <row r="775" spans="1:7" ht="12.75">
      <c r="A775" s="96" t="s">
        <v>854</v>
      </c>
      <c r="B775" s="243">
        <f>'proposed 13-14'!D775</f>
        <v>98.73</v>
      </c>
      <c r="C775" s="89"/>
      <c r="D775" s="188">
        <f>B775*($J$34+$J$33)</f>
        <v>106.776495</v>
      </c>
      <c r="E775" s="159">
        <f>(D775-B775)/B775</f>
        <v>8.149999999999992E-2</v>
      </c>
      <c r="G775" s="119"/>
    </row>
    <row r="776" spans="1:7" ht="12.75">
      <c r="A776" s="96" t="s">
        <v>855</v>
      </c>
      <c r="B776" s="243">
        <f>'proposed 13-14'!D776</f>
        <v>197.43</v>
      </c>
      <c r="C776" s="89"/>
      <c r="D776" s="188">
        <f>B776*($J$34+$J$33)</f>
        <v>213.520545</v>
      </c>
      <c r="E776" s="159">
        <f>(D776-B776)/B776</f>
        <v>8.1499999999999961E-2</v>
      </c>
      <c r="G776" s="119"/>
    </row>
    <row r="777" spans="1:7" ht="12.75">
      <c r="A777" s="96"/>
      <c r="B777" s="243"/>
      <c r="C777" s="89"/>
      <c r="D777" s="188" t="s">
        <v>144</v>
      </c>
      <c r="E777" s="159" t="s">
        <v>144</v>
      </c>
      <c r="G777" s="119"/>
    </row>
    <row r="778" spans="1:7" ht="12.75">
      <c r="A778" s="96" t="s">
        <v>856</v>
      </c>
      <c r="B778" s="243"/>
      <c r="C778" s="89"/>
      <c r="D778" s="188" t="s">
        <v>144</v>
      </c>
      <c r="E778" s="159" t="s">
        <v>144</v>
      </c>
      <c r="G778" s="119"/>
    </row>
    <row r="779" spans="1:7" ht="12.75">
      <c r="A779" s="96" t="s">
        <v>854</v>
      </c>
      <c r="B779" s="243">
        <f>'proposed 13-14'!D779</f>
        <v>199.32</v>
      </c>
      <c r="C779" s="89"/>
      <c r="D779" s="188">
        <f>B779*($J$34+$J$33)</f>
        <v>215.56457999999998</v>
      </c>
      <c r="E779" s="159">
        <f>(D779-B779)/B779</f>
        <v>8.1499999999999934E-2</v>
      </c>
      <c r="G779" s="119"/>
    </row>
    <row r="780" spans="1:7" ht="12.75">
      <c r="A780" s="96" t="s">
        <v>855</v>
      </c>
      <c r="B780" s="243">
        <f>'proposed 13-14'!D780</f>
        <v>398.59</v>
      </c>
      <c r="C780" s="89"/>
      <c r="D780" s="188">
        <f>B780*($J$34+$J$33)</f>
        <v>431.07508499999994</v>
      </c>
      <c r="E780" s="159">
        <f>(D780-B780)/B780</f>
        <v>8.1499999999999934E-2</v>
      </c>
      <c r="G780" s="119"/>
    </row>
    <row r="781" spans="1:7" ht="12.75">
      <c r="A781" s="96"/>
      <c r="B781" s="243"/>
      <c r="C781" s="89"/>
      <c r="D781" s="188"/>
      <c r="E781" s="159"/>
      <c r="G781" s="119"/>
    </row>
    <row r="782" spans="1:7" ht="12.75">
      <c r="A782" s="94" t="s">
        <v>1237</v>
      </c>
      <c r="B782" s="243"/>
      <c r="C782" s="144"/>
      <c r="D782" s="188"/>
      <c r="E782" s="159"/>
      <c r="G782" s="119"/>
    </row>
    <row r="783" spans="1:7" ht="12.75">
      <c r="A783" s="94"/>
      <c r="B783" s="243"/>
      <c r="C783" s="144"/>
      <c r="D783" s="188"/>
      <c r="E783" s="159"/>
      <c r="G783" s="119"/>
    </row>
    <row r="784" spans="1:7" ht="12.75">
      <c r="A784" s="96" t="s">
        <v>331</v>
      </c>
      <c r="B784" s="243">
        <f>'proposed 13-14'!D784</f>
        <v>4.79</v>
      </c>
      <c r="C784" s="144"/>
      <c r="D784" s="188">
        <f>B784*($J$34+$J$33)</f>
        <v>5.1803849999999994</v>
      </c>
      <c r="E784" s="159">
        <f>(D784-B784)/B784</f>
        <v>8.149999999999985E-2</v>
      </c>
      <c r="G784" s="119"/>
    </row>
    <row r="785" spans="1:7" ht="12.75">
      <c r="A785" s="96"/>
      <c r="B785" s="243"/>
      <c r="C785" s="144"/>
      <c r="D785" s="188"/>
      <c r="E785" s="159"/>
      <c r="G785" s="119"/>
    </row>
    <row r="786" spans="1:7" ht="12.75">
      <c r="A786" s="96" t="s">
        <v>332</v>
      </c>
      <c r="B786" s="243"/>
      <c r="C786" s="144"/>
      <c r="D786" s="188" t="s">
        <v>144</v>
      </c>
      <c r="E786" s="159" t="s">
        <v>144</v>
      </c>
      <c r="G786" s="119"/>
    </row>
    <row r="787" spans="1:7" ht="12.75">
      <c r="A787" s="96" t="s">
        <v>333</v>
      </c>
      <c r="B787" s="243"/>
      <c r="C787" s="144"/>
      <c r="D787" s="188"/>
      <c r="E787" s="159"/>
      <c r="G787" s="119"/>
    </row>
    <row r="788" spans="1:7" ht="12.75">
      <c r="A788" s="96"/>
      <c r="B788" s="243"/>
      <c r="C788" s="144"/>
      <c r="D788" s="188"/>
      <c r="E788" s="159"/>
      <c r="G788" s="119"/>
    </row>
    <row r="789" spans="1:7" ht="12.75">
      <c r="A789" s="96" t="s">
        <v>335</v>
      </c>
      <c r="B789" s="243"/>
      <c r="C789" s="144"/>
      <c r="D789" s="188"/>
      <c r="E789" s="159"/>
      <c r="G789" s="119"/>
    </row>
    <row r="790" spans="1:7" ht="12.75">
      <c r="A790" s="96" t="s">
        <v>334</v>
      </c>
      <c r="B790" s="243"/>
      <c r="C790" s="144"/>
      <c r="D790" s="188"/>
      <c r="E790" s="159"/>
      <c r="G790" s="119"/>
    </row>
    <row r="791" spans="1:7" ht="12.75">
      <c r="A791" s="96"/>
      <c r="B791" s="243"/>
      <c r="C791" s="89"/>
      <c r="D791" s="188"/>
      <c r="E791" s="159"/>
      <c r="G791" s="119"/>
    </row>
    <row r="792" spans="1:7" ht="12.75">
      <c r="A792" s="94" t="s">
        <v>95</v>
      </c>
      <c r="B792" s="243"/>
      <c r="C792" s="89"/>
      <c r="D792" s="188" t="s">
        <v>144</v>
      </c>
      <c r="E792" s="159" t="s">
        <v>144</v>
      </c>
      <c r="G792" s="119"/>
    </row>
    <row r="793" spans="1:7" ht="12.75">
      <c r="A793" s="94"/>
      <c r="B793" s="243"/>
      <c r="C793" s="89"/>
      <c r="D793" s="188" t="s">
        <v>144</v>
      </c>
      <c r="E793" s="159" t="s">
        <v>144</v>
      </c>
      <c r="G793" s="119"/>
    </row>
    <row r="794" spans="1:7" ht="12.75">
      <c r="A794" s="96" t="s">
        <v>857</v>
      </c>
      <c r="B794" s="243"/>
      <c r="C794" s="89"/>
      <c r="D794" s="188" t="s">
        <v>144</v>
      </c>
      <c r="E794" s="159" t="s">
        <v>144</v>
      </c>
      <c r="G794" s="119"/>
    </row>
    <row r="795" spans="1:7" ht="12.75">
      <c r="A795" s="94"/>
      <c r="B795" s="243"/>
      <c r="C795" s="89"/>
      <c r="D795" s="188" t="s">
        <v>144</v>
      </c>
      <c r="E795" s="159" t="s">
        <v>144</v>
      </c>
      <c r="G795" s="119"/>
    </row>
    <row r="796" spans="1:7" ht="12.75">
      <c r="A796" s="96" t="s">
        <v>858</v>
      </c>
      <c r="B796" s="243">
        <f>'proposed 13-14'!D796</f>
        <v>58.36</v>
      </c>
      <c r="C796" s="89"/>
      <c r="D796" s="188">
        <f>B796*($J$34+$J$33)</f>
        <v>63.116339999999994</v>
      </c>
      <c r="E796" s="159">
        <f>(D796-B796)/B796</f>
        <v>8.1499999999999906E-2</v>
      </c>
      <c r="G796" s="119"/>
    </row>
    <row r="797" spans="1:7" ht="12.75">
      <c r="A797" s="96"/>
      <c r="B797" s="243"/>
      <c r="C797" s="89"/>
      <c r="D797" s="188" t="s">
        <v>144</v>
      </c>
      <c r="E797" s="159" t="s">
        <v>144</v>
      </c>
      <c r="G797" s="119"/>
    </row>
    <row r="798" spans="1:7" ht="12.75">
      <c r="A798" s="96" t="s">
        <v>1331</v>
      </c>
      <c r="B798" s="243">
        <f>'proposed 13-14'!D798</f>
        <v>116.72</v>
      </c>
      <c r="C798" s="89"/>
      <c r="D798" s="188">
        <f>B798*($J$34+$J$33)</f>
        <v>126.23267999999999</v>
      </c>
      <c r="E798" s="159">
        <f>(D798-B798)/B798</f>
        <v>8.1499999999999906E-2</v>
      </c>
      <c r="G798" s="119"/>
    </row>
    <row r="799" spans="1:7" ht="12.75">
      <c r="A799" s="96"/>
      <c r="B799" s="243"/>
      <c r="C799" s="163"/>
      <c r="D799" s="188" t="s">
        <v>144</v>
      </c>
      <c r="E799" s="159"/>
      <c r="G799" s="119"/>
    </row>
    <row r="800" spans="1:7" ht="12.75">
      <c r="A800" s="96" t="s">
        <v>1332</v>
      </c>
      <c r="B800" s="243">
        <f>'proposed 13-14'!D800</f>
        <v>233.42</v>
      </c>
      <c r="C800" s="89"/>
      <c r="D800" s="188">
        <f>B800*($J$34+$J$33)</f>
        <v>252.44372999999996</v>
      </c>
      <c r="E800" s="159">
        <f>(D800-B800)/B800</f>
        <v>8.1499999999999878E-2</v>
      </c>
      <c r="G800" s="119"/>
    </row>
    <row r="801" spans="1:22" ht="13.5" thickBot="1">
      <c r="A801" s="271"/>
      <c r="B801" s="278" t="s">
        <v>144</v>
      </c>
      <c r="C801" s="279"/>
      <c r="D801" s="225" t="s">
        <v>144</v>
      </c>
      <c r="E801" s="280" t="s">
        <v>144</v>
      </c>
      <c r="G801" s="119"/>
    </row>
    <row r="802" spans="1:22" ht="12.75">
      <c r="A802" s="291" t="s">
        <v>1239</v>
      </c>
      <c r="B802" s="282" t="s">
        <v>144</v>
      </c>
      <c r="C802" s="296"/>
      <c r="D802" s="284" t="s">
        <v>144</v>
      </c>
      <c r="E802" s="285" t="s">
        <v>144</v>
      </c>
      <c r="G802" s="119"/>
    </row>
    <row r="803" spans="1:22" ht="12.75">
      <c r="A803" s="96"/>
      <c r="B803" s="243" t="s">
        <v>144</v>
      </c>
      <c r="C803" s="153"/>
      <c r="D803" s="188" t="s">
        <v>144</v>
      </c>
      <c r="E803" s="159" t="s">
        <v>144</v>
      </c>
      <c r="G803" s="119"/>
    </row>
    <row r="804" spans="1:22" ht="12.75">
      <c r="A804" s="96" t="s">
        <v>864</v>
      </c>
      <c r="B804" s="243" t="s">
        <v>144</v>
      </c>
      <c r="C804" s="153"/>
      <c r="D804" s="188" t="s">
        <v>144</v>
      </c>
      <c r="E804" s="159" t="s">
        <v>144</v>
      </c>
      <c r="G804" s="119"/>
    </row>
    <row r="805" spans="1:22" ht="12.75">
      <c r="A805" s="96"/>
      <c r="B805" s="243"/>
      <c r="C805" s="153"/>
      <c r="D805" s="188"/>
      <c r="E805" s="159"/>
      <c r="G805" s="119"/>
    </row>
    <row r="806" spans="1:22" ht="12.75">
      <c r="A806" s="96" t="s">
        <v>865</v>
      </c>
      <c r="B806" s="243" t="s">
        <v>144</v>
      </c>
      <c r="C806" s="153"/>
      <c r="D806" s="188" t="s">
        <v>144</v>
      </c>
      <c r="E806" s="159" t="s">
        <v>144</v>
      </c>
      <c r="G806" s="119"/>
    </row>
    <row r="807" spans="1:22" ht="12.75">
      <c r="A807" s="96" t="s">
        <v>1238</v>
      </c>
      <c r="B807" s="243" t="s">
        <v>144</v>
      </c>
      <c r="C807" s="153"/>
      <c r="D807" s="188" t="s">
        <v>144</v>
      </c>
      <c r="E807" s="159" t="s">
        <v>144</v>
      </c>
      <c r="G807" s="119"/>
      <c r="V807" s="165">
        <v>1</v>
      </c>
    </row>
    <row r="808" spans="1:22" ht="12.75">
      <c r="A808" s="96"/>
      <c r="B808" s="243" t="s">
        <v>144</v>
      </c>
      <c r="C808" s="153"/>
      <c r="D808" s="188" t="s">
        <v>144</v>
      </c>
      <c r="E808" s="159" t="s">
        <v>144</v>
      </c>
      <c r="G808" s="119"/>
    </row>
    <row r="809" spans="1:22" ht="12.75">
      <c r="A809" s="96" t="s">
        <v>1503</v>
      </c>
      <c r="B809" s="243" t="s">
        <v>144</v>
      </c>
      <c r="C809" s="153"/>
      <c r="D809" s="188" t="s">
        <v>144</v>
      </c>
      <c r="E809" s="159" t="s">
        <v>144</v>
      </c>
      <c r="G809" s="119"/>
    </row>
    <row r="810" spans="1:22" ht="12.75">
      <c r="A810" s="96"/>
      <c r="B810" s="243" t="s">
        <v>144</v>
      </c>
      <c r="C810" s="153"/>
      <c r="D810" s="188" t="s">
        <v>144</v>
      </c>
      <c r="E810" s="159" t="s">
        <v>144</v>
      </c>
      <c r="G810" s="119"/>
    </row>
    <row r="811" spans="1:22" ht="12.75">
      <c r="A811" s="96" t="s">
        <v>1502</v>
      </c>
      <c r="B811" s="243">
        <f>'proposed 13-14'!D811</f>
        <v>1.47</v>
      </c>
      <c r="C811" s="153"/>
      <c r="D811" s="188">
        <f>B811*($J$34+$J$33)</f>
        <v>1.5898049999999999</v>
      </c>
      <c r="E811" s="159">
        <f>(D811-B811)/B811</f>
        <v>8.1499999999999961E-2</v>
      </c>
      <c r="G811" s="119"/>
    </row>
    <row r="812" spans="1:22" ht="12.75">
      <c r="A812" s="96"/>
      <c r="B812" s="243"/>
      <c r="C812" s="153"/>
      <c r="D812" s="188" t="s">
        <v>144</v>
      </c>
      <c r="E812" s="159" t="s">
        <v>144</v>
      </c>
      <c r="G812" s="119"/>
    </row>
    <row r="813" spans="1:22" ht="12.75">
      <c r="A813" s="96" t="s">
        <v>1504</v>
      </c>
      <c r="B813" s="243"/>
      <c r="C813" s="153"/>
      <c r="D813" s="188" t="s">
        <v>144</v>
      </c>
      <c r="E813" s="159" t="s">
        <v>144</v>
      </c>
      <c r="G813" s="119"/>
      <c r="V813" s="165">
        <v>1</v>
      </c>
    </row>
    <row r="814" spans="1:22" ht="12.75">
      <c r="A814" s="96"/>
      <c r="B814" s="243">
        <f>'proposed 13-14'!D814</f>
        <v>2.9</v>
      </c>
      <c r="C814" s="153"/>
      <c r="D814" s="188">
        <f>B814*($J$34+$J$33)</f>
        <v>3.1363499999999997</v>
      </c>
      <c r="E814" s="159">
        <f>(D814-B814)/B814</f>
        <v>8.1499999999999947E-2</v>
      </c>
      <c r="G814" s="119"/>
    </row>
    <row r="815" spans="1:22" ht="12.75">
      <c r="A815" s="96" t="s">
        <v>873</v>
      </c>
      <c r="B815" s="243"/>
      <c r="C815" s="153"/>
      <c r="D815" s="188" t="s">
        <v>144</v>
      </c>
      <c r="E815" s="159" t="s">
        <v>144</v>
      </c>
      <c r="G815" s="119"/>
    </row>
    <row r="816" spans="1:22" ht="12.75">
      <c r="A816" s="96" t="s">
        <v>874</v>
      </c>
      <c r="B816" s="243">
        <f>'proposed 13-14'!D816</f>
        <v>5.81</v>
      </c>
      <c r="C816" s="153"/>
      <c r="D816" s="188">
        <f>B816*($J$34+$J$33)</f>
        <v>6.2835149999999986</v>
      </c>
      <c r="E816" s="159">
        <f>(D816-B816)/B816</f>
        <v>8.1499999999999836E-2</v>
      </c>
      <c r="G816" s="119"/>
    </row>
    <row r="817" spans="1:7" ht="12.75">
      <c r="A817" s="96"/>
      <c r="B817" s="243"/>
      <c r="C817" s="153"/>
      <c r="D817" s="188" t="s">
        <v>144</v>
      </c>
      <c r="E817" s="159" t="s">
        <v>144</v>
      </c>
      <c r="G817" s="119"/>
    </row>
    <row r="818" spans="1:7" ht="12.75">
      <c r="A818" s="96" t="s">
        <v>1506</v>
      </c>
      <c r="B818" s="243"/>
      <c r="C818" s="153"/>
      <c r="D818" s="188" t="s">
        <v>144</v>
      </c>
      <c r="E818" s="159" t="s">
        <v>144</v>
      </c>
      <c r="G818" s="119"/>
    </row>
    <row r="819" spans="1:7" ht="12.75">
      <c r="A819" s="96" t="s">
        <v>1507</v>
      </c>
      <c r="B819" s="243">
        <f>'proposed 13-14'!D819</f>
        <v>17.440000000000001</v>
      </c>
      <c r="C819" s="153"/>
      <c r="D819" s="188">
        <f>B819*($J$34+$J$33)</f>
        <v>18.861360000000001</v>
      </c>
      <c r="E819" s="159">
        <f>(D819-B819)/B819</f>
        <v>8.1499999999999989E-2</v>
      </c>
      <c r="G819" s="119"/>
    </row>
    <row r="820" spans="1:7" ht="12.75">
      <c r="A820" s="96"/>
      <c r="B820" s="243"/>
      <c r="C820" s="89"/>
      <c r="D820" s="188" t="s">
        <v>144</v>
      </c>
      <c r="E820" s="159" t="s">
        <v>144</v>
      </c>
      <c r="G820" s="119"/>
    </row>
    <row r="821" spans="1:7" ht="12.75">
      <c r="A821" s="94" t="s">
        <v>242</v>
      </c>
      <c r="B821" s="243"/>
      <c r="C821" s="89"/>
      <c r="D821" s="188" t="s">
        <v>144</v>
      </c>
      <c r="E821" s="159" t="s">
        <v>144</v>
      </c>
      <c r="G821" s="119"/>
    </row>
    <row r="822" spans="1:7" ht="12.75">
      <c r="A822" s="94"/>
      <c r="B822" s="243"/>
      <c r="C822" s="89"/>
      <c r="D822" s="188"/>
      <c r="E822" s="159"/>
      <c r="G822" s="119"/>
    </row>
    <row r="823" spans="1:7" ht="12.75">
      <c r="A823" s="96" t="s">
        <v>1505</v>
      </c>
      <c r="B823" s="243"/>
      <c r="C823" s="89"/>
      <c r="D823" s="188" t="s">
        <v>144</v>
      </c>
      <c r="E823" s="159" t="s">
        <v>144</v>
      </c>
      <c r="G823" s="119"/>
    </row>
    <row r="824" spans="1:7" ht="12.75">
      <c r="A824" s="96"/>
      <c r="B824" s="243"/>
      <c r="C824" s="89"/>
      <c r="D824" s="188" t="s">
        <v>144</v>
      </c>
      <c r="E824" s="159" t="s">
        <v>144</v>
      </c>
      <c r="G824" s="119"/>
    </row>
    <row r="825" spans="1:7" ht="12.75">
      <c r="A825" s="96" t="s">
        <v>881</v>
      </c>
      <c r="B825" s="243"/>
      <c r="C825" s="89"/>
      <c r="D825" s="188" t="s">
        <v>144</v>
      </c>
      <c r="E825" s="159" t="s">
        <v>144</v>
      </c>
      <c r="G825" s="119"/>
    </row>
    <row r="826" spans="1:7" ht="12.75">
      <c r="A826" s="96"/>
      <c r="B826" s="243"/>
      <c r="C826" s="89"/>
      <c r="D826" s="188" t="s">
        <v>144</v>
      </c>
      <c r="E826" s="159" t="s">
        <v>144</v>
      </c>
      <c r="G826" s="119"/>
    </row>
    <row r="827" spans="1:7" ht="12.75">
      <c r="A827" s="96" t="s">
        <v>882</v>
      </c>
      <c r="B827" s="243"/>
      <c r="C827" s="89"/>
      <c r="D827" s="188" t="s">
        <v>144</v>
      </c>
      <c r="E827" s="159" t="s">
        <v>144</v>
      </c>
      <c r="G827" s="119"/>
    </row>
    <row r="828" spans="1:7" ht="12.75">
      <c r="A828" s="96" t="s">
        <v>883</v>
      </c>
      <c r="B828" s="243"/>
      <c r="C828" s="89"/>
      <c r="D828" s="188" t="s">
        <v>144</v>
      </c>
      <c r="E828" s="159" t="s">
        <v>144</v>
      </c>
      <c r="G828" s="119"/>
    </row>
    <row r="829" spans="1:7" ht="12.75">
      <c r="A829" s="96"/>
      <c r="B829" s="243"/>
      <c r="C829" s="89"/>
      <c r="D829" s="188" t="s">
        <v>144</v>
      </c>
      <c r="E829" s="159" t="s">
        <v>144</v>
      </c>
      <c r="G829" s="119"/>
    </row>
    <row r="830" spans="1:7" ht="12.75">
      <c r="A830" s="96" t="s">
        <v>884</v>
      </c>
      <c r="B830" s="243"/>
      <c r="C830" s="89"/>
      <c r="D830" s="188" t="s">
        <v>144</v>
      </c>
      <c r="E830" s="159" t="s">
        <v>144</v>
      </c>
      <c r="G830" s="119"/>
    </row>
    <row r="831" spans="1:7" ht="12.75">
      <c r="A831" s="96" t="s">
        <v>885</v>
      </c>
      <c r="B831" s="243"/>
      <c r="C831" s="89"/>
      <c r="D831" s="188" t="s">
        <v>144</v>
      </c>
      <c r="E831" s="159" t="s">
        <v>144</v>
      </c>
      <c r="G831" s="119"/>
    </row>
    <row r="832" spans="1:7" ht="12.75">
      <c r="A832" s="96"/>
      <c r="B832" s="243"/>
      <c r="C832" s="89"/>
      <c r="D832" s="188" t="s">
        <v>144</v>
      </c>
      <c r="E832" s="159" t="s">
        <v>144</v>
      </c>
      <c r="G832" s="119"/>
    </row>
    <row r="833" spans="1:22" ht="12.75">
      <c r="A833" s="96" t="s">
        <v>886</v>
      </c>
      <c r="B833" s="243"/>
      <c r="C833" s="89"/>
      <c r="D833" s="188" t="s">
        <v>144</v>
      </c>
      <c r="E833" s="159" t="s">
        <v>144</v>
      </c>
      <c r="G833" s="119"/>
      <c r="V833" s="165">
        <v>1</v>
      </c>
    </row>
    <row r="834" spans="1:22" ht="12.75">
      <c r="A834" s="96" t="s">
        <v>887</v>
      </c>
      <c r="B834" s="243"/>
      <c r="C834" s="89"/>
      <c r="D834" s="188" t="s">
        <v>144</v>
      </c>
      <c r="E834" s="159" t="s">
        <v>144</v>
      </c>
      <c r="G834" s="119"/>
      <c r="V834" s="165">
        <v>1</v>
      </c>
    </row>
    <row r="835" spans="1:22" ht="12.75">
      <c r="A835" s="96" t="s">
        <v>888</v>
      </c>
      <c r="B835" s="243"/>
      <c r="C835" s="89"/>
      <c r="D835" s="188" t="s">
        <v>144</v>
      </c>
      <c r="E835" s="159" t="s">
        <v>144</v>
      </c>
      <c r="G835" s="119"/>
      <c r="V835" s="165">
        <v>1</v>
      </c>
    </row>
    <row r="836" spans="1:22" ht="12.75">
      <c r="A836" s="96"/>
      <c r="B836" s="243"/>
      <c r="C836" s="89"/>
      <c r="D836" s="188" t="s">
        <v>144</v>
      </c>
      <c r="E836" s="159" t="s">
        <v>144</v>
      </c>
      <c r="G836" s="119"/>
    </row>
    <row r="837" spans="1:22" ht="12.75">
      <c r="A837" s="96" t="s">
        <v>889</v>
      </c>
      <c r="B837" s="243"/>
      <c r="C837" s="89"/>
      <c r="D837" s="188" t="s">
        <v>144</v>
      </c>
      <c r="E837" s="159" t="s">
        <v>144</v>
      </c>
      <c r="G837" s="119"/>
    </row>
    <row r="838" spans="1:22" ht="12.75">
      <c r="A838" s="96" t="s">
        <v>890</v>
      </c>
      <c r="B838" s="243"/>
      <c r="C838" s="89"/>
      <c r="D838" s="188" t="s">
        <v>144</v>
      </c>
      <c r="E838" s="159" t="s">
        <v>144</v>
      </c>
      <c r="G838" s="119"/>
    </row>
    <row r="839" spans="1:22" ht="12.75">
      <c r="A839" s="94"/>
      <c r="B839" s="243"/>
      <c r="C839" s="89"/>
      <c r="D839" s="188" t="s">
        <v>144</v>
      </c>
      <c r="E839" s="159" t="s">
        <v>144</v>
      </c>
      <c r="G839" s="119"/>
    </row>
    <row r="840" spans="1:22" ht="12.75">
      <c r="A840" s="94" t="s">
        <v>878</v>
      </c>
      <c r="B840" s="243"/>
      <c r="C840" s="89"/>
      <c r="D840" s="188" t="s">
        <v>144</v>
      </c>
      <c r="E840" s="159" t="s">
        <v>144</v>
      </c>
      <c r="G840" s="119"/>
    </row>
    <row r="841" spans="1:22" ht="12.75">
      <c r="A841" s="96"/>
      <c r="B841" s="243"/>
      <c r="C841" s="89"/>
      <c r="D841" s="188" t="s">
        <v>144</v>
      </c>
      <c r="E841" s="159" t="s">
        <v>144</v>
      </c>
      <c r="G841" s="119"/>
    </row>
    <row r="842" spans="1:22" ht="12.75">
      <c r="A842" s="96" t="s">
        <v>894</v>
      </c>
      <c r="B842" s="243">
        <f>'proposed 13-14'!D842</f>
        <v>1961.45</v>
      </c>
      <c r="C842" s="89"/>
      <c r="D842" s="188">
        <f>B842*($J$34+$J$33)</f>
        <v>2121.3081749999997</v>
      </c>
      <c r="E842" s="159">
        <f>(D842-B842)/B842</f>
        <v>8.1499999999999809E-2</v>
      </c>
      <c r="G842" s="119"/>
    </row>
    <row r="843" spans="1:22" ht="12.75">
      <c r="A843" s="96"/>
      <c r="B843" s="243"/>
      <c r="C843" s="89"/>
      <c r="D843" s="188" t="s">
        <v>144</v>
      </c>
      <c r="E843" s="159" t="s">
        <v>144</v>
      </c>
      <c r="G843" s="119"/>
    </row>
    <row r="844" spans="1:22" ht="12.75">
      <c r="A844" s="96" t="s">
        <v>893</v>
      </c>
      <c r="B844" s="243">
        <f>'proposed 13-14'!D844</f>
        <v>1388.98</v>
      </c>
      <c r="C844" s="163"/>
      <c r="D844" s="188">
        <f>B844*($J$34+$J$33)</f>
        <v>1502.1818699999999</v>
      </c>
      <c r="E844" s="159">
        <f>(D844-B844)/B844</f>
        <v>8.1499999999999906E-2</v>
      </c>
      <c r="G844" s="119"/>
    </row>
    <row r="845" spans="1:22" ht="12.75">
      <c r="A845" s="96"/>
      <c r="B845" s="243"/>
      <c r="C845" s="89"/>
      <c r="D845" s="188" t="s">
        <v>144</v>
      </c>
      <c r="E845" s="159" t="s">
        <v>144</v>
      </c>
      <c r="G845" s="119"/>
    </row>
    <row r="846" spans="1:22" ht="12.75">
      <c r="A846" s="96" t="s">
        <v>891</v>
      </c>
      <c r="B846" s="243">
        <f>'proposed 13-14'!D846</f>
        <v>1961.45</v>
      </c>
      <c r="C846" s="89"/>
      <c r="D846" s="188">
        <f>B846*($J$34+$J$33)</f>
        <v>2121.3081749999997</v>
      </c>
      <c r="E846" s="159">
        <f>(D846-B846)/B846</f>
        <v>8.1499999999999809E-2</v>
      </c>
      <c r="G846" s="119"/>
    </row>
    <row r="847" spans="1:22" ht="12.75">
      <c r="A847" s="96"/>
      <c r="B847" s="243"/>
      <c r="C847" s="89"/>
      <c r="D847" s="188" t="s">
        <v>144</v>
      </c>
      <c r="E847" s="159" t="s">
        <v>144</v>
      </c>
      <c r="G847" s="119"/>
    </row>
    <row r="848" spans="1:22" ht="12.75">
      <c r="A848" s="96" t="s">
        <v>892</v>
      </c>
      <c r="B848" s="243">
        <f>'proposed 13-14'!D848</f>
        <v>1388.98</v>
      </c>
      <c r="C848" s="89"/>
      <c r="D848" s="188">
        <f>B848*($J$34+$J$33)</f>
        <v>1502.1818699999999</v>
      </c>
      <c r="E848" s="159">
        <f>(D848-B848)/B848</f>
        <v>8.1499999999999906E-2</v>
      </c>
      <c r="G848" s="119"/>
    </row>
    <row r="849" spans="1:22" ht="12.75">
      <c r="A849" s="96"/>
      <c r="B849" s="243"/>
      <c r="C849" s="89"/>
      <c r="D849" s="188" t="s">
        <v>144</v>
      </c>
      <c r="E849" s="159" t="s">
        <v>144</v>
      </c>
      <c r="G849" s="119"/>
    </row>
    <row r="850" spans="1:22" ht="12.75">
      <c r="A850" s="96" t="s">
        <v>895</v>
      </c>
      <c r="B850" s="243">
        <f>'proposed 13-14'!D850</f>
        <v>980.71</v>
      </c>
      <c r="C850" s="89"/>
      <c r="D850" s="188">
        <f>B850*($J$34+$J$33)</f>
        <v>1060.6378649999999</v>
      </c>
      <c r="E850" s="159">
        <f>(D850-B850)/B850</f>
        <v>8.1499999999999878E-2</v>
      </c>
      <c r="G850" s="119"/>
    </row>
    <row r="851" spans="1:22" ht="12.75">
      <c r="A851" s="96"/>
      <c r="B851" s="243"/>
      <c r="C851" s="89"/>
      <c r="D851" s="188" t="s">
        <v>144</v>
      </c>
      <c r="E851" s="159" t="s">
        <v>144</v>
      </c>
      <c r="G851" s="119"/>
    </row>
    <row r="852" spans="1:22" ht="12.75">
      <c r="A852" s="96" t="s">
        <v>896</v>
      </c>
      <c r="B852" s="243"/>
      <c r="C852" s="89"/>
      <c r="D852" s="188" t="s">
        <v>144</v>
      </c>
      <c r="E852" s="159" t="s">
        <v>144</v>
      </c>
      <c r="G852" s="119"/>
    </row>
    <row r="853" spans="1:22" ht="12.75">
      <c r="A853" s="96" t="s">
        <v>897</v>
      </c>
      <c r="B853" s="243"/>
      <c r="C853" s="89"/>
      <c r="D853" s="188" t="s">
        <v>144</v>
      </c>
      <c r="E853" s="159" t="s">
        <v>144</v>
      </c>
      <c r="G853" s="119"/>
    </row>
    <row r="854" spans="1:22" ht="12.75">
      <c r="A854" s="96" t="s">
        <v>898</v>
      </c>
      <c r="B854" s="243"/>
      <c r="C854" s="89"/>
      <c r="D854" s="188" t="s">
        <v>144</v>
      </c>
      <c r="E854" s="159" t="s">
        <v>144</v>
      </c>
      <c r="G854" s="119"/>
    </row>
    <row r="855" spans="1:22" ht="12.75">
      <c r="A855" s="96"/>
      <c r="B855" s="243"/>
      <c r="C855" s="89"/>
      <c r="D855" s="188" t="s">
        <v>144</v>
      </c>
      <c r="E855" s="159" t="s">
        <v>144</v>
      </c>
      <c r="G855" s="119"/>
    </row>
    <row r="856" spans="1:22" ht="12.75">
      <c r="A856" s="96" t="s">
        <v>899</v>
      </c>
      <c r="B856" s="243">
        <f>'proposed 13-14'!D856</f>
        <v>980.71</v>
      </c>
      <c r="C856" s="89"/>
      <c r="D856" s="188">
        <f>B856*($J$34+$J$33)</f>
        <v>1060.6378649999999</v>
      </c>
      <c r="E856" s="159">
        <f>(D856-B856)/B856</f>
        <v>8.1499999999999878E-2</v>
      </c>
      <c r="G856" s="119"/>
    </row>
    <row r="857" spans="1:22" ht="12.75">
      <c r="A857" s="96"/>
      <c r="B857" s="243"/>
      <c r="C857" s="89"/>
      <c r="D857" s="188"/>
      <c r="E857" s="159" t="s">
        <v>144</v>
      </c>
      <c r="G857" s="119"/>
    </row>
    <row r="858" spans="1:22" ht="12.75">
      <c r="A858" s="96" t="s">
        <v>896</v>
      </c>
      <c r="B858" s="243"/>
      <c r="C858" s="89"/>
      <c r="D858" s="188" t="s">
        <v>144</v>
      </c>
      <c r="E858" s="159" t="s">
        <v>144</v>
      </c>
      <c r="G858" s="119"/>
    </row>
    <row r="859" spans="1:22" ht="12.75">
      <c r="A859" s="96" t="s">
        <v>897</v>
      </c>
      <c r="B859" s="243"/>
      <c r="C859" s="89"/>
      <c r="D859" s="188" t="s">
        <v>144</v>
      </c>
      <c r="E859" s="159" t="s">
        <v>144</v>
      </c>
      <c r="G859" s="119"/>
      <c r="V859" s="165">
        <v>1</v>
      </c>
    </row>
    <row r="860" spans="1:22" ht="12.75">
      <c r="A860" s="96" t="s">
        <v>898</v>
      </c>
      <c r="B860" s="243"/>
      <c r="C860" s="89"/>
      <c r="D860" s="188" t="s">
        <v>144</v>
      </c>
      <c r="E860" s="159" t="s">
        <v>144</v>
      </c>
      <c r="G860" s="119"/>
      <c r="V860" s="165">
        <v>1</v>
      </c>
    </row>
    <row r="861" spans="1:22" ht="12.75">
      <c r="A861" s="96"/>
      <c r="B861" s="243"/>
      <c r="C861" s="89"/>
      <c r="D861" s="188" t="s">
        <v>144</v>
      </c>
      <c r="E861" s="159" t="s">
        <v>144</v>
      </c>
      <c r="G861" s="119"/>
      <c r="V861" s="165">
        <v>1</v>
      </c>
    </row>
    <row r="862" spans="1:22" ht="12.75">
      <c r="A862" s="96" t="s">
        <v>900</v>
      </c>
      <c r="B862" s="243"/>
      <c r="C862" s="89"/>
      <c r="D862" s="188" t="s">
        <v>144</v>
      </c>
      <c r="E862" s="159" t="s">
        <v>144</v>
      </c>
      <c r="G862" s="119"/>
    </row>
    <row r="863" spans="1:22" ht="12.75">
      <c r="A863" s="96" t="s">
        <v>901</v>
      </c>
      <c r="B863" s="243"/>
      <c r="C863" s="89"/>
      <c r="D863" s="188" t="s">
        <v>144</v>
      </c>
      <c r="E863" s="159" t="s">
        <v>144</v>
      </c>
      <c r="G863" s="119"/>
    </row>
    <row r="864" spans="1:22" ht="12.75">
      <c r="A864" s="96" t="s">
        <v>902</v>
      </c>
      <c r="B864" s="243">
        <f>'proposed 13-14'!D864</f>
        <v>164.22</v>
      </c>
      <c r="C864" s="89"/>
      <c r="D864" s="188">
        <f>B864*($J$34+$J$33)</f>
        <v>177.60392999999999</v>
      </c>
      <c r="E864" s="159">
        <f>(D864-B864)/B864</f>
        <v>8.1499999999999947E-2</v>
      </c>
      <c r="G864" s="119"/>
    </row>
    <row r="865" spans="1:22" ht="12.75">
      <c r="A865" s="96"/>
      <c r="B865" s="243"/>
      <c r="C865" s="89"/>
      <c r="D865" s="188" t="s">
        <v>144</v>
      </c>
      <c r="E865" s="159" t="s">
        <v>144</v>
      </c>
      <c r="G865" s="119"/>
    </row>
    <row r="866" spans="1:22" ht="12.75">
      <c r="A866" s="96" t="s">
        <v>903</v>
      </c>
      <c r="B866" s="243"/>
      <c r="C866" s="89"/>
      <c r="D866" s="188" t="s">
        <v>144</v>
      </c>
      <c r="E866" s="159" t="s">
        <v>144</v>
      </c>
      <c r="G866" s="119"/>
    </row>
    <row r="867" spans="1:22" ht="12.75">
      <c r="A867" s="96" t="s">
        <v>904</v>
      </c>
      <c r="B867" s="243">
        <f>'proposed 13-14'!D867</f>
        <v>164.22</v>
      </c>
      <c r="C867" s="89"/>
      <c r="D867" s="188">
        <f>B867*($J$34+$J$33)</f>
        <v>177.60392999999999</v>
      </c>
      <c r="E867" s="159">
        <f>(D867-B867)/B867</f>
        <v>8.1499999999999947E-2</v>
      </c>
      <c r="G867" s="119"/>
    </row>
    <row r="868" spans="1:22" ht="12.75">
      <c r="A868" s="96"/>
      <c r="B868" s="243"/>
      <c r="C868" s="89"/>
      <c r="D868" s="188" t="s">
        <v>144</v>
      </c>
      <c r="E868" s="159"/>
      <c r="G868" s="119"/>
    </row>
    <row r="869" spans="1:22" ht="12.75">
      <c r="A869" s="96" t="s">
        <v>905</v>
      </c>
      <c r="B869" s="243"/>
      <c r="C869" s="89"/>
      <c r="D869" s="188" t="s">
        <v>144</v>
      </c>
      <c r="E869" s="159" t="s">
        <v>144</v>
      </c>
      <c r="G869" s="119"/>
      <c r="V869" s="165">
        <v>1</v>
      </c>
    </row>
    <row r="870" spans="1:22" ht="12.75">
      <c r="A870" s="96" t="s">
        <v>906</v>
      </c>
      <c r="B870" s="243"/>
      <c r="C870" s="89"/>
      <c r="D870" s="188" t="s">
        <v>144</v>
      </c>
      <c r="E870" s="159" t="s">
        <v>144</v>
      </c>
      <c r="G870" s="119"/>
    </row>
    <row r="871" spans="1:22" ht="12.75">
      <c r="A871" s="96" t="s">
        <v>907</v>
      </c>
      <c r="B871" s="243">
        <f>'proposed 13-14'!D871</f>
        <v>260.91000000000003</v>
      </c>
      <c r="C871" s="89"/>
      <c r="D871" s="188">
        <f>B871*($J$34+$J$33)</f>
        <v>282.17416500000002</v>
      </c>
      <c r="E871" s="159">
        <f>(D871-B871)/B871</f>
        <v>8.1499999999999961E-2</v>
      </c>
      <c r="G871" s="119"/>
    </row>
    <row r="872" spans="1:22" ht="12.75">
      <c r="A872" s="96"/>
      <c r="B872" s="243"/>
      <c r="C872" s="89"/>
      <c r="D872" s="188"/>
      <c r="E872" s="159" t="s">
        <v>144</v>
      </c>
      <c r="G872" s="119"/>
    </row>
    <row r="873" spans="1:22" ht="12.75">
      <c r="A873" s="96" t="s">
        <v>908</v>
      </c>
      <c r="B873" s="243"/>
      <c r="C873" s="89"/>
      <c r="D873" s="188" t="s">
        <v>144</v>
      </c>
      <c r="E873" s="159" t="s">
        <v>144</v>
      </c>
      <c r="G873" s="119"/>
    </row>
    <row r="874" spans="1:22" ht="12.75">
      <c r="A874" s="96" t="s">
        <v>909</v>
      </c>
      <c r="B874" s="243"/>
      <c r="C874" s="89"/>
      <c r="D874" s="188" t="s">
        <v>144</v>
      </c>
      <c r="E874" s="159" t="s">
        <v>144</v>
      </c>
      <c r="G874" s="119"/>
    </row>
    <row r="875" spans="1:22" ht="12.75">
      <c r="A875" s="96" t="s">
        <v>910</v>
      </c>
      <c r="B875" s="243">
        <f>'proposed 13-14'!D875</f>
        <v>245.55</v>
      </c>
      <c r="C875" s="89"/>
      <c r="D875" s="188">
        <f>B875*($J$34+$J$33)</f>
        <v>265.56232499999999</v>
      </c>
      <c r="E875" s="159">
        <f>(D875-B875)/B875</f>
        <v>8.1499999999999892E-2</v>
      </c>
      <c r="G875" s="119"/>
    </row>
    <row r="876" spans="1:22" ht="12.75">
      <c r="A876" s="96"/>
      <c r="B876" s="243"/>
      <c r="C876" s="89"/>
      <c r="D876" s="188" t="s">
        <v>144</v>
      </c>
      <c r="E876" s="159" t="s">
        <v>144</v>
      </c>
      <c r="G876" s="119"/>
    </row>
    <row r="877" spans="1:22" ht="12.75">
      <c r="A877" s="96" t="s">
        <v>911</v>
      </c>
      <c r="B877" s="243"/>
      <c r="C877" s="89"/>
      <c r="D877" s="188" t="s">
        <v>144</v>
      </c>
      <c r="E877" s="159" t="s">
        <v>144</v>
      </c>
      <c r="G877" s="119"/>
    </row>
    <row r="878" spans="1:22" ht="12.75">
      <c r="A878" s="96" t="s">
        <v>912</v>
      </c>
      <c r="B878" s="243"/>
      <c r="C878" s="89"/>
      <c r="D878" s="188" t="s">
        <v>144</v>
      </c>
      <c r="E878" s="159" t="s">
        <v>144</v>
      </c>
      <c r="G878" s="119"/>
    </row>
    <row r="879" spans="1:22" ht="12.75">
      <c r="A879" s="96" t="s">
        <v>913</v>
      </c>
      <c r="B879" s="243">
        <f>'proposed 13-14'!D879</f>
        <v>980.71</v>
      </c>
      <c r="C879" s="89"/>
      <c r="D879" s="188">
        <f>B879*($J$34+$J$33)</f>
        <v>1060.6378649999999</v>
      </c>
      <c r="E879" s="159">
        <f>(D879-B879)/B879</f>
        <v>8.1499999999999878E-2</v>
      </c>
      <c r="G879" s="119"/>
    </row>
    <row r="880" spans="1:22" ht="12.75">
      <c r="A880" s="96"/>
      <c r="B880" s="243"/>
      <c r="C880" s="89"/>
      <c r="D880" s="188" t="s">
        <v>144</v>
      </c>
      <c r="E880" s="159" t="s">
        <v>144</v>
      </c>
      <c r="G880" s="119"/>
    </row>
    <row r="881" spans="1:22" ht="12.75">
      <c r="A881" s="96" t="s">
        <v>914</v>
      </c>
      <c r="B881" s="243">
        <f>'proposed 13-14'!D881</f>
        <v>49.13</v>
      </c>
      <c r="C881" s="89"/>
      <c r="D881" s="188">
        <f>B881*($J$34+$J$33)</f>
        <v>53.134094999999995</v>
      </c>
      <c r="E881" s="159">
        <f>(D881-B881)/B881</f>
        <v>8.1499999999999836E-2</v>
      </c>
      <c r="G881" s="119"/>
    </row>
    <row r="882" spans="1:22" ht="12.75">
      <c r="A882" s="96"/>
      <c r="B882" s="158"/>
      <c r="C882" s="89"/>
      <c r="D882" s="188" t="s">
        <v>144</v>
      </c>
      <c r="E882" s="159" t="s">
        <v>144</v>
      </c>
      <c r="G882" s="119"/>
    </row>
    <row r="883" spans="1:22" ht="12.75">
      <c r="A883" s="96" t="s">
        <v>915</v>
      </c>
      <c r="B883" s="158"/>
      <c r="C883" s="89"/>
      <c r="D883" s="188" t="s">
        <v>144</v>
      </c>
      <c r="E883" s="159" t="s">
        <v>144</v>
      </c>
      <c r="G883" s="119"/>
      <c r="V883" s="165">
        <v>1</v>
      </c>
    </row>
    <row r="884" spans="1:22" ht="12.75">
      <c r="A884" s="96" t="s">
        <v>1508</v>
      </c>
      <c r="B884" s="158"/>
      <c r="C884" s="89"/>
      <c r="D884" s="188" t="s">
        <v>144</v>
      </c>
      <c r="E884" s="159" t="s">
        <v>144</v>
      </c>
      <c r="G884" s="119"/>
      <c r="V884" s="165">
        <v>1</v>
      </c>
    </row>
    <row r="885" spans="1:22" ht="13.5" thickBot="1">
      <c r="A885" s="271"/>
      <c r="B885" s="204"/>
      <c r="C885" s="279"/>
      <c r="D885" s="225" t="s">
        <v>144</v>
      </c>
      <c r="E885" s="280" t="s">
        <v>144</v>
      </c>
      <c r="G885" s="119"/>
      <c r="V885" s="165">
        <v>1</v>
      </c>
    </row>
    <row r="886" spans="1:22" ht="12.75">
      <c r="A886" s="290"/>
      <c r="B886" s="243"/>
      <c r="C886" s="283"/>
      <c r="D886" s="284" t="s">
        <v>144</v>
      </c>
      <c r="E886" s="285" t="s">
        <v>144</v>
      </c>
      <c r="G886" s="119"/>
      <c r="V886" s="165">
        <v>1</v>
      </c>
    </row>
    <row r="887" spans="1:22" ht="12.75">
      <c r="A887" s="96" t="s">
        <v>918</v>
      </c>
      <c r="B887" s="243"/>
      <c r="C887" s="89"/>
      <c r="D887" s="188" t="s">
        <v>144</v>
      </c>
      <c r="E887" s="159" t="s">
        <v>144</v>
      </c>
      <c r="G887" s="119"/>
    </row>
    <row r="888" spans="1:22" ht="12.75">
      <c r="A888" s="96" t="s">
        <v>919</v>
      </c>
      <c r="B888" s="243"/>
      <c r="C888" s="89"/>
      <c r="D888" s="188" t="s">
        <v>144</v>
      </c>
      <c r="E888" s="159" t="s">
        <v>144</v>
      </c>
      <c r="G888" s="119"/>
    </row>
    <row r="889" spans="1:22" ht="12.75">
      <c r="A889" s="96"/>
      <c r="B889" s="243"/>
      <c r="C889" s="89"/>
      <c r="D889" s="188" t="s">
        <v>144</v>
      </c>
      <c r="E889" s="159" t="s">
        <v>144</v>
      </c>
      <c r="G889" s="119"/>
    </row>
    <row r="890" spans="1:22" ht="12.75">
      <c r="A890" s="96" t="s">
        <v>96</v>
      </c>
      <c r="B890" s="243">
        <f>'proposed 13-14'!D890</f>
        <v>81.36</v>
      </c>
      <c r="C890" s="89"/>
      <c r="D890" s="188">
        <f>B890*($J$34+$J$33)</f>
        <v>87.990839999999992</v>
      </c>
      <c r="E890" s="159">
        <f>(D890-B890)/B890</f>
        <v>8.1499999999999906E-2</v>
      </c>
      <c r="G890" s="119"/>
    </row>
    <row r="891" spans="1:22" ht="12.75">
      <c r="A891" s="96" t="s">
        <v>920</v>
      </c>
      <c r="B891" s="243">
        <f>'proposed 13-14'!D891</f>
        <v>98.21</v>
      </c>
      <c r="C891" s="89"/>
      <c r="D891" s="188">
        <f>B891*($J$34+$J$33)</f>
        <v>106.21411499999998</v>
      </c>
      <c r="E891" s="159">
        <f>(D891-B891)/B891</f>
        <v>8.149999999999985E-2</v>
      </c>
      <c r="G891" s="119"/>
    </row>
    <row r="892" spans="1:22" ht="12.75">
      <c r="A892" s="96" t="s">
        <v>97</v>
      </c>
      <c r="B892" s="243">
        <f>'proposed 13-14'!D892</f>
        <v>122.79</v>
      </c>
      <c r="C892" s="89"/>
      <c r="D892" s="188">
        <f>B892*($J$34+$J$33)</f>
        <v>132.79738499999999</v>
      </c>
      <c r="E892" s="159">
        <f>(D892-B892)/B892</f>
        <v>8.1499999999999878E-2</v>
      </c>
      <c r="G892" s="119"/>
    </row>
    <row r="893" spans="1:22" ht="12.75">
      <c r="A893" s="96"/>
      <c r="B893" s="243"/>
      <c r="C893" s="89"/>
      <c r="D893" s="188" t="s">
        <v>144</v>
      </c>
      <c r="E893" s="159" t="s">
        <v>144</v>
      </c>
      <c r="G893" s="119"/>
    </row>
    <row r="894" spans="1:22" ht="12.75">
      <c r="A894" s="96" t="s">
        <v>98</v>
      </c>
      <c r="B894" s="243">
        <f>'proposed 13-14'!D894</f>
        <v>196.45</v>
      </c>
      <c r="C894" s="89"/>
      <c r="D894" s="188">
        <f>B894*($J$34+$J$33)</f>
        <v>212.46067499999998</v>
      </c>
      <c r="E894" s="159">
        <f>(D894-B894)/B894</f>
        <v>8.1499999999999961E-2</v>
      </c>
      <c r="G894" s="119"/>
    </row>
    <row r="895" spans="1:22" ht="12.75">
      <c r="A895" s="96"/>
      <c r="B895" s="243"/>
      <c r="C895" s="89"/>
      <c r="D895" s="188"/>
      <c r="E895" s="159"/>
      <c r="G895" s="119"/>
    </row>
    <row r="896" spans="1:22" ht="12.75">
      <c r="A896" s="96" t="s">
        <v>336</v>
      </c>
      <c r="B896" s="243">
        <f>'proposed 13-14'!D896</f>
        <v>4.59</v>
      </c>
      <c r="C896" s="144"/>
      <c r="D896" s="188">
        <f>B896*($J$34+$J$33)</f>
        <v>4.964084999999999</v>
      </c>
      <c r="E896" s="159">
        <f>(D896-B896)/B896</f>
        <v>8.1499999999999809E-2</v>
      </c>
      <c r="G896" s="119"/>
    </row>
    <row r="897" spans="1:22" ht="12.75">
      <c r="A897" s="96"/>
      <c r="B897" s="243"/>
      <c r="C897" s="89"/>
      <c r="D897" s="188" t="s">
        <v>144</v>
      </c>
      <c r="E897" s="159" t="s">
        <v>144</v>
      </c>
      <c r="G897" s="119"/>
    </row>
    <row r="898" spans="1:22" ht="12.75">
      <c r="A898" s="96" t="s">
        <v>921</v>
      </c>
      <c r="B898" s="243"/>
      <c r="C898" s="153"/>
      <c r="D898" s="188" t="s">
        <v>144</v>
      </c>
      <c r="E898" s="159" t="s">
        <v>144</v>
      </c>
      <c r="G898" s="119"/>
      <c r="V898" s="165">
        <v>1</v>
      </c>
    </row>
    <row r="899" spans="1:22" ht="12.75">
      <c r="A899" s="96"/>
      <c r="B899" s="243"/>
      <c r="C899" s="153"/>
      <c r="D899" s="188" t="s">
        <v>144</v>
      </c>
      <c r="E899" s="159" t="s">
        <v>144</v>
      </c>
      <c r="G899" s="119"/>
      <c r="V899" s="165">
        <v>1</v>
      </c>
    </row>
    <row r="900" spans="1:22" ht="12.75">
      <c r="A900" s="96" t="s">
        <v>922</v>
      </c>
      <c r="B900" s="243">
        <f>'proposed 13-14'!D900</f>
        <v>4469.6499999999996</v>
      </c>
      <c r="C900" s="153"/>
      <c r="D900" s="188">
        <f>B900*($J$34+$J$33)</f>
        <v>4833.9264749999993</v>
      </c>
      <c r="E900" s="159">
        <f>(D900-B900)/B900</f>
        <v>8.1499999999999934E-2</v>
      </c>
      <c r="G900" s="119"/>
      <c r="V900" s="165">
        <v>1</v>
      </c>
    </row>
    <row r="901" spans="1:22" ht="12.75">
      <c r="A901" s="96" t="s">
        <v>923</v>
      </c>
      <c r="B901" s="243">
        <f>'proposed 13-14'!D901</f>
        <v>200563.03</v>
      </c>
      <c r="C901" s="153"/>
      <c r="D901" s="188">
        <f>B901*($J$34+$J$33)</f>
        <v>216908.91694499998</v>
      </c>
      <c r="E901" s="159">
        <f>(D901-B901)/B901</f>
        <v>8.1499999999999878E-2</v>
      </c>
      <c r="G901" s="119"/>
    </row>
    <row r="902" spans="1:22" ht="12.75">
      <c r="A902" s="96"/>
      <c r="B902" s="243"/>
      <c r="C902" s="153"/>
      <c r="D902" s="188" t="s">
        <v>144</v>
      </c>
      <c r="E902" s="159" t="s">
        <v>144</v>
      </c>
      <c r="G902" s="119"/>
    </row>
    <row r="903" spans="1:22" ht="12.75">
      <c r="A903" s="96" t="s">
        <v>924</v>
      </c>
      <c r="B903" s="243">
        <f>'proposed 13-14'!D903</f>
        <v>3546.58</v>
      </c>
      <c r="C903" s="153"/>
      <c r="D903" s="188">
        <f>B903*($J$34+$J$33)</f>
        <v>3835.6262699999997</v>
      </c>
      <c r="E903" s="159">
        <f>(D903-B903)/B903</f>
        <v>8.1499999999999947E-2</v>
      </c>
      <c r="G903" s="119"/>
    </row>
    <row r="904" spans="1:22" ht="12.75">
      <c r="A904" s="96" t="s">
        <v>923</v>
      </c>
      <c r="B904" s="243">
        <f>'proposed 13-14'!D904</f>
        <v>242051.76</v>
      </c>
      <c r="C904" s="153"/>
      <c r="D904" s="188">
        <f>B904*($J$34+$J$33)</f>
        <v>261778.97843999998</v>
      </c>
      <c r="E904" s="159">
        <f>(D904-B904)/B904</f>
        <v>8.1499999999999864E-2</v>
      </c>
      <c r="G904" s="119"/>
    </row>
    <row r="905" spans="1:22" ht="12.75">
      <c r="A905" s="96"/>
      <c r="B905" s="243"/>
      <c r="C905" s="89"/>
      <c r="D905" s="188" t="s">
        <v>144</v>
      </c>
      <c r="E905" s="159" t="s">
        <v>144</v>
      </c>
      <c r="G905" s="119"/>
      <c r="V905" s="165">
        <v>1</v>
      </c>
    </row>
    <row r="906" spans="1:22" ht="12.75">
      <c r="A906" s="94" t="s">
        <v>925</v>
      </c>
      <c r="B906" s="243"/>
      <c r="C906" s="89"/>
      <c r="D906" s="188" t="s">
        <v>144</v>
      </c>
      <c r="E906" s="159" t="s">
        <v>144</v>
      </c>
      <c r="G906" s="119"/>
      <c r="V906" s="165">
        <v>1</v>
      </c>
    </row>
    <row r="907" spans="1:22" ht="12.75">
      <c r="A907" s="96"/>
      <c r="B907" s="243"/>
      <c r="C907" s="89"/>
      <c r="D907" s="188" t="s">
        <v>144</v>
      </c>
      <c r="E907" s="159" t="s">
        <v>144</v>
      </c>
      <c r="G907" s="119"/>
    </row>
    <row r="908" spans="1:22" ht="12.75">
      <c r="A908" s="96" t="s">
        <v>928</v>
      </c>
      <c r="B908" s="243">
        <f>'proposed 13-14'!D908</f>
        <v>182.63</v>
      </c>
      <c r="C908" s="89"/>
      <c r="D908" s="188">
        <f>B908*($J$34+$J$33)</f>
        <v>197.51434499999999</v>
      </c>
      <c r="E908" s="159">
        <f>(D908-B908)/B908</f>
        <v>8.1499999999999975E-2</v>
      </c>
      <c r="G908" s="119"/>
    </row>
    <row r="909" spans="1:22" ht="12.75">
      <c r="A909" s="96"/>
      <c r="B909" s="243"/>
      <c r="C909" s="89"/>
      <c r="D909" s="188" t="s">
        <v>144</v>
      </c>
      <c r="E909" s="159" t="s">
        <v>144</v>
      </c>
      <c r="G909" s="119"/>
      <c r="V909" s="165">
        <v>1</v>
      </c>
    </row>
    <row r="910" spans="1:22" ht="12.75">
      <c r="A910" s="96" t="s">
        <v>926</v>
      </c>
      <c r="B910" s="243">
        <f>'proposed 13-14'!D910</f>
        <v>309.93</v>
      </c>
      <c r="C910" s="89"/>
      <c r="D910" s="188">
        <f>B910*($J$34+$J$33)</f>
        <v>335.18929499999996</v>
      </c>
      <c r="E910" s="159">
        <f>(D910-B910)/B910</f>
        <v>8.1499999999999836E-2</v>
      </c>
      <c r="G910" s="119"/>
      <c r="V910" s="165">
        <v>1</v>
      </c>
    </row>
    <row r="911" spans="1:22" ht="12.75">
      <c r="A911" s="96"/>
      <c r="B911" s="243"/>
      <c r="C911" s="89"/>
      <c r="D911" s="188" t="s">
        <v>144</v>
      </c>
      <c r="E911" s="159" t="s">
        <v>144</v>
      </c>
      <c r="G911" s="119"/>
    </row>
    <row r="912" spans="1:22" ht="12.75">
      <c r="A912" s="96" t="s">
        <v>927</v>
      </c>
      <c r="B912" s="243">
        <f>'proposed 13-14'!D912</f>
        <v>182.63</v>
      </c>
      <c r="C912" s="89"/>
      <c r="D912" s="188">
        <f>B912*($J$34+$J$33)</f>
        <v>197.51434499999999</v>
      </c>
      <c r="E912" s="159">
        <f>(D912-B912)/B912</f>
        <v>8.1499999999999975E-2</v>
      </c>
      <c r="G912" s="119"/>
      <c r="V912" s="165">
        <v>1</v>
      </c>
    </row>
    <row r="913" spans="1:22" ht="12.75">
      <c r="A913" s="96"/>
      <c r="B913" s="243"/>
      <c r="C913" s="89"/>
      <c r="D913" s="188" t="s">
        <v>144</v>
      </c>
      <c r="E913" s="159" t="s">
        <v>144</v>
      </c>
      <c r="G913" s="119"/>
    </row>
    <row r="914" spans="1:22" ht="12.75">
      <c r="A914" s="96" t="s">
        <v>167</v>
      </c>
      <c r="B914" s="243">
        <f>'proposed 13-14'!D914</f>
        <v>309.93</v>
      </c>
      <c r="C914" s="89"/>
      <c r="D914" s="188">
        <f>B914*($J$34+$J$33)</f>
        <v>335.18929499999996</v>
      </c>
      <c r="E914" s="159">
        <f>(D914-B914)/B914</f>
        <v>8.1499999999999836E-2</v>
      </c>
      <c r="G914" s="119"/>
    </row>
    <row r="915" spans="1:22" ht="12.75">
      <c r="A915" s="96"/>
      <c r="B915" s="243"/>
      <c r="C915" s="89"/>
      <c r="D915" s="188" t="s">
        <v>144</v>
      </c>
      <c r="E915" s="159" t="s">
        <v>144</v>
      </c>
      <c r="G915" s="119"/>
    </row>
    <row r="916" spans="1:22" ht="12.75">
      <c r="A916" s="96" t="s">
        <v>168</v>
      </c>
      <c r="B916" s="243">
        <f>'proposed 13-14'!D916</f>
        <v>196.45</v>
      </c>
      <c r="C916" s="89"/>
      <c r="D916" s="188">
        <f>B916*($J$34+$J$33)</f>
        <v>212.46067499999998</v>
      </c>
      <c r="E916" s="159">
        <f>(D916-B916)/B916</f>
        <v>8.1499999999999961E-2</v>
      </c>
      <c r="G916" s="119"/>
      <c r="V916" s="165">
        <v>1</v>
      </c>
    </row>
    <row r="917" spans="1:22" ht="12.75">
      <c r="A917" s="96"/>
      <c r="B917" s="243"/>
      <c r="C917" s="89"/>
      <c r="D917" s="188" t="s">
        <v>144</v>
      </c>
      <c r="E917" s="159" t="s">
        <v>144</v>
      </c>
      <c r="G917" s="119"/>
    </row>
    <row r="918" spans="1:22" ht="12.75">
      <c r="A918" s="94" t="s">
        <v>929</v>
      </c>
      <c r="B918" s="243"/>
      <c r="C918" s="89"/>
      <c r="D918" s="188" t="s">
        <v>144</v>
      </c>
      <c r="E918" s="159" t="s">
        <v>144</v>
      </c>
      <c r="G918" s="119"/>
    </row>
    <row r="919" spans="1:22" ht="12.75">
      <c r="A919" s="96"/>
      <c r="B919" s="243"/>
      <c r="C919" s="89"/>
      <c r="D919" s="188" t="s">
        <v>144</v>
      </c>
      <c r="E919" s="159" t="s">
        <v>144</v>
      </c>
      <c r="G919" s="119"/>
      <c r="V919" s="165">
        <v>1</v>
      </c>
    </row>
    <row r="920" spans="1:22" ht="12.75">
      <c r="A920" s="96" t="s">
        <v>169</v>
      </c>
      <c r="B920" s="243">
        <f>'proposed 13-14'!D920</f>
        <v>612.37</v>
      </c>
      <c r="C920" s="89"/>
      <c r="D920" s="188">
        <f>B920*($J$34+$J$33)</f>
        <v>662.27815499999997</v>
      </c>
      <c r="E920" s="159">
        <f>(D920-B920)/B920</f>
        <v>8.1499999999999947E-2</v>
      </c>
      <c r="G920" s="119"/>
      <c r="V920" s="165">
        <v>1</v>
      </c>
    </row>
    <row r="921" spans="1:22" ht="12.75">
      <c r="A921" s="96"/>
      <c r="B921" s="243"/>
      <c r="C921" s="89"/>
      <c r="D921" s="188" t="s">
        <v>144</v>
      </c>
      <c r="E921" s="159" t="s">
        <v>144</v>
      </c>
      <c r="G921" s="119"/>
      <c r="V921" s="165">
        <v>1</v>
      </c>
    </row>
    <row r="922" spans="1:22" ht="12.75">
      <c r="A922" s="96" t="s">
        <v>930</v>
      </c>
      <c r="B922" s="243">
        <f>'proposed 13-14'!D922</f>
        <v>1226.27</v>
      </c>
      <c r="C922" s="89"/>
      <c r="D922" s="188">
        <f>B922*($J$34+$J$33)</f>
        <v>1326.2110049999999</v>
      </c>
      <c r="E922" s="159">
        <f>(D922-B922)/B922</f>
        <v>8.149999999999992E-2</v>
      </c>
      <c r="G922" s="119"/>
      <c r="V922" s="165">
        <v>1</v>
      </c>
    </row>
    <row r="923" spans="1:22" ht="12.75">
      <c r="A923" s="96"/>
      <c r="B923" s="243"/>
      <c r="C923" s="89"/>
      <c r="D923" s="188" t="s">
        <v>144</v>
      </c>
      <c r="E923" s="159" t="s">
        <v>144</v>
      </c>
      <c r="G923" s="119"/>
    </row>
    <row r="924" spans="1:22" ht="12.75">
      <c r="A924" s="96" t="s">
        <v>931</v>
      </c>
      <c r="B924" s="243">
        <f>'proposed 13-14'!D924</f>
        <v>612.37</v>
      </c>
      <c r="C924" s="89"/>
      <c r="D924" s="188">
        <f>B924*($J$34+$J$33)</f>
        <v>662.27815499999997</v>
      </c>
      <c r="E924" s="159">
        <f>(D924-B924)/B924</f>
        <v>8.1499999999999947E-2</v>
      </c>
      <c r="G924" s="119"/>
    </row>
    <row r="925" spans="1:22" ht="12.75">
      <c r="A925" s="96"/>
      <c r="B925" s="243"/>
      <c r="C925" s="89"/>
      <c r="D925" s="188" t="s">
        <v>144</v>
      </c>
      <c r="E925" s="159" t="s">
        <v>144</v>
      </c>
      <c r="G925" s="119"/>
      <c r="V925" s="165">
        <v>1</v>
      </c>
    </row>
    <row r="926" spans="1:22" ht="12.75">
      <c r="A926" s="96" t="s">
        <v>932</v>
      </c>
      <c r="B926" s="243">
        <f>'proposed 13-14'!D926</f>
        <v>1226.27</v>
      </c>
      <c r="C926" s="89"/>
      <c r="D926" s="188">
        <f>B926*($J$34+$J$33)</f>
        <v>1326.2110049999999</v>
      </c>
      <c r="E926" s="159">
        <f>(D926-B926)/B926</f>
        <v>8.149999999999992E-2</v>
      </c>
      <c r="G926" s="119"/>
    </row>
    <row r="927" spans="1:22" ht="12.75">
      <c r="A927" s="96"/>
      <c r="B927" s="243"/>
      <c r="C927" s="89"/>
      <c r="D927" s="188" t="s">
        <v>144</v>
      </c>
      <c r="E927" s="159" t="s">
        <v>144</v>
      </c>
      <c r="G927" s="119"/>
    </row>
    <row r="928" spans="1:22" ht="12.75">
      <c r="A928" s="96" t="s">
        <v>933</v>
      </c>
      <c r="B928" s="243">
        <f>'proposed 13-14'!D928</f>
        <v>1838.66</v>
      </c>
      <c r="C928" s="89"/>
      <c r="D928" s="188">
        <f>B928*($J$34+$J$33)</f>
        <v>1988.5107899999998</v>
      </c>
      <c r="E928" s="159">
        <f>(D928-B928)/B928</f>
        <v>8.149999999999985E-2</v>
      </c>
      <c r="G928" s="119"/>
    </row>
    <row r="929" spans="1:22" ht="12.75">
      <c r="A929" s="96"/>
      <c r="B929" s="243"/>
      <c r="C929" s="89"/>
      <c r="D929" s="188" t="s">
        <v>144</v>
      </c>
      <c r="E929" s="159" t="s">
        <v>144</v>
      </c>
      <c r="G929" s="119"/>
    </row>
    <row r="930" spans="1:22" ht="12.75">
      <c r="A930" s="96" t="s">
        <v>934</v>
      </c>
      <c r="B930" s="243">
        <f>'proposed 13-14'!D930</f>
        <v>3269.06</v>
      </c>
      <c r="C930" s="89"/>
      <c r="D930" s="188">
        <f>B930*($J$34+$J$33)</f>
        <v>3535.4883899999995</v>
      </c>
      <c r="E930" s="159">
        <f>(D930-B930)/B930</f>
        <v>8.1499999999999878E-2</v>
      </c>
      <c r="G930" s="119"/>
    </row>
    <row r="931" spans="1:22" ht="12.75">
      <c r="A931" s="96"/>
      <c r="B931" s="243"/>
      <c r="C931" s="89"/>
      <c r="D931" s="188" t="s">
        <v>144</v>
      </c>
      <c r="E931" s="159" t="s">
        <v>144</v>
      </c>
      <c r="G931" s="119"/>
    </row>
    <row r="932" spans="1:22" ht="12.75">
      <c r="A932" s="96" t="s">
        <v>935</v>
      </c>
      <c r="B932" s="243">
        <f>'proposed 13-14'!D932</f>
        <v>1226.27</v>
      </c>
      <c r="C932" s="89"/>
      <c r="D932" s="188">
        <f>B932*($J$34+$J$33)</f>
        <v>1326.2110049999999</v>
      </c>
      <c r="E932" s="159">
        <f>(D932-B932)/B932</f>
        <v>8.149999999999992E-2</v>
      </c>
      <c r="G932" s="119"/>
    </row>
    <row r="933" spans="1:22" ht="12.75">
      <c r="A933" s="96"/>
      <c r="B933" s="243"/>
      <c r="C933" s="89"/>
      <c r="D933" s="188" t="s">
        <v>144</v>
      </c>
      <c r="E933" s="159" t="s">
        <v>144</v>
      </c>
      <c r="G933" s="119"/>
    </row>
    <row r="934" spans="1:22" ht="12.75">
      <c r="A934" s="96" t="s">
        <v>936</v>
      </c>
      <c r="B934" s="243">
        <f>'proposed 13-14'!D934</f>
        <v>1634.53</v>
      </c>
      <c r="C934" s="89"/>
      <c r="D934" s="188">
        <f>B934*($J$34+$J$33)</f>
        <v>1767.7441949999998</v>
      </c>
      <c r="E934" s="159">
        <f>(D934-B934)/B934</f>
        <v>8.1499999999999878E-2</v>
      </c>
      <c r="G934" s="119"/>
    </row>
    <row r="935" spans="1:22" ht="12.75">
      <c r="A935" s="96"/>
      <c r="B935" s="243"/>
      <c r="C935" s="89"/>
      <c r="D935" s="188" t="s">
        <v>144</v>
      </c>
      <c r="E935" s="159" t="s">
        <v>144</v>
      </c>
      <c r="G935" s="119"/>
    </row>
    <row r="936" spans="1:22" ht="12.75">
      <c r="A936" s="94" t="s">
        <v>937</v>
      </c>
      <c r="B936" s="243"/>
      <c r="C936" s="89"/>
      <c r="D936" s="188" t="s">
        <v>144</v>
      </c>
      <c r="E936" s="159" t="s">
        <v>144</v>
      </c>
      <c r="G936" s="119"/>
    </row>
    <row r="937" spans="1:22" ht="12.75">
      <c r="A937" s="96"/>
      <c r="B937" s="243"/>
      <c r="C937" s="89"/>
      <c r="D937" s="188" t="s">
        <v>144</v>
      </c>
      <c r="E937" s="159" t="s">
        <v>144</v>
      </c>
      <c r="G937" s="119"/>
    </row>
    <row r="938" spans="1:22" ht="12.75">
      <c r="A938" s="96" t="s">
        <v>938</v>
      </c>
      <c r="B938" s="243">
        <f>'proposed 13-14'!D938</f>
        <v>179.57</v>
      </c>
      <c r="C938" s="89"/>
      <c r="D938" s="188">
        <f>B938*($J$34+$J$33)</f>
        <v>194.20495499999998</v>
      </c>
      <c r="E938" s="159">
        <f>(D938-B938)/B938</f>
        <v>8.1499999999999947E-2</v>
      </c>
      <c r="G938" s="119"/>
    </row>
    <row r="939" spans="1:22" ht="12.75">
      <c r="A939" s="96"/>
      <c r="B939" s="243"/>
      <c r="C939" s="89"/>
      <c r="D939" s="188" t="s">
        <v>144</v>
      </c>
      <c r="E939" s="159" t="s">
        <v>144</v>
      </c>
      <c r="G939" s="119"/>
    </row>
    <row r="940" spans="1:22" ht="12.75">
      <c r="A940" s="96" t="s">
        <v>939</v>
      </c>
      <c r="B940" s="243">
        <f>'proposed 13-14'!D940</f>
        <v>90.55</v>
      </c>
      <c r="C940" s="89"/>
      <c r="D940" s="188">
        <f>B940*($J$34+$J$33)</f>
        <v>97.929824999999994</v>
      </c>
      <c r="E940" s="159">
        <f>(D940-B940)/B940</f>
        <v>8.1499999999999961E-2</v>
      </c>
      <c r="G940" s="119"/>
    </row>
    <row r="941" spans="1:22" ht="12.75">
      <c r="A941" s="96"/>
      <c r="B941" s="243"/>
      <c r="C941" s="89"/>
      <c r="D941" s="188" t="s">
        <v>144</v>
      </c>
      <c r="E941" s="159" t="s">
        <v>144</v>
      </c>
      <c r="G941" s="119"/>
    </row>
    <row r="942" spans="1:22" ht="12.75">
      <c r="A942" s="96" t="s">
        <v>940</v>
      </c>
      <c r="B942" s="243">
        <f>'proposed 13-14'!D942</f>
        <v>196.45</v>
      </c>
      <c r="C942" s="89"/>
      <c r="D942" s="188">
        <f>B942*($J$34+$J$33)</f>
        <v>212.46067499999998</v>
      </c>
      <c r="E942" s="159">
        <f>(D942-B942)/B942</f>
        <v>8.1499999999999961E-2</v>
      </c>
      <c r="G942" s="119"/>
    </row>
    <row r="943" spans="1:22" ht="12.75">
      <c r="A943" s="96"/>
      <c r="B943" s="243"/>
      <c r="C943" s="89"/>
      <c r="D943" s="188"/>
      <c r="E943" s="159" t="s">
        <v>144</v>
      </c>
      <c r="G943" s="119"/>
      <c r="V943" s="165">
        <v>1</v>
      </c>
    </row>
    <row r="944" spans="1:22" ht="12.75">
      <c r="A944" s="96" t="s">
        <v>941</v>
      </c>
      <c r="B944" s="243">
        <f>'proposed 13-14'!D944</f>
        <v>196.45</v>
      </c>
      <c r="C944" s="89"/>
      <c r="D944" s="188">
        <f>B944*($J$34+$J$33)</f>
        <v>212.46067499999998</v>
      </c>
      <c r="E944" s="159">
        <f>(D944-B944)/B944</f>
        <v>8.1499999999999961E-2</v>
      </c>
      <c r="G944" s="119"/>
    </row>
    <row r="945" spans="1:22" ht="12.75">
      <c r="A945" s="96"/>
      <c r="B945" s="243"/>
      <c r="C945" s="89"/>
      <c r="D945" s="188" t="s">
        <v>144</v>
      </c>
      <c r="E945" s="159" t="s">
        <v>144</v>
      </c>
      <c r="G945" s="119"/>
    </row>
    <row r="946" spans="1:22" ht="12.75">
      <c r="A946" s="96" t="s">
        <v>942</v>
      </c>
      <c r="B946" s="243">
        <f>'proposed 13-14'!D946</f>
        <v>90.55</v>
      </c>
      <c r="C946" s="89"/>
      <c r="D946" s="188">
        <f>B946*($J$34+$J$33)</f>
        <v>97.929824999999994</v>
      </c>
      <c r="E946" s="159">
        <f>(D946-B946)/B946</f>
        <v>8.1499999999999961E-2</v>
      </c>
      <c r="G946" s="119"/>
    </row>
    <row r="947" spans="1:22" ht="12.75">
      <c r="A947" s="96"/>
      <c r="B947" s="243"/>
      <c r="C947" s="89"/>
      <c r="D947" s="188" t="s">
        <v>144</v>
      </c>
      <c r="E947" s="159" t="s">
        <v>144</v>
      </c>
      <c r="G947" s="119"/>
    </row>
    <row r="948" spans="1:22" ht="12.75">
      <c r="A948" s="96" t="s">
        <v>943</v>
      </c>
      <c r="B948" s="243">
        <f>'proposed 13-14'!D948</f>
        <v>211.82</v>
      </c>
      <c r="C948" s="89"/>
      <c r="D948" s="188">
        <f>B948*($J$34+$J$33)</f>
        <v>229.08332999999996</v>
      </c>
      <c r="E948" s="159">
        <f>(D948-B948)/B948</f>
        <v>8.149999999999985E-2</v>
      </c>
      <c r="G948" s="119"/>
    </row>
    <row r="949" spans="1:22" ht="12.75">
      <c r="A949" s="96"/>
      <c r="B949" s="243"/>
      <c r="C949" s="89"/>
      <c r="D949" s="188" t="s">
        <v>144</v>
      </c>
      <c r="E949" s="159" t="s">
        <v>144</v>
      </c>
      <c r="G949" s="119"/>
      <c r="V949" s="165">
        <v>1</v>
      </c>
    </row>
    <row r="950" spans="1:22" ht="12.75">
      <c r="A950" s="96" t="s">
        <v>944</v>
      </c>
      <c r="B950" s="243">
        <f>'proposed 13-14'!D950</f>
        <v>196.45</v>
      </c>
      <c r="C950" s="89"/>
      <c r="D950" s="188">
        <f>B950*($J$34+$J$33)</f>
        <v>212.46067499999998</v>
      </c>
      <c r="E950" s="159">
        <f>(D950-B950)/B950</f>
        <v>8.1499999999999961E-2</v>
      </c>
      <c r="G950" s="119"/>
      <c r="V950" s="165">
        <v>1</v>
      </c>
    </row>
    <row r="951" spans="1:22" ht="12.75">
      <c r="A951" s="96"/>
      <c r="B951" s="243"/>
      <c r="C951" s="89"/>
      <c r="D951" s="188" t="s">
        <v>144</v>
      </c>
      <c r="E951" s="159" t="s">
        <v>144</v>
      </c>
      <c r="G951" s="119"/>
    </row>
    <row r="952" spans="1:22" ht="12.75">
      <c r="A952" s="96" t="s">
        <v>947</v>
      </c>
      <c r="B952" s="243">
        <f>'proposed 13-14'!D952</f>
        <v>90.55</v>
      </c>
      <c r="C952" s="89"/>
      <c r="D952" s="188">
        <f>B952*($J$34+$J$33)</f>
        <v>97.929824999999994</v>
      </c>
      <c r="E952" s="159">
        <f>(D952-B952)/B952</f>
        <v>8.1499999999999961E-2</v>
      </c>
      <c r="G952" s="119"/>
    </row>
    <row r="953" spans="1:22" ht="12.75">
      <c r="A953" s="96"/>
      <c r="B953" s="243"/>
      <c r="C953" s="89"/>
      <c r="D953" s="188" t="s">
        <v>144</v>
      </c>
      <c r="E953" s="159" t="s">
        <v>144</v>
      </c>
      <c r="G953" s="119"/>
    </row>
    <row r="954" spans="1:22" ht="12.75">
      <c r="A954" s="96" t="s">
        <v>946</v>
      </c>
      <c r="B954" s="243">
        <f>'proposed 13-14'!D954</f>
        <v>105.89</v>
      </c>
      <c r="C954" s="89"/>
      <c r="D954" s="188">
        <f>B954*($J$34+$J$33)</f>
        <v>114.52003499999999</v>
      </c>
      <c r="E954" s="159">
        <f>(D954-B954)/B954</f>
        <v>8.1499999999999934E-2</v>
      </c>
      <c r="G954" s="119"/>
    </row>
    <row r="955" spans="1:22" ht="12.75">
      <c r="A955" s="96"/>
      <c r="B955" s="243"/>
      <c r="C955" s="89"/>
      <c r="D955" s="188" t="s">
        <v>144</v>
      </c>
      <c r="E955" s="159" t="s">
        <v>144</v>
      </c>
      <c r="G955" s="119"/>
    </row>
    <row r="956" spans="1:22" ht="12.75">
      <c r="A956" s="96" t="s">
        <v>947</v>
      </c>
      <c r="B956" s="243">
        <f>'proposed 13-14'!D956</f>
        <v>90.55</v>
      </c>
      <c r="C956" s="89"/>
      <c r="D956" s="188">
        <f>B956*($J$34+$J$33)</f>
        <v>97.929824999999994</v>
      </c>
      <c r="E956" s="159">
        <f>(D956-B956)/B956</f>
        <v>8.1499999999999961E-2</v>
      </c>
      <c r="G956" s="119"/>
    </row>
    <row r="957" spans="1:22" ht="12.75">
      <c r="A957" s="96"/>
      <c r="B957" s="243"/>
      <c r="C957" s="89"/>
      <c r="D957" s="188" t="s">
        <v>144</v>
      </c>
      <c r="E957" s="159" t="s">
        <v>144</v>
      </c>
      <c r="G957" s="119"/>
    </row>
    <row r="958" spans="1:22" ht="12.75">
      <c r="A958" s="96" t="s">
        <v>945</v>
      </c>
      <c r="B958" s="243">
        <f>'proposed 13-14'!D958</f>
        <v>90.55</v>
      </c>
      <c r="C958" s="89"/>
      <c r="D958" s="188">
        <f>B958*($J$34+$J$33)</f>
        <v>97.929824999999994</v>
      </c>
      <c r="E958" s="159">
        <f>(D958-B958)/B958</f>
        <v>8.1499999999999961E-2</v>
      </c>
      <c r="G958" s="119"/>
    </row>
    <row r="959" spans="1:22" ht="12.75">
      <c r="A959" s="96"/>
      <c r="B959" s="243"/>
      <c r="C959" s="89"/>
      <c r="D959" s="188" t="s">
        <v>144</v>
      </c>
      <c r="E959" s="159" t="s">
        <v>144</v>
      </c>
      <c r="G959" s="119"/>
    </row>
    <row r="960" spans="1:22" ht="12.75">
      <c r="A960" s="96" t="s">
        <v>948</v>
      </c>
      <c r="B960" s="243">
        <f>'proposed 13-14'!D960</f>
        <v>115.09</v>
      </c>
      <c r="C960" s="89"/>
      <c r="D960" s="188">
        <f>B960*($J$34+$J$33)</f>
        <v>124.46983499999999</v>
      </c>
      <c r="E960" s="159">
        <f>(D960-B960)/B960</f>
        <v>8.1499999999999878E-2</v>
      </c>
      <c r="G960" s="119"/>
    </row>
    <row r="961" spans="1:22" ht="12.75">
      <c r="A961" s="96"/>
      <c r="B961" s="243"/>
      <c r="C961" s="89"/>
      <c r="D961" s="188" t="s">
        <v>144</v>
      </c>
      <c r="E961" s="159" t="s">
        <v>144</v>
      </c>
      <c r="G961" s="119"/>
    </row>
    <row r="962" spans="1:22" ht="12.75">
      <c r="A962" s="96" t="s">
        <v>949</v>
      </c>
      <c r="B962" s="243">
        <f>'proposed 13-14'!D962</f>
        <v>98.21</v>
      </c>
      <c r="C962" s="89"/>
      <c r="D962" s="188">
        <f>B962*($J$34+$J$33)</f>
        <v>106.21411499999998</v>
      </c>
      <c r="E962" s="159">
        <f>(D962-B962)/B962</f>
        <v>8.149999999999985E-2</v>
      </c>
      <c r="G962" s="119"/>
    </row>
    <row r="963" spans="1:22" ht="12.75">
      <c r="A963" s="96"/>
      <c r="B963" s="243"/>
      <c r="C963" s="89"/>
      <c r="D963" s="188" t="s">
        <v>144</v>
      </c>
      <c r="E963" s="159" t="s">
        <v>144</v>
      </c>
      <c r="G963" s="119"/>
      <c r="V963" s="165">
        <v>1</v>
      </c>
    </row>
    <row r="964" spans="1:22" ht="12.75">
      <c r="A964" s="96" t="s">
        <v>950</v>
      </c>
      <c r="B964" s="243">
        <f>'proposed 13-14'!D964</f>
        <v>56.79</v>
      </c>
      <c r="C964" s="89"/>
      <c r="D964" s="188">
        <f>B964*($J$34+$J$33)</f>
        <v>61.418384999999994</v>
      </c>
      <c r="E964" s="159">
        <f>(D964-B964)/B964</f>
        <v>8.1499999999999906E-2</v>
      </c>
      <c r="G964" s="119"/>
    </row>
    <row r="965" spans="1:22" ht="12.75">
      <c r="A965" s="96"/>
      <c r="B965" s="243"/>
      <c r="C965" s="89"/>
      <c r="D965" s="188"/>
      <c r="E965" s="159"/>
      <c r="G965" s="119"/>
    </row>
    <row r="966" spans="1:22" ht="12.75">
      <c r="A966" s="96" t="s">
        <v>1315</v>
      </c>
      <c r="B966" s="243">
        <f>'proposed 13-14'!D966</f>
        <v>90.55</v>
      </c>
      <c r="C966" s="164"/>
      <c r="D966" s="188">
        <f>B966*($J$34+$J$33)</f>
        <v>97.929824999999994</v>
      </c>
      <c r="E966" s="159">
        <f>(D966-B966)/B966</f>
        <v>8.1499999999999961E-2</v>
      </c>
      <c r="G966" s="119"/>
    </row>
    <row r="967" spans="1:22" ht="12.75">
      <c r="A967" s="96"/>
      <c r="B967" s="243"/>
      <c r="C967" s="164"/>
      <c r="D967" s="188"/>
      <c r="E967" s="159"/>
      <c r="G967" s="119"/>
    </row>
    <row r="968" spans="1:22" ht="12.75">
      <c r="A968" s="96" t="s">
        <v>1340</v>
      </c>
      <c r="B968" s="243">
        <f>'proposed 13-14'!D968</f>
        <v>90.55</v>
      </c>
      <c r="C968" s="164"/>
      <c r="D968" s="188">
        <f>B968*($J$34+$J$33)</f>
        <v>97.929824999999994</v>
      </c>
      <c r="E968" s="159">
        <f>(D968-B968)/B968</f>
        <v>8.1499999999999961E-2</v>
      </c>
      <c r="G968" s="119"/>
    </row>
    <row r="969" spans="1:22" ht="13.5" thickBot="1">
      <c r="A969" s="271"/>
      <c r="B969" s="204"/>
      <c r="C969" s="297"/>
      <c r="D969" s="225"/>
      <c r="E969" s="280"/>
      <c r="G969" s="119"/>
    </row>
    <row r="970" spans="1:22" ht="12.75">
      <c r="A970" s="290" t="s">
        <v>1511</v>
      </c>
      <c r="B970" s="243">
        <f>'proposed 13-14'!D970</f>
        <v>457.37</v>
      </c>
      <c r="C970" s="298"/>
      <c r="D970" s="188">
        <f>B970*($J$34+$J$33)</f>
        <v>494.64565499999998</v>
      </c>
      <c r="E970" s="285">
        <f>(D970-B970)/B970</f>
        <v>8.1499999999999934E-2</v>
      </c>
      <c r="G970" s="119"/>
    </row>
    <row r="971" spans="1:22" ht="12.75">
      <c r="A971" s="96"/>
      <c r="B971" s="243"/>
      <c r="C971" s="164"/>
      <c r="D971" s="188" t="s">
        <v>144</v>
      </c>
      <c r="E971" s="159" t="s">
        <v>144</v>
      </c>
      <c r="G971" s="119"/>
    </row>
    <row r="972" spans="1:22" ht="12.75">
      <c r="A972" s="96" t="s">
        <v>1317</v>
      </c>
      <c r="B972" s="243">
        <f>'proposed 13-14'!D972</f>
        <v>343.79</v>
      </c>
      <c r="C972" s="164"/>
      <c r="D972" s="188">
        <f>B972*($J$34+$J$33)</f>
        <v>371.80888499999998</v>
      </c>
      <c r="E972" s="159">
        <f>(D972-B972)/B972</f>
        <v>8.1499999999999864E-2</v>
      </c>
      <c r="G972" s="119"/>
    </row>
    <row r="973" spans="1:22" ht="12.75">
      <c r="A973" s="96"/>
      <c r="B973" s="243"/>
      <c r="C973" s="89"/>
      <c r="D973" s="188"/>
      <c r="E973" s="159"/>
      <c r="G973" s="119"/>
    </row>
    <row r="974" spans="1:22" ht="12.75">
      <c r="A974" s="96" t="s">
        <v>1314</v>
      </c>
      <c r="B974" s="243">
        <f>'proposed 13-14'!D974</f>
        <v>90.55</v>
      </c>
      <c r="C974" s="89"/>
      <c r="D974" s="188">
        <f>B974*($J$34+$J$33)</f>
        <v>97.929824999999994</v>
      </c>
      <c r="E974" s="159">
        <f>(D974-B974)/B974</f>
        <v>8.1499999999999961E-2</v>
      </c>
      <c r="G974" s="119"/>
    </row>
    <row r="975" spans="1:22" ht="12.75">
      <c r="A975" s="96"/>
      <c r="B975" s="243"/>
      <c r="C975" s="89"/>
      <c r="D975" s="188" t="s">
        <v>144</v>
      </c>
      <c r="E975" s="159" t="s">
        <v>144</v>
      </c>
      <c r="G975" s="119"/>
    </row>
    <row r="976" spans="1:22" ht="12.75">
      <c r="A976" s="96" t="s">
        <v>1510</v>
      </c>
      <c r="B976" s="243">
        <f>'proposed 13-14'!D976</f>
        <v>457.37</v>
      </c>
      <c r="C976" s="89"/>
      <c r="D976" s="188">
        <f>B976*($J$34+$J$33)</f>
        <v>494.64565499999998</v>
      </c>
      <c r="E976" s="159">
        <f>(D976-B976)/B976</f>
        <v>8.1499999999999934E-2</v>
      </c>
      <c r="G976" s="119"/>
    </row>
    <row r="977" spans="1:22" ht="12.75">
      <c r="A977" s="96"/>
      <c r="B977" s="243"/>
      <c r="C977" s="89"/>
      <c r="D977" s="188"/>
      <c r="E977" s="159" t="s">
        <v>144</v>
      </c>
      <c r="G977" s="119"/>
    </row>
    <row r="978" spans="1:22" ht="12.75">
      <c r="A978" s="96" t="s">
        <v>1318</v>
      </c>
      <c r="B978" s="243">
        <f>'proposed 13-14'!D978</f>
        <v>343.79</v>
      </c>
      <c r="C978" s="89"/>
      <c r="D978" s="188">
        <f>B978*($J$34+$J$33)</f>
        <v>371.80888499999998</v>
      </c>
      <c r="E978" s="159">
        <f>(D978-B978)/B978</f>
        <v>8.1499999999999864E-2</v>
      </c>
      <c r="G978" s="119"/>
    </row>
    <row r="979" spans="1:22" ht="12.75">
      <c r="A979" s="96"/>
      <c r="B979" s="243"/>
      <c r="C979" s="89"/>
      <c r="D979" s="188" t="s">
        <v>144</v>
      </c>
      <c r="E979" s="159" t="s">
        <v>144</v>
      </c>
      <c r="G979" s="119"/>
    </row>
    <row r="980" spans="1:22" ht="12.75">
      <c r="A980" s="94" t="s">
        <v>243</v>
      </c>
      <c r="B980" s="243"/>
      <c r="C980" s="89"/>
      <c r="D980" s="188" t="s">
        <v>144</v>
      </c>
      <c r="E980" s="159" t="s">
        <v>144</v>
      </c>
      <c r="G980" s="119"/>
    </row>
    <row r="981" spans="1:22" ht="12.75">
      <c r="A981" s="96"/>
      <c r="B981" s="243"/>
      <c r="C981" s="89"/>
      <c r="D981" s="188" t="s">
        <v>144</v>
      </c>
      <c r="E981" s="159" t="s">
        <v>144</v>
      </c>
      <c r="G981" s="119"/>
    </row>
    <row r="982" spans="1:22" ht="12.75">
      <c r="A982" s="96" t="s">
        <v>955</v>
      </c>
      <c r="B982" s="243">
        <f>'proposed 13-14'!D982</f>
        <v>2860.83</v>
      </c>
      <c r="C982" s="89"/>
      <c r="D982" s="188">
        <f>B982*($J$34+$J$33)</f>
        <v>3093.9876449999997</v>
      </c>
      <c r="E982" s="159">
        <f>(D982-B982)/B982</f>
        <v>8.149999999999992E-2</v>
      </c>
      <c r="G982" s="119"/>
    </row>
    <row r="983" spans="1:22" ht="12.75">
      <c r="A983" s="96"/>
      <c r="B983" s="243"/>
      <c r="C983" s="89"/>
      <c r="D983" s="188" t="s">
        <v>144</v>
      </c>
      <c r="E983" s="159" t="s">
        <v>144</v>
      </c>
      <c r="G983" s="119"/>
    </row>
    <row r="984" spans="1:22" ht="12.75">
      <c r="A984" s="96" t="s">
        <v>956</v>
      </c>
      <c r="B984" s="243">
        <f>'proposed 13-14'!D984</f>
        <v>260.92</v>
      </c>
      <c r="C984" s="89"/>
      <c r="D984" s="188">
        <f>B984*($J$34+$J$33)</f>
        <v>282.18498</v>
      </c>
      <c r="E984" s="159">
        <f>(D984-B984)/B984</f>
        <v>8.149999999999992E-2</v>
      </c>
      <c r="G984" s="119"/>
    </row>
    <row r="985" spans="1:22" ht="12.75">
      <c r="A985" s="96"/>
      <c r="B985" s="243"/>
      <c r="C985" s="89"/>
      <c r="D985" s="188" t="s">
        <v>144</v>
      </c>
      <c r="E985" s="159" t="s">
        <v>144</v>
      </c>
      <c r="G985" s="119"/>
    </row>
    <row r="986" spans="1:22" ht="12.75">
      <c r="A986" s="96" t="s">
        <v>170</v>
      </c>
      <c r="B986" s="243">
        <f>'proposed 13-14'!D986</f>
        <v>98.21</v>
      </c>
      <c r="C986" s="89"/>
      <c r="D986" s="188">
        <f>B986*($J$34+$J$33)</f>
        <v>106.21411499999998</v>
      </c>
      <c r="E986" s="159">
        <f>(D986-B986)/B986</f>
        <v>8.149999999999985E-2</v>
      </c>
      <c r="G986" s="119"/>
    </row>
    <row r="987" spans="1:22" ht="12.75">
      <c r="A987" s="96"/>
      <c r="B987" s="243"/>
      <c r="C987" s="89"/>
      <c r="D987" s="188" t="s">
        <v>144</v>
      </c>
      <c r="E987" s="159" t="s">
        <v>144</v>
      </c>
      <c r="G987" s="119"/>
      <c r="V987" s="165">
        <v>1</v>
      </c>
    </row>
    <row r="988" spans="1:22" ht="12.75">
      <c r="A988" s="96" t="s">
        <v>957</v>
      </c>
      <c r="B988" s="243">
        <f>'proposed 13-14'!D988</f>
        <v>24.56</v>
      </c>
      <c r="C988" s="89"/>
      <c r="D988" s="188">
        <f>B988*($J$34+$J$33)</f>
        <v>26.561639999999997</v>
      </c>
      <c r="E988" s="159">
        <f>(D988-B988)/B988</f>
        <v>8.1499999999999934E-2</v>
      </c>
      <c r="G988" s="119"/>
    </row>
    <row r="989" spans="1:22" ht="12.75">
      <c r="A989" s="96"/>
      <c r="B989" s="243"/>
      <c r="C989" s="89"/>
      <c r="D989" s="188" t="s">
        <v>144</v>
      </c>
      <c r="E989" s="159" t="s">
        <v>144</v>
      </c>
      <c r="G989" s="119"/>
    </row>
    <row r="990" spans="1:22" ht="12.75">
      <c r="A990" s="96" t="s">
        <v>958</v>
      </c>
      <c r="B990" s="243">
        <f>'proposed 13-14'!D990</f>
        <v>24.56</v>
      </c>
      <c r="C990" s="89"/>
      <c r="D990" s="188">
        <f>B990*($J$34+$J$33)</f>
        <v>26.561639999999997</v>
      </c>
      <c r="E990" s="159">
        <f>(D990-B990)/B990</f>
        <v>8.1499999999999934E-2</v>
      </c>
      <c r="G990" s="119"/>
    </row>
    <row r="991" spans="1:22" ht="12.75">
      <c r="A991" s="96"/>
      <c r="B991" s="243"/>
      <c r="C991" s="89"/>
      <c r="D991" s="188" t="s">
        <v>144</v>
      </c>
      <c r="E991" s="159" t="s">
        <v>144</v>
      </c>
      <c r="G991" s="119"/>
    </row>
    <row r="992" spans="1:22" ht="12.75">
      <c r="A992" s="96" t="s">
        <v>960</v>
      </c>
      <c r="B992" s="243">
        <f>'proposed 13-14'!D992</f>
        <v>81.36</v>
      </c>
      <c r="C992" s="89"/>
      <c r="D992" s="188">
        <f>B992*($J$34+$J$33)</f>
        <v>87.990839999999992</v>
      </c>
      <c r="E992" s="159">
        <f>(D992-B992)/B992</f>
        <v>8.1499999999999906E-2</v>
      </c>
      <c r="G992" s="119"/>
    </row>
    <row r="993" spans="1:7" ht="12.75">
      <c r="A993" s="96"/>
      <c r="B993" s="243"/>
      <c r="C993" s="89"/>
      <c r="D993" s="188" t="s">
        <v>144</v>
      </c>
      <c r="E993" s="159" t="s">
        <v>144</v>
      </c>
      <c r="G993" s="119"/>
    </row>
    <row r="994" spans="1:7" ht="12.75">
      <c r="A994" s="96" t="s">
        <v>959</v>
      </c>
      <c r="B994" s="243">
        <f>'proposed 13-14'!D994</f>
        <v>1961.45</v>
      </c>
      <c r="C994" s="163"/>
      <c r="D994" s="188">
        <f>B994*($J$34+$J$33)</f>
        <v>2121.3081749999997</v>
      </c>
      <c r="E994" s="159">
        <f>(D994-B994)/B994</f>
        <v>8.1499999999999809E-2</v>
      </c>
      <c r="G994" s="119"/>
    </row>
    <row r="995" spans="1:7" ht="12.75">
      <c r="A995" s="96"/>
      <c r="B995" s="243"/>
      <c r="C995" s="89"/>
      <c r="D995" s="188"/>
      <c r="E995" s="159"/>
      <c r="G995" s="119"/>
    </row>
    <row r="996" spans="1:7" ht="12.75">
      <c r="A996" s="94" t="s">
        <v>1241</v>
      </c>
      <c r="B996" s="243"/>
      <c r="C996" s="89"/>
      <c r="D996" s="188" t="s">
        <v>144</v>
      </c>
      <c r="E996" s="159" t="s">
        <v>144</v>
      </c>
      <c r="G996" s="119"/>
    </row>
    <row r="997" spans="1:7" ht="12.75">
      <c r="A997" s="96"/>
      <c r="B997" s="243"/>
      <c r="C997" s="89"/>
      <c r="D997" s="188" t="s">
        <v>144</v>
      </c>
      <c r="E997" s="159" t="s">
        <v>144</v>
      </c>
      <c r="G997" s="119"/>
    </row>
    <row r="998" spans="1:7" ht="12.75">
      <c r="A998" s="96" t="s">
        <v>1240</v>
      </c>
      <c r="B998" s="333" t="s">
        <v>1531</v>
      </c>
      <c r="C998" s="157" t="s">
        <v>256</v>
      </c>
      <c r="D998" s="190" t="s">
        <v>125</v>
      </c>
      <c r="E998" s="159"/>
      <c r="G998" s="119"/>
    </row>
    <row r="999" spans="1:7" ht="12.75">
      <c r="A999" s="96"/>
      <c r="B999" s="243"/>
      <c r="C999" s="157"/>
      <c r="D999" s="190"/>
      <c r="E999" s="159"/>
      <c r="G999" s="119"/>
    </row>
    <row r="1000" spans="1:7" s="116" customFormat="1" ht="12.75">
      <c r="A1000" s="94" t="s">
        <v>961</v>
      </c>
      <c r="B1000" s="243"/>
      <c r="C1000" s="156"/>
      <c r="D1000" s="190" t="s">
        <v>144</v>
      </c>
      <c r="E1000" s="159" t="s">
        <v>144</v>
      </c>
      <c r="G1000" s="119"/>
    </row>
    <row r="1001" spans="1:7" ht="12.75">
      <c r="A1001" s="96"/>
      <c r="B1001" s="243"/>
      <c r="C1001" s="156"/>
      <c r="D1001" s="190" t="s">
        <v>144</v>
      </c>
      <c r="E1001" s="159" t="s">
        <v>144</v>
      </c>
      <c r="G1001" s="119"/>
    </row>
    <row r="1002" spans="1:7" ht="12.75">
      <c r="A1002" s="96" t="s">
        <v>269</v>
      </c>
      <c r="B1002" s="333" t="s">
        <v>1531</v>
      </c>
      <c r="C1002" s="157" t="s">
        <v>256</v>
      </c>
      <c r="D1002" s="190" t="s">
        <v>125</v>
      </c>
      <c r="E1002" s="159"/>
      <c r="G1002" s="119"/>
    </row>
    <row r="1003" spans="1:7" ht="12.75">
      <c r="A1003" s="96"/>
      <c r="B1003" s="243"/>
      <c r="C1003" s="156"/>
      <c r="D1003" s="190" t="s">
        <v>144</v>
      </c>
      <c r="E1003" s="159" t="s">
        <v>144</v>
      </c>
      <c r="G1003" s="119"/>
    </row>
    <row r="1004" spans="1:7" ht="12.75">
      <c r="A1004" s="94" t="s">
        <v>1242</v>
      </c>
      <c r="B1004" s="243"/>
      <c r="C1004" s="156"/>
      <c r="D1004" s="190" t="s">
        <v>144</v>
      </c>
      <c r="E1004" s="159" t="s">
        <v>144</v>
      </c>
      <c r="G1004" s="119"/>
    </row>
    <row r="1005" spans="1:7" ht="12.75">
      <c r="A1005" s="96"/>
      <c r="B1005" s="243"/>
      <c r="C1005" s="156"/>
      <c r="D1005" s="190" t="s">
        <v>144</v>
      </c>
      <c r="E1005" s="159" t="s">
        <v>144</v>
      </c>
      <c r="G1005" s="119"/>
    </row>
    <row r="1006" spans="1:7" ht="12.75">
      <c r="A1006" s="96" t="s">
        <v>1341</v>
      </c>
      <c r="B1006" s="333" t="s">
        <v>1531</v>
      </c>
      <c r="C1006" s="157" t="s">
        <v>256</v>
      </c>
      <c r="D1006" s="190" t="s">
        <v>125</v>
      </c>
      <c r="E1006" s="159"/>
      <c r="G1006" s="119"/>
    </row>
    <row r="1007" spans="1:7" ht="12.75">
      <c r="A1007" s="96"/>
      <c r="B1007" s="243"/>
      <c r="C1007" s="156"/>
      <c r="D1007" s="190" t="s">
        <v>144</v>
      </c>
      <c r="E1007" s="159" t="s">
        <v>144</v>
      </c>
      <c r="G1007" s="119"/>
    </row>
    <row r="1008" spans="1:7" ht="12.75">
      <c r="A1008" s="94" t="s">
        <v>966</v>
      </c>
      <c r="B1008" s="243"/>
      <c r="C1008" s="156"/>
      <c r="D1008" s="190" t="s">
        <v>144</v>
      </c>
      <c r="E1008" s="159" t="s">
        <v>144</v>
      </c>
      <c r="G1008" s="119"/>
    </row>
    <row r="1009" spans="1:7" ht="12.75">
      <c r="A1009" s="96"/>
      <c r="B1009" s="243"/>
      <c r="C1009" s="156"/>
      <c r="D1009" s="190" t="s">
        <v>144</v>
      </c>
      <c r="E1009" s="159" t="s">
        <v>144</v>
      </c>
      <c r="G1009" s="119"/>
    </row>
    <row r="1010" spans="1:7" ht="12.75">
      <c r="A1010" s="96" t="s">
        <v>1243</v>
      </c>
      <c r="B1010" s="333" t="s">
        <v>1531</v>
      </c>
      <c r="C1010" s="157" t="s">
        <v>256</v>
      </c>
      <c r="D1010" s="190" t="s">
        <v>125</v>
      </c>
      <c r="E1010" s="159"/>
      <c r="G1010" s="119"/>
    </row>
    <row r="1011" spans="1:7" ht="12.75">
      <c r="A1011" s="96"/>
      <c r="B1011" s="243"/>
      <c r="C1011" s="157"/>
      <c r="D1011" s="190"/>
      <c r="E1011" s="159"/>
      <c r="G1011" s="119"/>
    </row>
    <row r="1012" spans="1:7" ht="12.75">
      <c r="A1012" s="94" t="s">
        <v>1244</v>
      </c>
      <c r="B1012" s="243"/>
      <c r="C1012" s="156"/>
      <c r="D1012" s="190" t="s">
        <v>144</v>
      </c>
      <c r="E1012" s="159"/>
      <c r="G1012" s="119"/>
    </row>
    <row r="1013" spans="1:7" ht="12.75">
      <c r="A1013" s="96"/>
      <c r="B1013" s="243"/>
      <c r="C1013" s="156"/>
      <c r="D1013" s="190" t="s">
        <v>144</v>
      </c>
      <c r="E1013" s="159"/>
      <c r="G1013" s="119"/>
    </row>
    <row r="1014" spans="1:7" ht="23.25">
      <c r="A1014" s="177" t="s">
        <v>1246</v>
      </c>
      <c r="B1014" s="243"/>
      <c r="C1014" s="156"/>
      <c r="D1014" s="190"/>
      <c r="E1014" s="159"/>
      <c r="G1014" s="119"/>
    </row>
    <row r="1015" spans="1:7" ht="12.75">
      <c r="A1015" s="96"/>
      <c r="B1015" s="243"/>
      <c r="C1015" s="156"/>
      <c r="D1015" s="190"/>
      <c r="E1015" s="159"/>
      <c r="G1015" s="119"/>
    </row>
    <row r="1016" spans="1:7" ht="12.75">
      <c r="A1016" s="96" t="s">
        <v>9</v>
      </c>
      <c r="B1016" s="243">
        <f>'proposed 13-14'!D1016</f>
        <v>537.05999999999995</v>
      </c>
      <c r="C1016" s="156"/>
      <c r="D1016" s="188">
        <f>B1016*($J$34+$J$33)</f>
        <v>580.83038999999985</v>
      </c>
      <c r="E1016" s="159">
        <f>(D1016-B1016)/B1016</f>
        <v>8.1499999999999836E-2</v>
      </c>
      <c r="G1016" s="119"/>
    </row>
    <row r="1017" spans="1:7" ht="12.75">
      <c r="A1017" s="96"/>
      <c r="B1017" s="243"/>
      <c r="C1017" s="156"/>
      <c r="D1017" s="190"/>
      <c r="E1017" s="159"/>
      <c r="G1017" s="119"/>
    </row>
    <row r="1018" spans="1:7" ht="12.75">
      <c r="A1018" s="96" t="s">
        <v>1245</v>
      </c>
      <c r="B1018" s="333" t="s">
        <v>1531</v>
      </c>
      <c r="C1018" s="95" t="s">
        <v>256</v>
      </c>
      <c r="D1018" s="189" t="s">
        <v>125</v>
      </c>
      <c r="E1018" s="159"/>
      <c r="G1018" s="119"/>
    </row>
    <row r="1019" spans="1:7" ht="12.75">
      <c r="A1019" s="96"/>
      <c r="B1019" s="243"/>
      <c r="C1019" s="95"/>
      <c r="D1019" s="189"/>
      <c r="E1019" s="159"/>
      <c r="G1019" s="119"/>
    </row>
    <row r="1020" spans="1:7" ht="12.75">
      <c r="A1020" s="177" t="s">
        <v>1247</v>
      </c>
      <c r="B1020" s="243"/>
      <c r="C1020" s="95"/>
      <c r="D1020" s="189"/>
      <c r="E1020" s="159"/>
      <c r="G1020" s="119"/>
    </row>
    <row r="1021" spans="1:7" ht="12.75">
      <c r="A1021" s="96"/>
      <c r="B1021" s="243"/>
      <c r="C1021" s="156"/>
      <c r="D1021" s="190"/>
      <c r="E1021" s="159"/>
      <c r="G1021" s="119"/>
    </row>
    <row r="1022" spans="1:7" ht="12.75">
      <c r="A1022" s="94" t="s">
        <v>1248</v>
      </c>
      <c r="B1022" s="243"/>
      <c r="C1022" s="89"/>
      <c r="D1022" s="188" t="s">
        <v>144</v>
      </c>
      <c r="E1022" s="159" t="s">
        <v>144</v>
      </c>
      <c r="G1022" s="119"/>
    </row>
    <row r="1023" spans="1:7" ht="12.75">
      <c r="A1023" s="96"/>
      <c r="B1023" s="243"/>
      <c r="C1023" s="89"/>
      <c r="D1023" s="188" t="s">
        <v>144</v>
      </c>
      <c r="E1023" s="159" t="s">
        <v>144</v>
      </c>
      <c r="G1023" s="119"/>
    </row>
    <row r="1024" spans="1:7" ht="12.75">
      <c r="A1024" s="96" t="s">
        <v>176</v>
      </c>
      <c r="B1024" s="243"/>
      <c r="C1024" s="89"/>
      <c r="D1024" s="188" t="s">
        <v>144</v>
      </c>
      <c r="E1024" s="159" t="s">
        <v>144</v>
      </c>
      <c r="G1024" s="119"/>
    </row>
    <row r="1025" spans="1:22" ht="12.75">
      <c r="A1025" s="96" t="s">
        <v>977</v>
      </c>
      <c r="B1025" s="243"/>
      <c r="C1025" s="89"/>
      <c r="D1025" s="188" t="s">
        <v>144</v>
      </c>
      <c r="E1025" s="159" t="s">
        <v>144</v>
      </c>
      <c r="G1025" s="119"/>
    </row>
    <row r="1026" spans="1:22" ht="12.75">
      <c r="A1026" s="96" t="s">
        <v>177</v>
      </c>
      <c r="B1026" s="243"/>
      <c r="C1026" s="89"/>
      <c r="D1026" s="188" t="s">
        <v>144</v>
      </c>
      <c r="E1026" s="159" t="s">
        <v>144</v>
      </c>
      <c r="G1026" s="119"/>
    </row>
    <row r="1027" spans="1:22" ht="12.75">
      <c r="A1027" s="96" t="s">
        <v>178</v>
      </c>
      <c r="B1027" s="243"/>
      <c r="C1027" s="89"/>
      <c r="D1027" s="188" t="s">
        <v>144</v>
      </c>
      <c r="E1027" s="159" t="s">
        <v>144</v>
      </c>
      <c r="G1027" s="119"/>
    </row>
    <row r="1028" spans="1:22" ht="12.75">
      <c r="A1028" s="96"/>
      <c r="B1028" s="243"/>
      <c r="C1028" s="89"/>
      <c r="D1028" s="188" t="s">
        <v>144</v>
      </c>
      <c r="E1028" s="159" t="s">
        <v>144</v>
      </c>
      <c r="G1028" s="119"/>
      <c r="V1028" s="165">
        <v>1</v>
      </c>
    </row>
    <row r="1029" spans="1:22" ht="12.75">
      <c r="A1029" s="96" t="s">
        <v>179</v>
      </c>
      <c r="B1029" s="243">
        <f>'proposed 13-14'!D1029</f>
        <v>47.02</v>
      </c>
      <c r="C1029" s="89"/>
      <c r="D1029" s="188">
        <f>B1029*($J$34+$J$33)</f>
        <v>50.852130000000002</v>
      </c>
      <c r="E1029" s="159">
        <f>(D1029-B1029)/B1029</f>
        <v>8.1499999999999975E-2</v>
      </c>
      <c r="G1029" s="119"/>
    </row>
    <row r="1030" spans="1:22" ht="12.75">
      <c r="A1030" s="96"/>
      <c r="B1030" s="243"/>
      <c r="C1030" s="89"/>
      <c r="D1030" s="188" t="s">
        <v>144</v>
      </c>
      <c r="E1030" s="159" t="s">
        <v>144</v>
      </c>
      <c r="G1030" s="119"/>
    </row>
    <row r="1031" spans="1:22" ht="12.75">
      <c r="A1031" s="94" t="s">
        <v>264</v>
      </c>
      <c r="B1031" s="243"/>
      <c r="C1031" s="89"/>
      <c r="D1031" s="188" t="s">
        <v>144</v>
      </c>
      <c r="E1031" s="159" t="s">
        <v>144</v>
      </c>
      <c r="G1031" s="119"/>
    </row>
    <row r="1032" spans="1:22" ht="12.75">
      <c r="A1032" s="94"/>
      <c r="B1032" s="243"/>
      <c r="C1032" s="89"/>
      <c r="D1032" s="188"/>
      <c r="E1032" s="159"/>
      <c r="G1032" s="119"/>
    </row>
    <row r="1033" spans="1:22" ht="23.25">
      <c r="A1033" s="177" t="s">
        <v>1249</v>
      </c>
      <c r="B1033" s="243"/>
      <c r="C1033" s="89"/>
      <c r="D1033" s="188" t="s">
        <v>144</v>
      </c>
      <c r="E1033" s="159" t="s">
        <v>144</v>
      </c>
      <c r="G1033" s="119"/>
    </row>
    <row r="1034" spans="1:22" ht="12.75">
      <c r="A1034" s="177"/>
      <c r="B1034" s="243"/>
      <c r="C1034" s="89"/>
      <c r="D1034" s="188"/>
      <c r="E1034" s="159"/>
      <c r="G1034" s="119"/>
    </row>
    <row r="1035" spans="1:22" ht="12.75">
      <c r="A1035" s="96" t="s">
        <v>1250</v>
      </c>
      <c r="B1035" s="243">
        <f>'proposed 13-14'!D1035</f>
        <v>49.57</v>
      </c>
      <c r="C1035" s="89"/>
      <c r="D1035" s="188">
        <f>B1035*($J$34+$J$33)</f>
        <v>53.609954999999992</v>
      </c>
      <c r="E1035" s="159">
        <f>(D1035-B1035)/B1035</f>
        <v>8.1499999999999836E-2</v>
      </c>
      <c r="G1035" s="119"/>
    </row>
    <row r="1036" spans="1:22" ht="12.75">
      <c r="A1036" s="96" t="s">
        <v>1251</v>
      </c>
      <c r="B1036" s="243">
        <f>'proposed 13-14'!D1036</f>
        <v>49.57</v>
      </c>
      <c r="C1036" s="89"/>
      <c r="D1036" s="188">
        <f>B1036*($J$34+$J$33)</f>
        <v>53.609954999999992</v>
      </c>
      <c r="E1036" s="159">
        <f>(D1036-B1036)/B1036</f>
        <v>8.1499999999999836E-2</v>
      </c>
      <c r="G1036" s="119"/>
    </row>
    <row r="1037" spans="1:22" ht="12.75">
      <c r="A1037" s="96"/>
      <c r="B1037" s="243"/>
      <c r="C1037" s="89"/>
      <c r="D1037" s="188"/>
      <c r="E1037" s="159"/>
      <c r="G1037" s="119"/>
    </row>
    <row r="1038" spans="1:22" ht="23.25">
      <c r="A1038" s="177" t="s">
        <v>1252</v>
      </c>
      <c r="B1038" s="243"/>
      <c r="C1038" s="89"/>
      <c r="D1038" s="188"/>
      <c r="E1038" s="159"/>
      <c r="G1038" s="119"/>
    </row>
    <row r="1039" spans="1:22" ht="12.75">
      <c r="A1039" s="98"/>
      <c r="B1039" s="243"/>
      <c r="C1039" s="89"/>
      <c r="D1039" s="188"/>
      <c r="E1039" s="159"/>
      <c r="G1039" s="119"/>
    </row>
    <row r="1040" spans="1:22" ht="12.75">
      <c r="A1040" s="94" t="s">
        <v>979</v>
      </c>
      <c r="B1040" s="243"/>
      <c r="C1040" s="89"/>
      <c r="D1040" s="188" t="s">
        <v>144</v>
      </c>
      <c r="E1040" s="159" t="s">
        <v>144</v>
      </c>
      <c r="G1040" s="119"/>
    </row>
    <row r="1041" spans="1:7" ht="12.75">
      <c r="A1041" s="94"/>
      <c r="B1041" s="243"/>
      <c r="C1041" s="89"/>
      <c r="D1041" s="188" t="s">
        <v>144</v>
      </c>
      <c r="E1041" s="159" t="s">
        <v>144</v>
      </c>
      <c r="G1041" s="119"/>
    </row>
    <row r="1042" spans="1:7" ht="12.75">
      <c r="A1042" s="94" t="s">
        <v>1254</v>
      </c>
      <c r="B1042" s="243"/>
      <c r="C1042" s="89"/>
      <c r="D1042" s="188" t="s">
        <v>144</v>
      </c>
      <c r="E1042" s="159" t="s">
        <v>144</v>
      </c>
      <c r="G1042" s="119"/>
    </row>
    <row r="1043" spans="1:7" ht="12.75">
      <c r="A1043" s="96" t="s">
        <v>981</v>
      </c>
      <c r="B1043" s="243">
        <f>'proposed 13-14'!D1043</f>
        <v>245.55</v>
      </c>
      <c r="C1043" s="89"/>
      <c r="D1043" s="188">
        <f>B1043*($J$34+$J$33)</f>
        <v>265.56232499999999</v>
      </c>
      <c r="E1043" s="159">
        <f>(D1043-B1043)/B1043</f>
        <v>8.1499999999999892E-2</v>
      </c>
      <c r="G1043" s="119"/>
    </row>
    <row r="1044" spans="1:7" ht="12.75">
      <c r="A1044" s="96" t="s">
        <v>1253</v>
      </c>
      <c r="B1044" s="243"/>
      <c r="C1044" s="89"/>
      <c r="D1044" s="188" t="s">
        <v>144</v>
      </c>
      <c r="E1044" s="159" t="s">
        <v>144</v>
      </c>
      <c r="G1044" s="119"/>
    </row>
    <row r="1045" spans="1:7" ht="12.75">
      <c r="A1045" s="96" t="s">
        <v>1255</v>
      </c>
      <c r="B1045" s="243"/>
      <c r="C1045" s="89"/>
      <c r="D1045" s="188" t="s">
        <v>144</v>
      </c>
      <c r="E1045" s="159" t="s">
        <v>144</v>
      </c>
      <c r="G1045" s="119"/>
    </row>
    <row r="1046" spans="1:7" ht="12.75">
      <c r="A1046" s="94"/>
      <c r="B1046" s="243"/>
      <c r="C1046" s="89"/>
      <c r="D1046" s="188" t="s">
        <v>144</v>
      </c>
      <c r="E1046" s="159" t="s">
        <v>144</v>
      </c>
      <c r="G1046" s="119"/>
    </row>
    <row r="1047" spans="1:7" ht="12.75">
      <c r="A1047" s="96" t="s">
        <v>351</v>
      </c>
      <c r="B1047" s="243">
        <f>'proposed 13-14'!D1047</f>
        <v>7.89</v>
      </c>
      <c r="C1047" s="89"/>
      <c r="D1047" s="188">
        <f>B1047*($J$34+$J$29)</f>
        <v>8.3555099999999989</v>
      </c>
      <c r="E1047" s="159">
        <f>(D1047-B1047)/B1047</f>
        <v>5.89999999999999E-2</v>
      </c>
      <c r="G1047" s="119"/>
    </row>
    <row r="1048" spans="1:7" ht="12.75">
      <c r="A1048" s="96"/>
      <c r="B1048" s="243"/>
      <c r="C1048" s="89"/>
      <c r="D1048" s="188"/>
      <c r="E1048" s="159"/>
      <c r="G1048" s="119"/>
    </row>
    <row r="1049" spans="1:7" ht="12.75">
      <c r="A1049" s="94"/>
      <c r="B1049" s="243"/>
      <c r="C1049" s="95"/>
      <c r="D1049" s="188" t="s">
        <v>144</v>
      </c>
      <c r="E1049" s="159" t="s">
        <v>144</v>
      </c>
      <c r="G1049" s="119"/>
    </row>
    <row r="1050" spans="1:7" ht="12.75">
      <c r="A1050" s="96"/>
      <c r="B1050" s="267"/>
      <c r="C1050" s="115"/>
      <c r="D1050" s="188"/>
      <c r="E1050" s="159"/>
      <c r="G1050" s="119"/>
    </row>
    <row r="1051" spans="1:7" ht="13.5" thickBot="1">
      <c r="A1051" s="271"/>
      <c r="B1051" s="278"/>
      <c r="C1051" s="279"/>
      <c r="D1051" s="225"/>
      <c r="E1051" s="280"/>
      <c r="G1051" s="119"/>
    </row>
    <row r="1052" spans="1:7" ht="12.75">
      <c r="A1052" s="281" t="s">
        <v>87</v>
      </c>
      <c r="B1052" s="282" t="s">
        <v>144</v>
      </c>
      <c r="C1052" s="283"/>
      <c r="D1052" s="284" t="s">
        <v>144</v>
      </c>
      <c r="E1052" s="285" t="s">
        <v>144</v>
      </c>
      <c r="G1052" s="119"/>
    </row>
    <row r="1053" spans="1:7" ht="12.75">
      <c r="A1053" s="94" t="s">
        <v>182</v>
      </c>
      <c r="B1053" s="243" t="s">
        <v>144</v>
      </c>
      <c r="C1053" s="89"/>
      <c r="D1053" s="188" t="s">
        <v>144</v>
      </c>
      <c r="E1053" s="159" t="s">
        <v>144</v>
      </c>
      <c r="G1053" s="119"/>
    </row>
    <row r="1054" spans="1:7" ht="12.75">
      <c r="A1054" s="94" t="s">
        <v>100</v>
      </c>
      <c r="B1054" s="243" t="s">
        <v>144</v>
      </c>
      <c r="C1054" s="89"/>
      <c r="D1054" s="188" t="s">
        <v>144</v>
      </c>
      <c r="E1054" s="159" t="s">
        <v>144</v>
      </c>
      <c r="G1054" s="119"/>
    </row>
    <row r="1055" spans="1:7" ht="12.75">
      <c r="A1055" s="96"/>
      <c r="B1055" s="243" t="s">
        <v>144</v>
      </c>
      <c r="C1055" s="89"/>
      <c r="D1055" s="188" t="s">
        <v>144</v>
      </c>
      <c r="E1055" s="159" t="s">
        <v>144</v>
      </c>
      <c r="G1055" s="119"/>
    </row>
    <row r="1056" spans="1:7" ht="12.75">
      <c r="A1056" s="94" t="s">
        <v>244</v>
      </c>
      <c r="B1056" s="243" t="s">
        <v>144</v>
      </c>
      <c r="C1056" s="89"/>
      <c r="D1056" s="188" t="s">
        <v>144</v>
      </c>
      <c r="E1056" s="159" t="s">
        <v>144</v>
      </c>
      <c r="G1056" s="119"/>
    </row>
    <row r="1057" spans="1:22" ht="12.75">
      <c r="A1057" s="94" t="s">
        <v>101</v>
      </c>
      <c r="B1057" s="243" t="s">
        <v>144</v>
      </c>
      <c r="C1057" s="89"/>
      <c r="D1057" s="188" t="s">
        <v>144</v>
      </c>
      <c r="E1057" s="159" t="s">
        <v>144</v>
      </c>
      <c r="G1057" s="119"/>
    </row>
    <row r="1058" spans="1:22" ht="12.75">
      <c r="A1058" s="94" t="s">
        <v>102</v>
      </c>
      <c r="B1058" s="243" t="s">
        <v>144</v>
      </c>
      <c r="C1058" s="89"/>
      <c r="D1058" s="188" t="s">
        <v>144</v>
      </c>
      <c r="E1058" s="159" t="s">
        <v>144</v>
      </c>
      <c r="G1058" s="119"/>
    </row>
    <row r="1059" spans="1:22" ht="12.75">
      <c r="A1059" s="96"/>
      <c r="B1059" s="243" t="s">
        <v>144</v>
      </c>
      <c r="C1059" s="89"/>
      <c r="D1059" s="188" t="s">
        <v>144</v>
      </c>
      <c r="E1059" s="159" t="s">
        <v>144</v>
      </c>
      <c r="G1059" s="119"/>
    </row>
    <row r="1060" spans="1:22" ht="12.75">
      <c r="A1060" s="94" t="s">
        <v>308</v>
      </c>
      <c r="B1060" s="243"/>
      <c r="C1060" s="89"/>
      <c r="D1060" s="188"/>
      <c r="E1060" s="159"/>
      <c r="G1060" s="119"/>
    </row>
    <row r="1061" spans="1:22" ht="12.75">
      <c r="A1061" s="96"/>
      <c r="B1061" s="243" t="s">
        <v>144</v>
      </c>
      <c r="C1061" s="89"/>
      <c r="D1061" s="188" t="s">
        <v>144</v>
      </c>
      <c r="E1061" s="159" t="s">
        <v>144</v>
      </c>
      <c r="G1061" s="119"/>
    </row>
    <row r="1062" spans="1:22" ht="12.75">
      <c r="A1062" s="96" t="s">
        <v>986</v>
      </c>
      <c r="B1062" s="243">
        <f>'proposed 13-14'!D1062</f>
        <v>21474.78</v>
      </c>
      <c r="C1062" s="89"/>
      <c r="D1062" s="188">
        <f>B1062*($J$34+$J$33)</f>
        <v>23224.974569999998</v>
      </c>
      <c r="E1062" s="159">
        <f>(D1062-B1062)/B1062</f>
        <v>8.1499999999999989E-2</v>
      </c>
      <c r="G1062" s="119"/>
    </row>
    <row r="1063" spans="1:22" ht="12.75">
      <c r="A1063" s="96"/>
      <c r="B1063" s="243"/>
      <c r="C1063" s="89"/>
      <c r="D1063" s="188" t="s">
        <v>144</v>
      </c>
      <c r="E1063" s="159" t="s">
        <v>144</v>
      </c>
      <c r="G1063" s="119"/>
    </row>
    <row r="1064" spans="1:22" ht="12.75">
      <c r="A1064" s="96" t="s">
        <v>184</v>
      </c>
      <c r="B1064" s="243">
        <f>'proposed 13-14'!D1064</f>
        <v>21474.78</v>
      </c>
      <c r="C1064" s="89"/>
      <c r="D1064" s="188">
        <f>B1064*($J$34+$J$33)</f>
        <v>23224.974569999998</v>
      </c>
      <c r="E1064" s="159">
        <f>(D1064-B1064)/B1064</f>
        <v>8.1499999999999989E-2</v>
      </c>
      <c r="G1064" s="119"/>
    </row>
    <row r="1065" spans="1:22" ht="12.75">
      <c r="A1065" s="96"/>
      <c r="B1065" s="243"/>
      <c r="C1065" s="89"/>
      <c r="D1065" s="188" t="s">
        <v>144</v>
      </c>
      <c r="E1065" s="159" t="s">
        <v>144</v>
      </c>
      <c r="G1065" s="119"/>
      <c r="V1065" s="165">
        <v>1</v>
      </c>
    </row>
    <row r="1066" spans="1:22" ht="12.75">
      <c r="A1066" s="96" t="s">
        <v>185</v>
      </c>
      <c r="B1066" s="243">
        <f>'proposed 13-14'!D1066</f>
        <v>21474.78</v>
      </c>
      <c r="C1066" s="89"/>
      <c r="D1066" s="188">
        <f>B1066*($J$34+$J$33)</f>
        <v>23224.974569999998</v>
      </c>
      <c r="E1066" s="159">
        <f>(D1066-B1066)/B1066</f>
        <v>8.1499999999999989E-2</v>
      </c>
      <c r="G1066" s="119"/>
    </row>
    <row r="1067" spans="1:22" ht="12.75">
      <c r="A1067" s="96"/>
      <c r="B1067" s="243" t="s">
        <v>144</v>
      </c>
      <c r="C1067" s="89"/>
      <c r="D1067" s="188" t="s">
        <v>144</v>
      </c>
      <c r="E1067" s="159" t="s">
        <v>144</v>
      </c>
      <c r="G1067" s="119"/>
    </row>
    <row r="1068" spans="1:22" ht="12.75">
      <c r="A1068" s="94" t="s">
        <v>245</v>
      </c>
      <c r="B1068" s="243"/>
      <c r="C1068" s="89"/>
      <c r="D1068" s="188"/>
      <c r="E1068" s="159"/>
      <c r="G1068" s="119"/>
    </row>
    <row r="1069" spans="1:22" ht="12.75">
      <c r="A1069" s="94" t="s">
        <v>103</v>
      </c>
      <c r="B1069" s="243" t="s">
        <v>144</v>
      </c>
      <c r="C1069" s="89"/>
      <c r="D1069" s="188" t="s">
        <v>144</v>
      </c>
      <c r="E1069" s="159" t="s">
        <v>144</v>
      </c>
      <c r="G1069" s="119"/>
    </row>
    <row r="1070" spans="1:22" ht="12.75">
      <c r="A1070" s="94" t="s">
        <v>247</v>
      </c>
      <c r="B1070" s="243" t="s">
        <v>144</v>
      </c>
      <c r="C1070" s="89"/>
      <c r="D1070" s="188" t="s">
        <v>144</v>
      </c>
      <c r="E1070" s="159" t="s">
        <v>144</v>
      </c>
      <c r="G1070" s="119"/>
    </row>
    <row r="1071" spans="1:22" ht="12.75">
      <c r="A1071" s="94" t="s">
        <v>104</v>
      </c>
      <c r="B1071" s="243" t="s">
        <v>144</v>
      </c>
      <c r="C1071" s="89"/>
      <c r="D1071" s="188" t="s">
        <v>144</v>
      </c>
      <c r="E1071" s="159" t="s">
        <v>144</v>
      </c>
      <c r="G1071" s="119"/>
    </row>
    <row r="1072" spans="1:22" ht="12.75">
      <c r="A1072" s="96"/>
      <c r="B1072" s="243" t="s">
        <v>144</v>
      </c>
      <c r="C1072" s="163"/>
      <c r="D1072" s="188" t="s">
        <v>144</v>
      </c>
      <c r="E1072" s="159" t="s">
        <v>144</v>
      </c>
      <c r="G1072" s="119"/>
    </row>
    <row r="1073" spans="1:7" ht="12.75">
      <c r="A1073" s="94" t="s">
        <v>246</v>
      </c>
      <c r="B1073" s="243" t="s">
        <v>144</v>
      </c>
      <c r="C1073" s="163"/>
      <c r="D1073" s="188" t="s">
        <v>144</v>
      </c>
      <c r="E1073" s="159" t="s">
        <v>144</v>
      </c>
      <c r="G1073" s="119"/>
    </row>
    <row r="1074" spans="1:7" ht="12.75">
      <c r="A1074" s="96" t="s">
        <v>186</v>
      </c>
      <c r="B1074" s="243" t="s">
        <v>144</v>
      </c>
      <c r="C1074" s="89"/>
      <c r="D1074" s="188" t="s">
        <v>144</v>
      </c>
      <c r="E1074" s="159" t="s">
        <v>144</v>
      </c>
      <c r="G1074" s="119"/>
    </row>
    <row r="1075" spans="1:7" ht="12.75">
      <c r="A1075" s="96" t="s">
        <v>187</v>
      </c>
      <c r="B1075" s="243">
        <f>'proposed 13-14'!D1075</f>
        <v>21474.78</v>
      </c>
      <c r="C1075" s="89"/>
      <c r="D1075" s="188">
        <f>B1075*($J$34+$J$33)</f>
        <v>23224.974569999998</v>
      </c>
      <c r="E1075" s="159">
        <f>(D1075-B1075)/B1075</f>
        <v>8.1499999999999989E-2</v>
      </c>
      <c r="G1075" s="119"/>
    </row>
    <row r="1076" spans="1:7" ht="12.75">
      <c r="A1076" s="96" t="s">
        <v>188</v>
      </c>
      <c r="B1076" s="243">
        <f>'proposed 13-14'!D1076</f>
        <v>21474.78</v>
      </c>
      <c r="C1076" s="89"/>
      <c r="D1076" s="188">
        <f>B1076*($J$34+$J$33)</f>
        <v>23224.974569999998</v>
      </c>
      <c r="E1076" s="159">
        <f>(D1076-B1076)/B1076</f>
        <v>8.1499999999999989E-2</v>
      </c>
      <c r="G1076" s="119"/>
    </row>
    <row r="1077" spans="1:7" ht="12.75">
      <c r="A1077" s="96" t="s">
        <v>105</v>
      </c>
      <c r="B1077" s="243"/>
      <c r="C1077" s="163"/>
      <c r="D1077" s="188" t="s">
        <v>144</v>
      </c>
      <c r="E1077" s="159" t="s">
        <v>144</v>
      </c>
      <c r="G1077" s="119"/>
    </row>
    <row r="1078" spans="1:7" ht="12.75">
      <c r="A1078" s="96" t="s">
        <v>189</v>
      </c>
      <c r="B1078" s="243">
        <f>'proposed 13-14'!D1078</f>
        <v>21474.78</v>
      </c>
      <c r="C1078" s="89"/>
      <c r="D1078" s="188">
        <f>B1078*($J$34+$J$33)</f>
        <v>23224.974569999998</v>
      </c>
      <c r="E1078" s="159">
        <f>(D1078-B1078)/B1078</f>
        <v>8.1499999999999989E-2</v>
      </c>
      <c r="G1078" s="119"/>
    </row>
    <row r="1079" spans="1:7" ht="12.75">
      <c r="A1079" s="96" t="s">
        <v>190</v>
      </c>
      <c r="B1079" s="243">
        <f>'proposed 13-14'!D1079</f>
        <v>21474.78</v>
      </c>
      <c r="C1079" s="89"/>
      <c r="D1079" s="188">
        <f>B1079*($J$34+$J$33)</f>
        <v>23224.974569999998</v>
      </c>
      <c r="E1079" s="159">
        <f>(D1079-B1079)/B1079</f>
        <v>8.1499999999999989E-2</v>
      </c>
      <c r="G1079" s="119"/>
    </row>
    <row r="1080" spans="1:7" ht="12.75">
      <c r="A1080" s="96" t="s">
        <v>191</v>
      </c>
      <c r="B1080" s="243">
        <f>'proposed 13-14'!D1080</f>
        <v>21474.78</v>
      </c>
      <c r="C1080" s="89"/>
      <c r="D1080" s="188">
        <f>B1080*($J$34+$J$33)</f>
        <v>23224.974569999998</v>
      </c>
      <c r="E1080" s="159">
        <f>(D1080-B1080)/B1080</f>
        <v>8.1499999999999989E-2</v>
      </c>
      <c r="G1080" s="119"/>
    </row>
    <row r="1081" spans="1:7" ht="12.75">
      <c r="A1081" s="96"/>
      <c r="B1081" s="243"/>
      <c r="C1081" s="89"/>
      <c r="D1081" s="188" t="s">
        <v>144</v>
      </c>
      <c r="E1081" s="159" t="s">
        <v>144</v>
      </c>
      <c r="G1081" s="119"/>
    </row>
    <row r="1082" spans="1:7" ht="12.75">
      <c r="A1082" s="96" t="s">
        <v>248</v>
      </c>
      <c r="B1082" s="243">
        <f>'proposed 13-14'!D1082</f>
        <v>470.94</v>
      </c>
      <c r="C1082" s="89"/>
      <c r="D1082" s="188">
        <f>B1082*($J$34+$J$33)</f>
        <v>509.32160999999996</v>
      </c>
      <c r="E1082" s="159">
        <f>(D1082-B1082)/B1082</f>
        <v>8.1499999999999934E-2</v>
      </c>
      <c r="G1082" s="119"/>
    </row>
    <row r="1083" spans="1:7" ht="12.75">
      <c r="A1083" s="96" t="s">
        <v>106</v>
      </c>
      <c r="B1083" s="243"/>
      <c r="C1083" s="89"/>
      <c r="D1083" s="188" t="s">
        <v>144</v>
      </c>
      <c r="E1083" s="159" t="s">
        <v>144</v>
      </c>
      <c r="G1083" s="119"/>
    </row>
    <row r="1084" spans="1:7" ht="12.75">
      <c r="A1084" s="96"/>
      <c r="B1084" s="243"/>
      <c r="C1084" s="89"/>
      <c r="D1084" s="188" t="s">
        <v>144</v>
      </c>
      <c r="E1084" s="159" t="s">
        <v>144</v>
      </c>
      <c r="G1084" s="119"/>
    </row>
    <row r="1085" spans="1:7" ht="12.75">
      <c r="A1085" s="94" t="s">
        <v>249</v>
      </c>
      <c r="B1085" s="243"/>
      <c r="C1085" s="89"/>
      <c r="D1085" s="188" t="s">
        <v>144</v>
      </c>
      <c r="E1085" s="159" t="s">
        <v>144</v>
      </c>
      <c r="G1085" s="119"/>
    </row>
    <row r="1086" spans="1:7" ht="12.75">
      <c r="A1086" s="96" t="s">
        <v>107</v>
      </c>
      <c r="B1086" s="243"/>
      <c r="C1086" s="89"/>
      <c r="D1086" s="189" t="s">
        <v>108</v>
      </c>
      <c r="E1086" s="210" t="s">
        <v>108</v>
      </c>
      <c r="G1086" s="119"/>
    </row>
    <row r="1087" spans="1:7" ht="12.75">
      <c r="A1087" s="96" t="s">
        <v>109</v>
      </c>
      <c r="B1087" s="243"/>
      <c r="C1087" s="89"/>
      <c r="D1087" s="189" t="s">
        <v>108</v>
      </c>
      <c r="E1087" s="210" t="s">
        <v>108</v>
      </c>
      <c r="G1087" s="119"/>
    </row>
    <row r="1088" spans="1:7" ht="12.75">
      <c r="A1088" s="96" t="s">
        <v>112</v>
      </c>
      <c r="B1088" s="243">
        <f>'proposed 13-14'!D1088</f>
        <v>221.29</v>
      </c>
      <c r="C1088" s="89"/>
      <c r="D1088" s="188">
        <f>B1088*($J$34+$J$33)</f>
        <v>239.32513499999996</v>
      </c>
      <c r="E1088" s="159">
        <f>(D1088-B1088)/B1088</f>
        <v>8.1499999999999864E-2</v>
      </c>
      <c r="G1088" s="119"/>
    </row>
    <row r="1089" spans="1:7" ht="12.75">
      <c r="A1089" s="96"/>
      <c r="B1089" s="243"/>
      <c r="C1089" s="89"/>
      <c r="D1089" s="189"/>
      <c r="E1089" s="210"/>
      <c r="G1089" s="119"/>
    </row>
    <row r="1090" spans="1:7" ht="12.75">
      <c r="A1090" s="94" t="s">
        <v>1509</v>
      </c>
      <c r="B1090" s="243"/>
      <c r="C1090" s="89"/>
      <c r="D1090" s="189" t="s">
        <v>144</v>
      </c>
      <c r="E1090" s="210" t="s">
        <v>144</v>
      </c>
      <c r="G1090" s="119"/>
    </row>
    <row r="1091" spans="1:7" ht="12.75">
      <c r="A1091" s="96" t="s">
        <v>110</v>
      </c>
      <c r="B1091" s="243"/>
      <c r="C1091" s="89"/>
      <c r="D1091" s="189" t="s">
        <v>108</v>
      </c>
      <c r="E1091" s="210" t="s">
        <v>108</v>
      </c>
      <c r="G1091" s="119"/>
    </row>
    <row r="1092" spans="1:7" ht="12.75">
      <c r="A1092" s="96" t="s">
        <v>111</v>
      </c>
      <c r="B1092" s="243"/>
      <c r="C1092" s="89"/>
      <c r="D1092" s="189" t="s">
        <v>108</v>
      </c>
      <c r="E1092" s="210" t="s">
        <v>108</v>
      </c>
      <c r="G1092" s="119"/>
    </row>
    <row r="1093" spans="1:7" ht="12.75">
      <c r="A1093" s="96"/>
      <c r="B1093" s="243"/>
      <c r="C1093" s="89"/>
      <c r="D1093" s="188" t="s">
        <v>144</v>
      </c>
      <c r="E1093" s="159" t="s">
        <v>144</v>
      </c>
      <c r="G1093" s="119"/>
    </row>
    <row r="1094" spans="1:7" ht="12.75">
      <c r="A1094" s="96" t="s">
        <v>987</v>
      </c>
      <c r="B1094" s="243"/>
      <c r="C1094" s="89"/>
      <c r="D1094" s="188" t="s">
        <v>144</v>
      </c>
      <c r="E1094" s="159" t="s">
        <v>144</v>
      </c>
      <c r="G1094" s="119"/>
    </row>
    <row r="1095" spans="1:7" ht="12.75">
      <c r="A1095" s="96" t="s">
        <v>988</v>
      </c>
      <c r="B1095" s="243">
        <f>'proposed 13-14'!D1095</f>
        <v>265.55</v>
      </c>
      <c r="C1095" s="89"/>
      <c r="D1095" s="188">
        <f>B1095*($J$34+$J$33)</f>
        <v>287.19232499999998</v>
      </c>
      <c r="E1095" s="159">
        <f>(D1095-B1095)/B1095</f>
        <v>8.1499999999999892E-2</v>
      </c>
      <c r="G1095" s="119"/>
    </row>
    <row r="1096" spans="1:7" ht="12.75">
      <c r="A1096" s="96"/>
      <c r="B1096" s="243"/>
      <c r="C1096" s="89"/>
      <c r="D1096" s="188" t="s">
        <v>144</v>
      </c>
      <c r="E1096" s="159" t="s">
        <v>144</v>
      </c>
      <c r="G1096" s="119"/>
    </row>
    <row r="1097" spans="1:7" ht="12.75">
      <c r="A1097" s="96"/>
      <c r="B1097" s="243"/>
      <c r="C1097" s="89"/>
      <c r="D1097" s="188" t="s">
        <v>144</v>
      </c>
      <c r="E1097" s="159" t="s">
        <v>144</v>
      </c>
      <c r="G1097" s="119"/>
    </row>
    <row r="1098" spans="1:7" ht="12.75">
      <c r="A1098" s="219" t="s">
        <v>99</v>
      </c>
      <c r="B1098" s="243"/>
      <c r="C1098" s="89"/>
      <c r="D1098" s="188" t="s">
        <v>144</v>
      </c>
      <c r="E1098" s="159" t="s">
        <v>144</v>
      </c>
      <c r="G1098" s="119"/>
    </row>
    <row r="1099" spans="1:7" ht="12.75">
      <c r="A1099" s="94" t="s">
        <v>114</v>
      </c>
      <c r="B1099" s="243"/>
      <c r="C1099" s="89"/>
      <c r="D1099" s="188" t="s">
        <v>144</v>
      </c>
      <c r="E1099" s="159" t="s">
        <v>144</v>
      </c>
      <c r="G1099" s="119"/>
    </row>
    <row r="1100" spans="1:7" ht="12.75">
      <c r="A1100" s="94" t="s">
        <v>115</v>
      </c>
      <c r="B1100" s="243"/>
      <c r="C1100" s="89"/>
      <c r="D1100" s="188" t="s">
        <v>144</v>
      </c>
      <c r="E1100" s="159" t="s">
        <v>144</v>
      </c>
      <c r="G1100" s="119"/>
    </row>
    <row r="1101" spans="1:7" ht="12.75">
      <c r="A1101" s="96"/>
      <c r="B1101" s="243"/>
      <c r="C1101" s="89"/>
      <c r="D1101" s="188" t="s">
        <v>144</v>
      </c>
      <c r="E1101" s="159" t="s">
        <v>144</v>
      </c>
      <c r="G1101" s="119"/>
    </row>
    <row r="1102" spans="1:7" ht="12.75">
      <c r="A1102" s="94" t="s">
        <v>989</v>
      </c>
      <c r="B1102" s="243"/>
      <c r="C1102" s="89"/>
      <c r="D1102" s="188" t="s">
        <v>144</v>
      </c>
      <c r="E1102" s="159" t="s">
        <v>144</v>
      </c>
      <c r="G1102" s="119"/>
    </row>
    <row r="1103" spans="1:7" ht="12.75">
      <c r="A1103" s="94" t="s">
        <v>577</v>
      </c>
      <c r="B1103" s="243"/>
      <c r="C1103" s="89"/>
      <c r="D1103" s="188" t="s">
        <v>144</v>
      </c>
      <c r="E1103" s="159" t="s">
        <v>144</v>
      </c>
      <c r="G1103" s="119"/>
    </row>
    <row r="1104" spans="1:7" ht="12.75">
      <c r="A1104" s="94"/>
      <c r="B1104" s="243"/>
      <c r="C1104" s="89"/>
      <c r="D1104" s="188" t="s">
        <v>144</v>
      </c>
      <c r="E1104" s="159" t="s">
        <v>144</v>
      </c>
      <c r="G1104" s="119"/>
    </row>
    <row r="1105" spans="1:7" ht="12.75">
      <c r="A1105" s="96" t="s">
        <v>990</v>
      </c>
      <c r="B1105" s="243"/>
      <c r="C1105" s="89"/>
      <c r="D1105" s="188" t="s">
        <v>144</v>
      </c>
      <c r="E1105" s="159" t="s">
        <v>144</v>
      </c>
      <c r="G1105" s="119"/>
    </row>
    <row r="1106" spans="1:7" ht="12.75">
      <c r="A1106" s="96" t="s">
        <v>991</v>
      </c>
      <c r="B1106" s="243"/>
      <c r="C1106" s="89"/>
      <c r="D1106" s="188" t="s">
        <v>144</v>
      </c>
      <c r="E1106" s="159" t="s">
        <v>144</v>
      </c>
      <c r="G1106" s="119"/>
    </row>
    <row r="1107" spans="1:7" ht="12.75">
      <c r="A1107" s="94"/>
      <c r="B1107" s="243"/>
      <c r="C1107" s="89"/>
      <c r="D1107" s="188" t="s">
        <v>144</v>
      </c>
      <c r="E1107" s="159" t="s">
        <v>144</v>
      </c>
      <c r="G1107" s="119"/>
    </row>
    <row r="1108" spans="1:7" ht="12.75">
      <c r="A1108" s="96" t="s">
        <v>992</v>
      </c>
      <c r="B1108" s="243"/>
      <c r="C1108" s="89"/>
      <c r="D1108" s="188" t="s">
        <v>144</v>
      </c>
      <c r="E1108" s="159" t="s">
        <v>144</v>
      </c>
      <c r="G1108" s="119"/>
    </row>
    <row r="1109" spans="1:7" ht="12.75">
      <c r="A1109" s="96" t="s">
        <v>993</v>
      </c>
      <c r="B1109" s="243"/>
      <c r="C1109" s="89"/>
      <c r="D1109" s="188" t="s">
        <v>144</v>
      </c>
      <c r="E1109" s="159" t="s">
        <v>144</v>
      </c>
      <c r="G1109" s="119"/>
    </row>
    <row r="1110" spans="1:7" ht="12.75">
      <c r="A1110" s="94"/>
      <c r="B1110" s="243"/>
      <c r="C1110" s="89"/>
      <c r="D1110" s="188" t="s">
        <v>144</v>
      </c>
      <c r="E1110" s="159" t="s">
        <v>144</v>
      </c>
      <c r="G1110" s="119"/>
    </row>
    <row r="1111" spans="1:7" ht="12.75">
      <c r="A1111" s="94" t="s">
        <v>994</v>
      </c>
      <c r="B1111" s="243"/>
      <c r="C1111" s="89"/>
      <c r="D1111" s="188" t="s">
        <v>144</v>
      </c>
      <c r="E1111" s="159" t="s">
        <v>144</v>
      </c>
      <c r="G1111" s="119"/>
    </row>
    <row r="1112" spans="1:7" ht="12.75">
      <c r="A1112" s="94"/>
      <c r="B1112" s="243"/>
      <c r="C1112" s="89"/>
      <c r="D1112" s="188" t="s">
        <v>144</v>
      </c>
      <c r="E1112" s="159" t="s">
        <v>144</v>
      </c>
      <c r="G1112" s="119"/>
    </row>
    <row r="1113" spans="1:7" ht="12.75">
      <c r="A1113" s="96" t="s">
        <v>995</v>
      </c>
      <c r="B1113" s="243"/>
      <c r="C1113" s="89"/>
      <c r="D1113" s="188" t="s">
        <v>144</v>
      </c>
      <c r="E1113" s="159" t="s">
        <v>144</v>
      </c>
      <c r="G1113" s="119"/>
    </row>
    <row r="1114" spans="1:7" ht="12.75">
      <c r="A1114" s="96" t="s">
        <v>996</v>
      </c>
      <c r="B1114" s="243"/>
      <c r="C1114" s="89"/>
      <c r="D1114" s="188" t="s">
        <v>144</v>
      </c>
      <c r="E1114" s="159" t="s">
        <v>144</v>
      </c>
      <c r="G1114" s="119"/>
    </row>
    <row r="1115" spans="1:7" ht="12.75">
      <c r="A1115" s="96" t="s">
        <v>997</v>
      </c>
      <c r="B1115" s="243"/>
      <c r="C1115" s="89"/>
      <c r="D1115" s="188" t="s">
        <v>144</v>
      </c>
      <c r="E1115" s="159" t="s">
        <v>144</v>
      </c>
      <c r="G1115" s="119"/>
    </row>
    <row r="1116" spans="1:7" ht="12.75">
      <c r="A1116" s="96" t="s">
        <v>192</v>
      </c>
      <c r="B1116" s="243"/>
      <c r="C1116" s="89"/>
      <c r="D1116" s="188" t="s">
        <v>144</v>
      </c>
      <c r="E1116" s="159" t="s">
        <v>144</v>
      </c>
      <c r="G1116" s="119"/>
    </row>
    <row r="1117" spans="1:7" ht="12.75">
      <c r="A1117" s="96" t="s">
        <v>998</v>
      </c>
      <c r="B1117" s="243"/>
      <c r="C1117" s="89"/>
      <c r="D1117" s="188" t="s">
        <v>144</v>
      </c>
      <c r="E1117" s="159" t="s">
        <v>144</v>
      </c>
      <c r="G1117" s="119"/>
    </row>
    <row r="1118" spans="1:7" ht="12.75">
      <c r="A1118" s="96"/>
      <c r="B1118" s="243"/>
      <c r="C1118" s="89"/>
      <c r="D1118" s="188" t="s">
        <v>144</v>
      </c>
      <c r="E1118" s="159" t="s">
        <v>144</v>
      </c>
      <c r="G1118" s="119"/>
    </row>
    <row r="1119" spans="1:7" ht="12.75">
      <c r="A1119" s="94" t="s">
        <v>116</v>
      </c>
      <c r="B1119" s="243"/>
      <c r="C1119" s="89"/>
      <c r="D1119" s="188" t="s">
        <v>144</v>
      </c>
      <c r="E1119" s="159" t="s">
        <v>144</v>
      </c>
      <c r="G1119" s="119"/>
    </row>
    <row r="1120" spans="1:7" ht="12.75">
      <c r="A1120" s="96" t="s">
        <v>117</v>
      </c>
      <c r="B1120" s="243"/>
      <c r="C1120" s="89"/>
      <c r="D1120" s="188" t="s">
        <v>144</v>
      </c>
      <c r="E1120" s="159" t="s">
        <v>144</v>
      </c>
      <c r="G1120" s="119"/>
    </row>
    <row r="1121" spans="1:7" ht="12.75">
      <c r="A1121" s="96" t="s">
        <v>193</v>
      </c>
      <c r="B1121" s="243"/>
      <c r="C1121" s="89"/>
      <c r="D1121" s="188"/>
      <c r="E1121" s="159"/>
      <c r="G1121" s="119"/>
    </row>
    <row r="1122" spans="1:7" ht="12.75">
      <c r="A1122" s="96" t="s">
        <v>118</v>
      </c>
      <c r="B1122" s="243"/>
      <c r="C1122" s="89"/>
      <c r="D1122" s="188"/>
      <c r="E1122" s="159"/>
      <c r="G1122" s="119"/>
    </row>
    <row r="1123" spans="1:7" ht="12.75">
      <c r="A1123" s="178" t="s">
        <v>119</v>
      </c>
      <c r="B1123" s="243"/>
      <c r="C1123" s="89"/>
      <c r="D1123" s="189"/>
      <c r="E1123" s="159"/>
      <c r="G1123" s="119"/>
    </row>
    <row r="1124" spans="1:7" ht="12.75">
      <c r="A1124" s="96" t="s">
        <v>120</v>
      </c>
      <c r="B1124" s="243"/>
      <c r="C1124" s="89"/>
      <c r="D1124" s="188"/>
      <c r="E1124" s="159"/>
      <c r="G1124" s="119"/>
    </row>
    <row r="1125" spans="1:7" ht="13.5" thickBot="1">
      <c r="A1125" s="271"/>
      <c r="B1125" s="204"/>
      <c r="C1125" s="279"/>
      <c r="D1125" s="225"/>
      <c r="E1125" s="280"/>
      <c r="G1125" s="119"/>
    </row>
    <row r="1126" spans="1:7" ht="12.75">
      <c r="A1126" s="291" t="s">
        <v>252</v>
      </c>
      <c r="B1126" s="243"/>
      <c r="C1126" s="283"/>
      <c r="D1126" s="284"/>
      <c r="E1126" s="285"/>
      <c r="G1126" s="119"/>
    </row>
    <row r="1127" spans="1:7" ht="12.75">
      <c r="A1127" s="96"/>
      <c r="B1127" s="243"/>
      <c r="C1127" s="89"/>
      <c r="D1127" s="188" t="s">
        <v>144</v>
      </c>
      <c r="E1127" s="159" t="s">
        <v>144</v>
      </c>
      <c r="G1127" s="119"/>
    </row>
    <row r="1128" spans="1:7" ht="12.75">
      <c r="A1128" s="96" t="s">
        <v>999</v>
      </c>
      <c r="B1128" s="243"/>
      <c r="C1128" s="89"/>
      <c r="D1128" s="188" t="s">
        <v>144</v>
      </c>
      <c r="E1128" s="159" t="s">
        <v>144</v>
      </c>
      <c r="G1128" s="119"/>
    </row>
    <row r="1129" spans="1:7" ht="12.75">
      <c r="A1129" s="96" t="s">
        <v>1000</v>
      </c>
      <c r="B1129" s="243"/>
      <c r="C1129" s="89"/>
      <c r="D1129" s="188" t="s">
        <v>144</v>
      </c>
      <c r="E1129" s="159" t="s">
        <v>144</v>
      </c>
      <c r="G1129" s="119"/>
    </row>
    <row r="1130" spans="1:7" ht="12.75">
      <c r="A1130" s="96"/>
      <c r="B1130" s="243"/>
      <c r="C1130" s="89"/>
      <c r="D1130" s="188" t="s">
        <v>144</v>
      </c>
      <c r="E1130" s="159" t="s">
        <v>144</v>
      </c>
      <c r="G1130" s="119"/>
    </row>
    <row r="1131" spans="1:7" ht="12.75">
      <c r="A1131" s="94" t="s">
        <v>1001</v>
      </c>
      <c r="B1131" s="243">
        <f>'proposed 13-14'!D1131</f>
        <v>32781.589999999997</v>
      </c>
      <c r="C1131" s="89"/>
      <c r="D1131" s="188">
        <f t="shared" ref="D1131:D1137" si="12">B1131*($J$34+$J$33)</f>
        <v>35453.289584999991</v>
      </c>
      <c r="E1131" s="159">
        <f t="shared" ref="E1131:E1136" si="13">(D1131-B1131)/B1131</f>
        <v>8.149999999999985E-2</v>
      </c>
      <c r="G1131" s="119"/>
    </row>
    <row r="1132" spans="1:7" ht="12.75">
      <c r="A1132" s="94" t="s">
        <v>1002</v>
      </c>
      <c r="B1132" s="243">
        <f>'proposed 13-14'!D1132</f>
        <v>32781.589999999997</v>
      </c>
      <c r="C1132" s="89"/>
      <c r="D1132" s="188">
        <f t="shared" si="12"/>
        <v>35453.289584999991</v>
      </c>
      <c r="E1132" s="159">
        <f t="shared" si="13"/>
        <v>8.149999999999985E-2</v>
      </c>
      <c r="G1132" s="119"/>
    </row>
    <row r="1133" spans="1:7" ht="12.75">
      <c r="A1133" s="94" t="s">
        <v>1003</v>
      </c>
      <c r="B1133" s="243">
        <f>'proposed 13-14'!D1133</f>
        <v>32781.589999999997</v>
      </c>
      <c r="C1133" s="89"/>
      <c r="D1133" s="188">
        <f t="shared" si="12"/>
        <v>35453.289584999991</v>
      </c>
      <c r="E1133" s="159">
        <f t="shared" si="13"/>
        <v>8.149999999999985E-2</v>
      </c>
      <c r="G1133" s="119"/>
    </row>
    <row r="1134" spans="1:7" ht="12.75">
      <c r="A1134" s="94" t="s">
        <v>1512</v>
      </c>
      <c r="B1134" s="243">
        <f>'proposed 13-14'!D1134</f>
        <v>32781.589999999997</v>
      </c>
      <c r="C1134" s="89"/>
      <c r="D1134" s="188">
        <f t="shared" si="12"/>
        <v>35453.289584999991</v>
      </c>
      <c r="E1134" s="159">
        <f t="shared" si="13"/>
        <v>8.149999999999985E-2</v>
      </c>
      <c r="G1134" s="119"/>
    </row>
    <row r="1135" spans="1:7" ht="12.75">
      <c r="A1135" s="94" t="s">
        <v>1004</v>
      </c>
      <c r="B1135" s="243">
        <f>'proposed 13-14'!D1135</f>
        <v>8195.4</v>
      </c>
      <c r="C1135" s="89"/>
      <c r="D1135" s="188">
        <f t="shared" si="12"/>
        <v>8863.3250999999982</v>
      </c>
      <c r="E1135" s="159">
        <f t="shared" si="13"/>
        <v>8.1499999999999823E-2</v>
      </c>
      <c r="G1135" s="119"/>
    </row>
    <row r="1136" spans="1:7" ht="12.75">
      <c r="A1136" s="94" t="s">
        <v>1005</v>
      </c>
      <c r="B1136" s="243">
        <f>'proposed 13-14'!D1136</f>
        <v>983.45</v>
      </c>
      <c r="C1136" s="89"/>
      <c r="D1136" s="188">
        <f t="shared" si="12"/>
        <v>1063.601175</v>
      </c>
      <c r="E1136" s="159">
        <f t="shared" si="13"/>
        <v>8.1499999999999961E-2</v>
      </c>
      <c r="G1136" s="119"/>
    </row>
    <row r="1137" spans="1:7" ht="12.75">
      <c r="A1137" s="94" t="s">
        <v>352</v>
      </c>
      <c r="B1137" s="243">
        <f>'proposed 13-14'!D1137</f>
        <v>983.45</v>
      </c>
      <c r="C1137" s="89"/>
      <c r="D1137" s="188">
        <f t="shared" si="12"/>
        <v>1063.601175</v>
      </c>
      <c r="E1137" s="159">
        <f>(D1137-B1137)/B1137</f>
        <v>8.1499999999999961E-2</v>
      </c>
      <c r="G1137" s="119"/>
    </row>
    <row r="1138" spans="1:7" ht="12.75">
      <c r="A1138" s="96"/>
      <c r="B1138" s="243"/>
      <c r="C1138" s="89"/>
      <c r="D1138" s="188"/>
      <c r="E1138" s="159"/>
      <c r="G1138" s="119"/>
    </row>
    <row r="1139" spans="1:7" ht="12.75">
      <c r="A1139" s="96" t="s">
        <v>194</v>
      </c>
      <c r="B1139" s="243"/>
      <c r="C1139" s="89"/>
      <c r="D1139" s="188" t="s">
        <v>144</v>
      </c>
      <c r="E1139" s="159" t="s">
        <v>144</v>
      </c>
      <c r="G1139" s="119"/>
    </row>
    <row r="1140" spans="1:7" ht="12.75">
      <c r="A1140" s="96" t="s">
        <v>1006</v>
      </c>
      <c r="B1140" s="243"/>
      <c r="C1140" s="89"/>
      <c r="D1140" s="188" t="s">
        <v>144</v>
      </c>
      <c r="E1140" s="159" t="s">
        <v>144</v>
      </c>
      <c r="G1140" s="119"/>
    </row>
    <row r="1141" spans="1:7" ht="12.75">
      <c r="A1141" s="96" t="s">
        <v>1007</v>
      </c>
      <c r="B1141" s="243"/>
      <c r="C1141" s="89"/>
      <c r="D1141" s="188" t="s">
        <v>144</v>
      </c>
      <c r="E1141" s="159" t="s">
        <v>144</v>
      </c>
      <c r="G1141" s="119"/>
    </row>
    <row r="1142" spans="1:7" ht="12.75">
      <c r="A1142" s="96" t="s">
        <v>1008</v>
      </c>
      <c r="B1142" s="243"/>
      <c r="C1142" s="89"/>
      <c r="D1142" s="188" t="s">
        <v>144</v>
      </c>
      <c r="E1142" s="159" t="s">
        <v>144</v>
      </c>
      <c r="G1142" s="119"/>
    </row>
    <row r="1143" spans="1:7" ht="12.75">
      <c r="A1143" s="96"/>
      <c r="B1143" s="243"/>
      <c r="C1143" s="89"/>
      <c r="D1143" s="188" t="s">
        <v>144</v>
      </c>
      <c r="E1143" s="159" t="s">
        <v>144</v>
      </c>
      <c r="G1143" s="119"/>
    </row>
    <row r="1144" spans="1:7" ht="12.75">
      <c r="A1144" s="94" t="s">
        <v>279</v>
      </c>
      <c r="B1144" s="243"/>
      <c r="C1144" s="89"/>
      <c r="D1144" s="188" t="s">
        <v>144</v>
      </c>
      <c r="E1144" s="159" t="s">
        <v>144</v>
      </c>
      <c r="G1144" s="119"/>
    </row>
    <row r="1145" spans="1:7" ht="12.75">
      <c r="A1145" s="94"/>
      <c r="B1145" s="243"/>
      <c r="C1145" s="89"/>
      <c r="D1145" s="188"/>
      <c r="E1145" s="159"/>
      <c r="G1145" s="119"/>
    </row>
    <row r="1146" spans="1:7" ht="23.25">
      <c r="A1146" s="177" t="s">
        <v>1256</v>
      </c>
      <c r="B1146" s="243"/>
      <c r="C1146" s="89"/>
      <c r="D1146" s="188"/>
      <c r="E1146" s="159"/>
      <c r="G1146" s="119"/>
    </row>
    <row r="1147" spans="1:7" ht="12.75">
      <c r="A1147" s="94"/>
      <c r="B1147" s="243"/>
      <c r="C1147" s="89"/>
      <c r="D1147" s="188" t="s">
        <v>144</v>
      </c>
      <c r="E1147" s="159" t="s">
        <v>144</v>
      </c>
      <c r="G1147" s="119"/>
    </row>
    <row r="1148" spans="1:7" ht="12.75">
      <c r="A1148" s="94" t="s">
        <v>282</v>
      </c>
      <c r="B1148" s="243"/>
      <c r="C1148" s="89"/>
      <c r="D1148" s="188" t="s">
        <v>144</v>
      </c>
      <c r="E1148" s="159" t="s">
        <v>144</v>
      </c>
      <c r="G1148" s="119"/>
    </row>
    <row r="1149" spans="1:7" ht="12.75">
      <c r="A1149" s="96" t="s">
        <v>281</v>
      </c>
      <c r="B1149" s="243"/>
      <c r="C1149" s="89"/>
      <c r="D1149" s="188" t="s">
        <v>144</v>
      </c>
      <c r="E1149" s="159" t="s">
        <v>144</v>
      </c>
      <c r="G1149" s="119"/>
    </row>
    <row r="1150" spans="1:7" ht="12.75">
      <c r="A1150" s="96" t="s">
        <v>280</v>
      </c>
      <c r="B1150" s="243"/>
      <c r="C1150" s="89"/>
      <c r="D1150" s="188" t="s">
        <v>144</v>
      </c>
      <c r="E1150" s="159" t="s">
        <v>144</v>
      </c>
      <c r="G1150" s="119"/>
    </row>
    <row r="1151" spans="1:7" ht="12.75">
      <c r="A1151" s="96"/>
      <c r="B1151" s="243"/>
      <c r="C1151" s="89"/>
      <c r="D1151" s="188" t="s">
        <v>144</v>
      </c>
      <c r="E1151" s="159" t="s">
        <v>144</v>
      </c>
      <c r="G1151" s="119"/>
    </row>
    <row r="1152" spans="1:7" ht="12.75">
      <c r="A1152" s="96" t="s">
        <v>1014</v>
      </c>
      <c r="B1152" s="243">
        <f>'proposed 13-14'!D1152</f>
        <v>1258.82</v>
      </c>
      <c r="C1152" s="89"/>
      <c r="D1152" s="188">
        <f>B1152*($J$34+$J$33)</f>
        <v>1361.4138299999997</v>
      </c>
      <c r="E1152" s="159">
        <f>(D1152-B1152)/B1152</f>
        <v>8.149999999999985E-2</v>
      </c>
      <c r="G1152" s="119"/>
    </row>
    <row r="1153" spans="1:22" ht="12.75">
      <c r="A1153" s="96" t="s">
        <v>1015</v>
      </c>
      <c r="B1153" s="243">
        <f>'proposed 13-14'!D1153</f>
        <v>2517.64</v>
      </c>
      <c r="C1153" s="89"/>
      <c r="D1153" s="188">
        <f>B1153*($J$34+$J$33)</f>
        <v>2722.8276599999995</v>
      </c>
      <c r="E1153" s="159">
        <f>(D1153-B1153)/B1153</f>
        <v>8.149999999999985E-2</v>
      </c>
      <c r="G1153" s="119"/>
    </row>
    <row r="1154" spans="1:22" ht="12.75">
      <c r="A1154" s="96" t="s">
        <v>1016</v>
      </c>
      <c r="B1154" s="243">
        <f>'proposed 13-14'!D1154</f>
        <v>5035.25</v>
      </c>
      <c r="C1154" s="89"/>
      <c r="D1154" s="188">
        <f>B1154*($J$34+$J$33)</f>
        <v>5445.6228749999991</v>
      </c>
      <c r="E1154" s="159">
        <f>(D1154-B1154)/B1154</f>
        <v>8.1499999999999823E-2</v>
      </c>
      <c r="G1154" s="119"/>
    </row>
    <row r="1155" spans="1:22" ht="12.75">
      <c r="A1155" s="96" t="s">
        <v>1017</v>
      </c>
      <c r="B1155" s="243">
        <f>'proposed 13-14'!D1155</f>
        <v>7552.9</v>
      </c>
      <c r="C1155" s="89"/>
      <c r="D1155" s="188">
        <f>B1155*($J$34+$J$33)</f>
        <v>8168.4613499999987</v>
      </c>
      <c r="E1155" s="159">
        <f>(D1155-B1155)/B1155</f>
        <v>8.1499999999999878E-2</v>
      </c>
      <c r="G1155" s="119"/>
    </row>
    <row r="1156" spans="1:22" ht="12.75">
      <c r="A1156" s="96" t="s">
        <v>1018</v>
      </c>
      <c r="B1156" s="243">
        <f>'proposed 13-14'!D1156</f>
        <v>10070.5</v>
      </c>
      <c r="C1156" s="89"/>
      <c r="D1156" s="188">
        <f>B1156*($J$34+$J$33)</f>
        <v>10891.245749999998</v>
      </c>
      <c r="E1156" s="159">
        <f>(D1156-B1156)/B1156</f>
        <v>8.1499999999999823E-2</v>
      </c>
      <c r="G1156" s="119"/>
    </row>
    <row r="1157" spans="1:22" ht="12.75">
      <c r="A1157" s="96"/>
      <c r="B1157" s="243"/>
      <c r="C1157" s="89"/>
      <c r="D1157" s="188" t="s">
        <v>144</v>
      </c>
      <c r="E1157" s="159" t="s">
        <v>144</v>
      </c>
      <c r="G1157" s="119"/>
    </row>
    <row r="1158" spans="1:22" ht="12.75">
      <c r="A1158" s="94" t="s">
        <v>64</v>
      </c>
      <c r="B1158" s="243"/>
      <c r="C1158" s="89"/>
      <c r="D1158" s="188" t="s">
        <v>144</v>
      </c>
      <c r="E1158" s="159" t="s">
        <v>144</v>
      </c>
      <c r="G1158" s="119"/>
    </row>
    <row r="1159" spans="1:22" ht="12.75">
      <c r="A1159" s="96" t="s">
        <v>283</v>
      </c>
      <c r="B1159" s="243"/>
      <c r="C1159" s="89"/>
      <c r="D1159" s="188" t="s">
        <v>144</v>
      </c>
      <c r="E1159" s="159" t="s">
        <v>144</v>
      </c>
      <c r="G1159" s="119"/>
    </row>
    <row r="1160" spans="1:22" ht="12.75">
      <c r="A1160" s="96" t="s">
        <v>122</v>
      </c>
      <c r="B1160" s="243">
        <f>'proposed 13-14'!D1160</f>
        <v>10077.06</v>
      </c>
      <c r="C1160" s="89"/>
      <c r="D1160" s="188">
        <f>B1160*($J$34+$J$33)</f>
        <v>10898.340389999999</v>
      </c>
      <c r="E1160" s="159">
        <f>(D1160-B1160)/B1160</f>
        <v>8.1499999999999989E-2</v>
      </c>
      <c r="G1160" s="119"/>
    </row>
    <row r="1161" spans="1:22" ht="12.75">
      <c r="A1161" s="96" t="s">
        <v>126</v>
      </c>
      <c r="B1161" s="243">
        <f>'proposed 13-14'!D1161</f>
        <v>9891.85</v>
      </c>
      <c r="C1161" s="89"/>
      <c r="D1161" s="188">
        <f>B1161*($J$34+$J$33)</f>
        <v>10698.035775</v>
      </c>
      <c r="E1161" s="159">
        <f>(D1161-B1161)/B1161</f>
        <v>8.1499999999999989E-2</v>
      </c>
      <c r="G1161" s="119"/>
    </row>
    <row r="1162" spans="1:22" ht="12.75">
      <c r="A1162" s="96"/>
      <c r="B1162" s="243"/>
      <c r="C1162" s="89"/>
      <c r="D1162" s="188" t="s">
        <v>144</v>
      </c>
      <c r="E1162" s="159" t="s">
        <v>144</v>
      </c>
      <c r="G1162" s="119"/>
    </row>
    <row r="1163" spans="1:22" ht="12.75">
      <c r="A1163" s="94" t="s">
        <v>253</v>
      </c>
      <c r="B1163" s="243"/>
      <c r="C1163" s="89"/>
      <c r="D1163" s="188" t="s">
        <v>144</v>
      </c>
      <c r="E1163" s="159" t="s">
        <v>144</v>
      </c>
      <c r="G1163" s="119"/>
    </row>
    <row r="1164" spans="1:22" ht="12.75">
      <c r="A1164" s="96" t="s">
        <v>128</v>
      </c>
      <c r="B1164" s="243"/>
      <c r="C1164" s="89"/>
      <c r="D1164" s="188" t="s">
        <v>144</v>
      </c>
      <c r="E1164" s="159" t="s">
        <v>144</v>
      </c>
      <c r="G1164" s="119"/>
    </row>
    <row r="1165" spans="1:22" ht="12.75">
      <c r="A1165" s="96" t="s">
        <v>129</v>
      </c>
      <c r="B1165" s="243"/>
      <c r="C1165" s="89"/>
      <c r="D1165" s="188" t="s">
        <v>144</v>
      </c>
      <c r="E1165" s="159" t="s">
        <v>144</v>
      </c>
      <c r="G1165" s="119"/>
    </row>
    <row r="1166" spans="1:22" ht="12.75">
      <c r="A1166" s="96" t="s">
        <v>130</v>
      </c>
      <c r="B1166" s="243"/>
      <c r="C1166" s="89"/>
      <c r="D1166" s="188" t="s">
        <v>144</v>
      </c>
      <c r="E1166" s="159" t="s">
        <v>144</v>
      </c>
      <c r="G1166" s="119"/>
    </row>
    <row r="1167" spans="1:22" ht="12.75">
      <c r="A1167" s="96" t="s">
        <v>131</v>
      </c>
      <c r="B1167" s="243"/>
      <c r="C1167" s="89"/>
      <c r="D1167" s="188" t="s">
        <v>144</v>
      </c>
      <c r="E1167" s="159" t="s">
        <v>144</v>
      </c>
      <c r="G1167" s="119"/>
      <c r="V1167" s="165">
        <v>1</v>
      </c>
    </row>
    <row r="1168" spans="1:22" ht="12.75">
      <c r="A1168" s="96"/>
      <c r="B1168" s="243"/>
      <c r="C1168" s="89"/>
      <c r="D1168" s="188" t="s">
        <v>144</v>
      </c>
      <c r="E1168" s="159" t="s">
        <v>144</v>
      </c>
      <c r="G1168" s="119"/>
      <c r="V1168" s="165">
        <v>1</v>
      </c>
    </row>
    <row r="1169" spans="1:22" ht="12.75">
      <c r="A1169" s="96"/>
      <c r="B1169" s="243"/>
      <c r="C1169" s="89"/>
      <c r="D1169" s="188" t="s">
        <v>144</v>
      </c>
      <c r="E1169" s="159" t="s">
        <v>144</v>
      </c>
      <c r="G1169" s="119"/>
      <c r="V1169" s="165">
        <v>1</v>
      </c>
    </row>
    <row r="1170" spans="1:22" ht="12.75">
      <c r="A1170" s="94" t="s">
        <v>1333</v>
      </c>
      <c r="B1170" s="243"/>
      <c r="C1170" s="89"/>
      <c r="D1170" s="188" t="s">
        <v>144</v>
      </c>
      <c r="E1170" s="159" t="s">
        <v>144</v>
      </c>
      <c r="G1170" s="119"/>
      <c r="V1170" s="165">
        <v>1</v>
      </c>
    </row>
    <row r="1171" spans="1:22" ht="12.75">
      <c r="A1171" s="94" t="s">
        <v>1026</v>
      </c>
      <c r="B1171" s="243"/>
      <c r="C1171" s="89"/>
      <c r="D1171" s="188" t="s">
        <v>144</v>
      </c>
      <c r="E1171" s="159" t="s">
        <v>144</v>
      </c>
      <c r="G1171" s="119"/>
      <c r="V1171" s="165">
        <v>1</v>
      </c>
    </row>
    <row r="1172" spans="1:22" ht="12.75">
      <c r="A1172" s="96"/>
      <c r="B1172" s="243"/>
      <c r="C1172" s="89"/>
      <c r="D1172" s="188" t="s">
        <v>144</v>
      </c>
      <c r="E1172" s="159" t="s">
        <v>144</v>
      </c>
      <c r="G1172" s="119"/>
      <c r="V1172" s="165">
        <v>1</v>
      </c>
    </row>
    <row r="1173" spans="1:22" ht="12.75">
      <c r="A1173" s="96" t="s">
        <v>1027</v>
      </c>
      <c r="B1173" s="243"/>
      <c r="C1173" s="89"/>
      <c r="D1173" s="188" t="s">
        <v>144</v>
      </c>
      <c r="E1173" s="159" t="s">
        <v>144</v>
      </c>
      <c r="G1173" s="119"/>
      <c r="V1173" s="165">
        <v>1</v>
      </c>
    </row>
    <row r="1174" spans="1:22" ht="12.75">
      <c r="A1174" s="96" t="s">
        <v>1258</v>
      </c>
      <c r="B1174" s="243"/>
      <c r="C1174" s="89"/>
      <c r="D1174" s="188" t="s">
        <v>144</v>
      </c>
      <c r="E1174" s="159" t="s">
        <v>144</v>
      </c>
      <c r="G1174" s="119"/>
      <c r="V1174" s="165">
        <v>1</v>
      </c>
    </row>
    <row r="1175" spans="1:22" ht="12.75">
      <c r="A1175" s="96" t="s">
        <v>1029</v>
      </c>
      <c r="B1175" s="243"/>
      <c r="C1175" s="89"/>
      <c r="D1175" s="188" t="s">
        <v>144</v>
      </c>
      <c r="E1175" s="159" t="s">
        <v>144</v>
      </c>
      <c r="G1175" s="119"/>
      <c r="V1175" s="165">
        <v>1</v>
      </c>
    </row>
    <row r="1176" spans="1:22" ht="12.75">
      <c r="A1176" s="96"/>
      <c r="B1176" s="243"/>
      <c r="C1176" s="89"/>
      <c r="D1176" s="188" t="s">
        <v>144</v>
      </c>
      <c r="E1176" s="159" t="s">
        <v>144</v>
      </c>
      <c r="G1176" s="119"/>
      <c r="V1176" s="165">
        <v>1</v>
      </c>
    </row>
    <row r="1177" spans="1:22" ht="12.75">
      <c r="A1177" s="96" t="s">
        <v>1030</v>
      </c>
      <c r="B1177" s="243">
        <f>'proposed 13-14'!D1177</f>
        <v>7628.28</v>
      </c>
      <c r="C1177" s="89"/>
      <c r="D1177" s="188">
        <f>B1177*($J$34+$J$33)</f>
        <v>8249.9848199999997</v>
      </c>
      <c r="E1177" s="159">
        <f>(D1177-B1177)/B1177</f>
        <v>8.1499999999999989E-2</v>
      </c>
      <c r="G1177" s="119"/>
      <c r="V1177" s="165">
        <v>1</v>
      </c>
    </row>
    <row r="1178" spans="1:22" ht="12.75">
      <c r="A1178" s="96"/>
      <c r="B1178" s="243"/>
      <c r="C1178" s="89"/>
      <c r="D1178" s="188" t="s">
        <v>144</v>
      </c>
      <c r="E1178" s="159"/>
      <c r="G1178" s="119"/>
      <c r="V1178" s="165">
        <v>1</v>
      </c>
    </row>
    <row r="1179" spans="1:22" ht="12.75">
      <c r="A1179" s="94" t="s">
        <v>1031</v>
      </c>
      <c r="B1179" s="243"/>
      <c r="C1179" s="89"/>
      <c r="D1179" s="188" t="s">
        <v>144</v>
      </c>
      <c r="E1179" s="159" t="s">
        <v>144</v>
      </c>
      <c r="G1179" s="119"/>
      <c r="V1179" s="165">
        <v>1</v>
      </c>
    </row>
    <row r="1180" spans="1:22" ht="12.75">
      <c r="A1180" s="94" t="s">
        <v>1032</v>
      </c>
      <c r="B1180" s="243"/>
      <c r="C1180" s="89"/>
      <c r="D1180" s="188" t="s">
        <v>144</v>
      </c>
      <c r="E1180" s="159" t="s">
        <v>144</v>
      </c>
      <c r="G1180" s="119"/>
      <c r="V1180" s="165">
        <v>1</v>
      </c>
    </row>
    <row r="1181" spans="1:22" ht="12.75">
      <c r="A1181" s="96"/>
      <c r="B1181" s="243"/>
      <c r="C1181" s="89"/>
      <c r="D1181" s="188" t="s">
        <v>144</v>
      </c>
      <c r="E1181" s="159" t="s">
        <v>144</v>
      </c>
      <c r="G1181" s="119"/>
      <c r="V1181" s="165">
        <v>1</v>
      </c>
    </row>
    <row r="1182" spans="1:22" ht="12.75">
      <c r="A1182" s="96" t="s">
        <v>1027</v>
      </c>
      <c r="B1182" s="243"/>
      <c r="C1182" s="89"/>
      <c r="D1182" s="188" t="s">
        <v>144</v>
      </c>
      <c r="E1182" s="159" t="s">
        <v>144</v>
      </c>
      <c r="G1182" s="140"/>
      <c r="V1182" s="165">
        <v>1</v>
      </c>
    </row>
    <row r="1183" spans="1:22" ht="12.75">
      <c r="A1183" s="96" t="s">
        <v>1258</v>
      </c>
      <c r="B1183" s="243"/>
      <c r="C1183" s="89"/>
      <c r="D1183" s="188" t="s">
        <v>144</v>
      </c>
      <c r="E1183" s="159" t="s">
        <v>144</v>
      </c>
      <c r="G1183" s="140"/>
      <c r="V1183" s="165">
        <v>1</v>
      </c>
    </row>
    <row r="1184" spans="1:22" ht="12.75">
      <c r="A1184" s="96" t="s">
        <v>1029</v>
      </c>
      <c r="B1184" s="243"/>
      <c r="C1184" s="89"/>
      <c r="D1184" s="188" t="s">
        <v>144</v>
      </c>
      <c r="E1184" s="159" t="s">
        <v>144</v>
      </c>
      <c r="F1184" s="111"/>
      <c r="G1184" s="140"/>
      <c r="V1184" s="165">
        <v>1</v>
      </c>
    </row>
    <row r="1185" spans="1:22" ht="12.75">
      <c r="A1185" s="96"/>
      <c r="B1185" s="243"/>
      <c r="C1185" s="89"/>
      <c r="D1185" s="188" t="s">
        <v>144</v>
      </c>
      <c r="E1185" s="159" t="s">
        <v>144</v>
      </c>
      <c r="G1185" s="140"/>
      <c r="V1185" s="165">
        <v>1</v>
      </c>
    </row>
    <row r="1186" spans="1:22" ht="12.75">
      <c r="A1186" s="96" t="s">
        <v>1030</v>
      </c>
      <c r="B1186" s="243">
        <f>'proposed 13-14'!D1186</f>
        <v>7628.28</v>
      </c>
      <c r="C1186" s="89"/>
      <c r="D1186" s="188">
        <f>B1186*($J$34+$J$33)</f>
        <v>8249.9848199999997</v>
      </c>
      <c r="E1186" s="159">
        <f>(D1186-B1186)/B1186</f>
        <v>8.1499999999999989E-2</v>
      </c>
      <c r="G1186" s="119"/>
      <c r="V1186" s="165">
        <v>1</v>
      </c>
    </row>
    <row r="1187" spans="1:22" ht="12.75">
      <c r="A1187" s="96"/>
      <c r="B1187" s="243"/>
      <c r="C1187" s="89"/>
      <c r="D1187" s="188" t="s">
        <v>144</v>
      </c>
      <c r="E1187" s="159" t="s">
        <v>144</v>
      </c>
      <c r="G1187" s="119"/>
      <c r="V1187" s="165">
        <v>1</v>
      </c>
    </row>
    <row r="1188" spans="1:22" ht="12.75">
      <c r="A1188" s="94" t="s">
        <v>1334</v>
      </c>
      <c r="B1188" s="243"/>
      <c r="C1188" s="89"/>
      <c r="D1188" s="188" t="s">
        <v>144</v>
      </c>
      <c r="E1188" s="159" t="s">
        <v>144</v>
      </c>
      <c r="G1188" s="119"/>
      <c r="V1188" s="165">
        <v>1</v>
      </c>
    </row>
    <row r="1189" spans="1:22" ht="12.75">
      <c r="A1189" s="94" t="s">
        <v>1034</v>
      </c>
      <c r="B1189" s="243"/>
      <c r="C1189" s="89"/>
      <c r="D1189" s="188" t="s">
        <v>144</v>
      </c>
      <c r="E1189" s="159" t="s">
        <v>144</v>
      </c>
      <c r="G1189" s="119"/>
      <c r="V1189" s="165">
        <v>1</v>
      </c>
    </row>
    <row r="1190" spans="1:22" ht="12.75">
      <c r="A1190" s="96"/>
      <c r="B1190" s="243"/>
      <c r="C1190" s="89"/>
      <c r="D1190" s="188" t="s">
        <v>144</v>
      </c>
      <c r="E1190" s="159" t="s">
        <v>144</v>
      </c>
      <c r="G1190" s="119"/>
      <c r="V1190" s="165">
        <v>1</v>
      </c>
    </row>
    <row r="1191" spans="1:22" ht="12.75">
      <c r="A1191" s="96" t="s">
        <v>1027</v>
      </c>
      <c r="B1191" s="243"/>
      <c r="C1191" s="89"/>
      <c r="D1191" s="188" t="s">
        <v>144</v>
      </c>
      <c r="E1191" s="159" t="s">
        <v>144</v>
      </c>
      <c r="G1191" s="119"/>
      <c r="V1191" s="165">
        <v>1</v>
      </c>
    </row>
    <row r="1192" spans="1:22" ht="12.75">
      <c r="A1192" s="96" t="s">
        <v>1258</v>
      </c>
      <c r="B1192" s="243"/>
      <c r="C1192" s="89"/>
      <c r="D1192" s="188" t="s">
        <v>144</v>
      </c>
      <c r="E1192" s="159" t="s">
        <v>144</v>
      </c>
      <c r="G1192" s="119"/>
      <c r="V1192" s="165">
        <v>1</v>
      </c>
    </row>
    <row r="1193" spans="1:22" ht="12.75">
      <c r="A1193" s="96" t="s">
        <v>1029</v>
      </c>
      <c r="B1193" s="243"/>
      <c r="C1193" s="89"/>
      <c r="D1193" s="188" t="s">
        <v>144</v>
      </c>
      <c r="E1193" s="159" t="s">
        <v>144</v>
      </c>
      <c r="G1193" s="119"/>
      <c r="V1193" s="165">
        <v>1</v>
      </c>
    </row>
    <row r="1194" spans="1:22" ht="12.75">
      <c r="A1194" s="96"/>
      <c r="B1194" s="243"/>
      <c r="C1194" s="89"/>
      <c r="D1194" s="188" t="s">
        <v>144</v>
      </c>
      <c r="E1194" s="159" t="s">
        <v>144</v>
      </c>
      <c r="G1194" s="119"/>
      <c r="V1194" s="165">
        <v>1</v>
      </c>
    </row>
    <row r="1195" spans="1:22" ht="12.75">
      <c r="A1195" s="96" t="s">
        <v>1035</v>
      </c>
      <c r="B1195" s="243">
        <f>'proposed 13-14'!D1195</f>
        <v>7485.66</v>
      </c>
      <c r="C1195" s="89"/>
      <c r="D1195" s="188">
        <f>B1195*($J$34+$J$33)</f>
        <v>8095.741289999999</v>
      </c>
      <c r="E1195" s="159">
        <f>(D1195-B1195)/B1195</f>
        <v>8.1499999999999892E-2</v>
      </c>
      <c r="G1195" s="119"/>
      <c r="V1195" s="165">
        <v>1</v>
      </c>
    </row>
    <row r="1196" spans="1:22" ht="12.75">
      <c r="A1196" s="96"/>
      <c r="B1196" s="243"/>
      <c r="C1196" s="89"/>
      <c r="D1196" s="188" t="s">
        <v>144</v>
      </c>
      <c r="E1196" s="159" t="s">
        <v>144</v>
      </c>
      <c r="G1196" s="119"/>
      <c r="V1196" s="165">
        <v>1</v>
      </c>
    </row>
    <row r="1197" spans="1:22" ht="12.75">
      <c r="A1197" s="94" t="s">
        <v>1036</v>
      </c>
      <c r="B1197" s="243"/>
      <c r="C1197" s="89"/>
      <c r="D1197" s="188" t="s">
        <v>144</v>
      </c>
      <c r="E1197" s="159" t="s">
        <v>144</v>
      </c>
      <c r="G1197" s="119"/>
      <c r="V1197" s="165">
        <v>1</v>
      </c>
    </row>
    <row r="1198" spans="1:22" ht="12.75">
      <c r="A1198" s="94" t="s">
        <v>1530</v>
      </c>
      <c r="B1198" s="243"/>
      <c r="C1198" s="89"/>
      <c r="D1198" s="188" t="s">
        <v>144</v>
      </c>
      <c r="E1198" s="159" t="s">
        <v>144</v>
      </c>
      <c r="G1198" s="119"/>
      <c r="V1198" s="165">
        <v>1</v>
      </c>
    </row>
    <row r="1199" spans="1:22" ht="12.75">
      <c r="A1199" s="96"/>
      <c r="B1199" s="243"/>
      <c r="C1199" s="89"/>
      <c r="D1199" s="188" t="s">
        <v>144</v>
      </c>
      <c r="E1199" s="159" t="s">
        <v>144</v>
      </c>
      <c r="G1199" s="119"/>
      <c r="V1199" s="165">
        <v>1</v>
      </c>
    </row>
    <row r="1200" spans="1:22" ht="12.75">
      <c r="A1200" s="96" t="s">
        <v>1027</v>
      </c>
      <c r="B1200" s="243"/>
      <c r="C1200" s="89"/>
      <c r="D1200" s="188" t="s">
        <v>144</v>
      </c>
      <c r="E1200" s="159" t="s">
        <v>144</v>
      </c>
      <c r="G1200" s="119"/>
      <c r="V1200" s="165">
        <v>1</v>
      </c>
    </row>
    <row r="1201" spans="1:22" ht="12.75">
      <c r="A1201" s="96" t="s">
        <v>1028</v>
      </c>
      <c r="B1201" s="243"/>
      <c r="C1201" s="89"/>
      <c r="D1201" s="188" t="s">
        <v>144</v>
      </c>
      <c r="E1201" s="159" t="s">
        <v>144</v>
      </c>
      <c r="G1201" s="119"/>
      <c r="V1201" s="165">
        <v>1</v>
      </c>
    </row>
    <row r="1202" spans="1:22" ht="12.75">
      <c r="A1202" s="96" t="s">
        <v>1029</v>
      </c>
      <c r="B1202" s="243"/>
      <c r="C1202" s="89"/>
      <c r="D1202" s="188" t="s">
        <v>144</v>
      </c>
      <c r="E1202" s="159" t="s">
        <v>144</v>
      </c>
      <c r="G1202" s="119"/>
      <c r="V1202" s="165">
        <v>1</v>
      </c>
    </row>
    <row r="1203" spans="1:22" ht="12.75">
      <c r="A1203" s="96"/>
      <c r="B1203" s="243"/>
      <c r="C1203" s="89"/>
      <c r="D1203" s="188" t="s">
        <v>144</v>
      </c>
      <c r="E1203" s="159" t="s">
        <v>144</v>
      </c>
      <c r="G1203" s="119"/>
      <c r="V1203" s="165">
        <v>1</v>
      </c>
    </row>
    <row r="1204" spans="1:22" ht="12.75">
      <c r="A1204" s="96" t="s">
        <v>123</v>
      </c>
      <c r="B1204" s="243">
        <f>'proposed 13-14'!D1204</f>
        <v>3365.02</v>
      </c>
      <c r="C1204" s="89"/>
      <c r="D1204" s="188">
        <f>B1204*($J$34+$J$33)</f>
        <v>3639.2691299999997</v>
      </c>
      <c r="E1204" s="159">
        <f>(D1204-B1204)/B1204</f>
        <v>8.1499999999999906E-2</v>
      </c>
      <c r="G1204" s="119"/>
      <c r="V1204" s="165">
        <v>1</v>
      </c>
    </row>
    <row r="1205" spans="1:22" ht="13.5" thickBot="1">
      <c r="A1205" s="271"/>
      <c r="B1205" s="204"/>
      <c r="C1205" s="279"/>
      <c r="D1205" s="225" t="s">
        <v>144</v>
      </c>
      <c r="E1205" s="280" t="s">
        <v>144</v>
      </c>
      <c r="G1205" s="119"/>
      <c r="V1205" s="165">
        <v>1</v>
      </c>
    </row>
    <row r="1206" spans="1:22" ht="12.75">
      <c r="A1206" s="291" t="s">
        <v>1038</v>
      </c>
      <c r="B1206" s="243"/>
      <c r="C1206" s="283"/>
      <c r="D1206" s="284" t="s">
        <v>144</v>
      </c>
      <c r="E1206" s="285" t="s">
        <v>144</v>
      </c>
      <c r="G1206" s="119"/>
      <c r="V1206" s="165">
        <v>1</v>
      </c>
    </row>
    <row r="1207" spans="1:22" ht="12.75">
      <c r="A1207" s="96"/>
      <c r="B1207" s="243"/>
      <c r="C1207" s="89"/>
      <c r="D1207" s="188" t="s">
        <v>144</v>
      </c>
      <c r="E1207" s="159" t="s">
        <v>144</v>
      </c>
      <c r="G1207" s="119"/>
      <c r="V1207" s="165">
        <v>1</v>
      </c>
    </row>
    <row r="1208" spans="1:22" ht="12.75">
      <c r="A1208" s="96" t="s">
        <v>1039</v>
      </c>
      <c r="B1208" s="243"/>
      <c r="C1208" s="89"/>
      <c r="D1208" s="188" t="s">
        <v>144</v>
      </c>
      <c r="E1208" s="159" t="s">
        <v>144</v>
      </c>
      <c r="G1208" s="119"/>
      <c r="V1208" s="165">
        <v>1</v>
      </c>
    </row>
    <row r="1209" spans="1:22" ht="12.75">
      <c r="A1209" s="96"/>
      <c r="B1209" s="243"/>
      <c r="C1209" s="89"/>
      <c r="D1209" s="188" t="s">
        <v>144</v>
      </c>
      <c r="E1209" s="159" t="s">
        <v>144</v>
      </c>
      <c r="G1209" s="119"/>
      <c r="V1209" s="165">
        <v>1</v>
      </c>
    </row>
    <row r="1210" spans="1:22" ht="12.75">
      <c r="A1210" s="96" t="s">
        <v>1040</v>
      </c>
      <c r="B1210" s="243">
        <f>'proposed 13-14'!D1210</f>
        <v>12125.9</v>
      </c>
      <c r="C1210" s="89"/>
      <c r="D1210" s="188">
        <f t="shared" ref="D1210:D1215" si="14">B1210*($J$34+$J$33)</f>
        <v>13114.160849999998</v>
      </c>
      <c r="E1210" s="159">
        <f t="shared" ref="E1210:E1215" si="15">(D1210-B1210)/B1210</f>
        <v>8.1499999999999906E-2</v>
      </c>
      <c r="G1210" s="119"/>
      <c r="V1210" s="165">
        <v>1</v>
      </c>
    </row>
    <row r="1211" spans="1:22" ht="12.75">
      <c r="A1211" s="96" t="s">
        <v>479</v>
      </c>
      <c r="B1211" s="243">
        <f>'proposed 13-14'!D1211</f>
        <v>2.06</v>
      </c>
      <c r="C1211" s="89"/>
      <c r="D1211" s="188">
        <f t="shared" si="14"/>
        <v>2.2278899999999999</v>
      </c>
      <c r="E1211" s="159">
        <f t="shared" si="15"/>
        <v>8.1499999999999934E-2</v>
      </c>
      <c r="G1211" s="119"/>
      <c r="V1211" s="165">
        <v>1</v>
      </c>
    </row>
    <row r="1212" spans="1:22" ht="12.75">
      <c r="A1212" s="96" t="s">
        <v>1043</v>
      </c>
      <c r="B1212" s="243">
        <f>'proposed 13-14'!D1212</f>
        <v>25251.65</v>
      </c>
      <c r="C1212" s="89"/>
      <c r="D1212" s="188">
        <f t="shared" si="14"/>
        <v>27309.659475</v>
      </c>
      <c r="E1212" s="159">
        <f t="shared" si="15"/>
        <v>8.1499999999999947E-2</v>
      </c>
      <c r="G1212" s="119"/>
      <c r="V1212" s="165">
        <v>1</v>
      </c>
    </row>
    <row r="1213" spans="1:22" ht="12.75">
      <c r="A1213" s="96" t="s">
        <v>1041</v>
      </c>
      <c r="B1213" s="243">
        <f>'proposed 13-14'!D1213</f>
        <v>2.06</v>
      </c>
      <c r="C1213" s="89"/>
      <c r="D1213" s="188">
        <f t="shared" si="14"/>
        <v>2.2278899999999999</v>
      </c>
      <c r="E1213" s="159">
        <f t="shared" si="15"/>
        <v>8.1499999999999934E-2</v>
      </c>
      <c r="G1213" s="119"/>
      <c r="V1213" s="165">
        <v>1</v>
      </c>
    </row>
    <row r="1214" spans="1:22" ht="12.75">
      <c r="A1214" s="96" t="s">
        <v>1042</v>
      </c>
      <c r="B1214" s="243">
        <f>'proposed 13-14'!D1214</f>
        <v>30024.639999999999</v>
      </c>
      <c r="C1214" s="89"/>
      <c r="D1214" s="188">
        <f t="shared" si="14"/>
        <v>32471.648159999997</v>
      </c>
      <c r="E1214" s="159">
        <f t="shared" si="15"/>
        <v>8.149999999999992E-2</v>
      </c>
      <c r="G1214" s="119"/>
      <c r="V1214" s="165">
        <v>1</v>
      </c>
    </row>
    <row r="1215" spans="1:22" ht="12.75">
      <c r="A1215" s="96" t="s">
        <v>1041</v>
      </c>
      <c r="B1215" s="243">
        <f>'proposed 13-14'!D1215</f>
        <v>2.06</v>
      </c>
      <c r="C1215" s="89"/>
      <c r="D1215" s="188">
        <f t="shared" si="14"/>
        <v>2.2278899999999999</v>
      </c>
      <c r="E1215" s="159">
        <f t="shared" si="15"/>
        <v>8.1499999999999934E-2</v>
      </c>
      <c r="G1215" s="119"/>
    </row>
    <row r="1216" spans="1:22" ht="12.75">
      <c r="A1216" s="96" t="s">
        <v>309</v>
      </c>
      <c r="B1216" s="243"/>
      <c r="C1216" s="89"/>
      <c r="D1216" s="188" t="s">
        <v>125</v>
      </c>
      <c r="E1216" s="159"/>
      <c r="G1216" s="119"/>
      <c r="V1216" s="165">
        <v>1</v>
      </c>
    </row>
    <row r="1217" spans="1:22" ht="12.75">
      <c r="A1217" s="96"/>
      <c r="B1217" s="243"/>
      <c r="C1217" s="89"/>
      <c r="D1217" s="188"/>
      <c r="E1217" s="159"/>
      <c r="G1217" s="119"/>
      <c r="V1217" s="165">
        <v>1</v>
      </c>
    </row>
    <row r="1218" spans="1:22" ht="12.75">
      <c r="A1218" s="96" t="s">
        <v>1045</v>
      </c>
      <c r="B1218" s="243"/>
      <c r="C1218" s="89"/>
      <c r="D1218" s="188"/>
      <c r="E1218" s="159"/>
      <c r="G1218" s="119"/>
    </row>
    <row r="1219" spans="1:22" ht="12.75">
      <c r="A1219" s="96"/>
      <c r="B1219" s="243"/>
      <c r="C1219" s="89"/>
      <c r="D1219" s="188">
        <f t="shared" ref="D1219:D1225" si="16">B1219*($J$34+$J$33)</f>
        <v>0</v>
      </c>
      <c r="E1219" s="159"/>
      <c r="G1219" s="119"/>
    </row>
    <row r="1220" spans="1:22" ht="12.75">
      <c r="A1220" s="96" t="s">
        <v>1040</v>
      </c>
      <c r="B1220" s="243">
        <v>6062.94</v>
      </c>
      <c r="C1220" s="95"/>
      <c r="D1220" s="188">
        <f t="shared" si="16"/>
        <v>6557.0696099999986</v>
      </c>
      <c r="E1220" s="268">
        <f t="shared" ref="E1220" si="17">(D1220-B1220)/B1220</f>
        <v>8.149999999999985E-2</v>
      </c>
      <c r="G1220" s="119"/>
    </row>
    <row r="1221" spans="1:22" ht="12.75">
      <c r="A1221" s="96" t="s">
        <v>479</v>
      </c>
      <c r="B1221" s="243">
        <v>0.8</v>
      </c>
      <c r="C1221" s="95"/>
      <c r="D1221" s="188">
        <f t="shared" si="16"/>
        <v>0.86519999999999997</v>
      </c>
      <c r="E1221" s="268">
        <f t="shared" ref="E1221:E1225" si="18">(D1221-B1221)/B1221</f>
        <v>8.1499999999999906E-2</v>
      </c>
      <c r="G1221" s="119"/>
    </row>
    <row r="1222" spans="1:22" ht="12.75">
      <c r="A1222" s="96" t="s">
        <v>1043</v>
      </c>
      <c r="B1222" s="243">
        <v>12625.84</v>
      </c>
      <c r="C1222" s="95"/>
      <c r="D1222" s="188">
        <f t="shared" si="16"/>
        <v>13654.845959999999</v>
      </c>
      <c r="E1222" s="268">
        <f t="shared" si="18"/>
        <v>8.1499999999999892E-2</v>
      </c>
      <c r="G1222" s="119"/>
    </row>
    <row r="1223" spans="1:22" ht="12.75">
      <c r="A1223" s="96" t="s">
        <v>1041</v>
      </c>
      <c r="B1223" s="243">
        <v>0.7</v>
      </c>
      <c r="C1223" s="95"/>
      <c r="D1223" s="188">
        <f t="shared" si="16"/>
        <v>0.75704999999999989</v>
      </c>
      <c r="E1223" s="268">
        <f t="shared" si="18"/>
        <v>8.1499999999999906E-2</v>
      </c>
      <c r="G1223" s="119"/>
    </row>
    <row r="1224" spans="1:22" ht="12.75">
      <c r="A1224" s="96" t="s">
        <v>1042</v>
      </c>
      <c r="B1224" s="243">
        <v>15012.33</v>
      </c>
      <c r="C1224" s="95"/>
      <c r="D1224" s="188">
        <f t="shared" si="16"/>
        <v>16235.834894999998</v>
      </c>
      <c r="E1224" s="268">
        <f t="shared" si="18"/>
        <v>8.1499999999999878E-2</v>
      </c>
      <c r="G1224" s="119"/>
    </row>
    <row r="1225" spans="1:22" ht="12.75">
      <c r="A1225" s="96" t="s">
        <v>1041</v>
      </c>
      <c r="B1225" s="243">
        <v>0.54</v>
      </c>
      <c r="C1225" s="95"/>
      <c r="D1225" s="188">
        <f t="shared" si="16"/>
        <v>0.58401000000000003</v>
      </c>
      <c r="E1225" s="268">
        <f t="shared" si="18"/>
        <v>8.1499999999999989E-2</v>
      </c>
      <c r="G1225" s="119"/>
    </row>
    <row r="1226" spans="1:22" ht="12.75">
      <c r="A1226" s="96"/>
      <c r="B1226" s="243"/>
      <c r="C1226" s="89"/>
      <c r="D1226" s="188"/>
      <c r="E1226" s="159"/>
      <c r="G1226" s="119"/>
    </row>
    <row r="1227" spans="1:22" ht="12.75">
      <c r="A1227" s="94" t="s">
        <v>1046</v>
      </c>
      <c r="B1227" s="243"/>
      <c r="C1227" s="89"/>
      <c r="D1227" s="188" t="s">
        <v>144</v>
      </c>
      <c r="E1227" s="159" t="s">
        <v>144</v>
      </c>
      <c r="G1227" s="119"/>
      <c r="V1227" s="165">
        <v>1</v>
      </c>
    </row>
    <row r="1228" spans="1:22" ht="12.75">
      <c r="A1228" s="96"/>
      <c r="B1228" s="243" t="s">
        <v>144</v>
      </c>
      <c r="C1228" s="89"/>
      <c r="D1228" s="188" t="s">
        <v>144</v>
      </c>
      <c r="E1228" s="159" t="s">
        <v>144</v>
      </c>
      <c r="G1228" s="119"/>
      <c r="V1228" s="165">
        <v>1</v>
      </c>
    </row>
    <row r="1229" spans="1:22" ht="12.75">
      <c r="A1229" s="96" t="s">
        <v>1039</v>
      </c>
      <c r="B1229" s="243" t="s">
        <v>144</v>
      </c>
      <c r="C1229" s="89"/>
      <c r="D1229" s="188" t="s">
        <v>144</v>
      </c>
      <c r="E1229" s="159" t="s">
        <v>144</v>
      </c>
      <c r="G1229" s="119"/>
      <c r="V1229" s="165">
        <v>1</v>
      </c>
    </row>
    <row r="1230" spans="1:22" ht="12.75">
      <c r="A1230" s="96"/>
      <c r="B1230" s="243" t="s">
        <v>144</v>
      </c>
      <c r="C1230" s="89"/>
      <c r="D1230" s="188" t="s">
        <v>144</v>
      </c>
      <c r="E1230" s="159" t="s">
        <v>144</v>
      </c>
      <c r="G1230" s="119"/>
      <c r="V1230" s="165">
        <v>1</v>
      </c>
    </row>
    <row r="1231" spans="1:22" ht="12.75">
      <c r="A1231" s="96" t="s">
        <v>1047</v>
      </c>
      <c r="B1231" s="243">
        <f>'proposed 13-14'!D1222</f>
        <v>11899.73</v>
      </c>
      <c r="C1231" s="89"/>
      <c r="D1231" s="188">
        <f>B1231*($J$34+$J$33)</f>
        <v>12869.557994999999</v>
      </c>
      <c r="E1231" s="159">
        <f>(D1231-B1231)/B1231</f>
        <v>8.1499999999999975E-2</v>
      </c>
      <c r="G1231" s="119"/>
      <c r="V1231" s="165">
        <v>1</v>
      </c>
    </row>
    <row r="1232" spans="1:22" ht="12.75">
      <c r="A1232" s="96" t="s">
        <v>1041</v>
      </c>
      <c r="B1232" s="243">
        <f>'proposed 13-14'!D1223</f>
        <v>2.04</v>
      </c>
      <c r="C1232" s="89"/>
      <c r="D1232" s="188">
        <f>B1232*($J$34+$J$33)</f>
        <v>2.2062599999999999</v>
      </c>
      <c r="E1232" s="159">
        <f>(D1232-B1232)/B1232</f>
        <v>8.149999999999992E-2</v>
      </c>
      <c r="G1232" s="119"/>
      <c r="V1232" s="165">
        <v>1</v>
      </c>
    </row>
    <row r="1233" spans="1:22" ht="12.75">
      <c r="A1233" s="96"/>
      <c r="B1233" s="243"/>
      <c r="C1233" s="89"/>
      <c r="D1233" s="188" t="s">
        <v>144</v>
      </c>
      <c r="E1233" s="159" t="s">
        <v>144</v>
      </c>
      <c r="G1233" s="119"/>
      <c r="V1233" s="165">
        <v>1</v>
      </c>
    </row>
    <row r="1234" spans="1:22" ht="12.75">
      <c r="A1234" s="96" t="s">
        <v>1045</v>
      </c>
      <c r="B1234" s="243"/>
      <c r="C1234" s="89"/>
      <c r="D1234" s="188" t="s">
        <v>144</v>
      </c>
      <c r="E1234" s="159" t="s">
        <v>144</v>
      </c>
      <c r="G1234" s="119"/>
      <c r="V1234" s="165">
        <v>1</v>
      </c>
    </row>
    <row r="1235" spans="1:22" ht="12.75">
      <c r="A1235" s="96"/>
      <c r="B1235" s="243"/>
      <c r="C1235" s="89"/>
      <c r="D1235" s="188" t="s">
        <v>144</v>
      </c>
      <c r="E1235" s="159" t="s">
        <v>144</v>
      </c>
      <c r="G1235" s="119"/>
      <c r="V1235" s="165">
        <v>1</v>
      </c>
    </row>
    <row r="1236" spans="1:22" ht="12.75">
      <c r="A1236" s="96" t="s">
        <v>1047</v>
      </c>
      <c r="B1236" s="243">
        <f>'proposed 13-14'!D1227</f>
        <v>5949.86</v>
      </c>
      <c r="C1236" s="89"/>
      <c r="D1236" s="188">
        <f>B1236*($J$34+$J$33)</f>
        <v>6434.7735899999989</v>
      </c>
      <c r="E1236" s="159">
        <f>(D1236-B1236)/B1236</f>
        <v>8.1499999999999864E-2</v>
      </c>
      <c r="G1236" s="119"/>
      <c r="V1236" s="165">
        <v>1</v>
      </c>
    </row>
    <row r="1237" spans="1:22" ht="12.75">
      <c r="A1237" s="96" t="s">
        <v>1041</v>
      </c>
      <c r="B1237" s="243">
        <f>'proposed 13-14'!D1228</f>
        <v>0.81</v>
      </c>
      <c r="C1237" s="89"/>
      <c r="D1237" s="188">
        <f>B1237*($J$34+$J$33)</f>
        <v>0.87601499999999999</v>
      </c>
      <c r="E1237" s="159">
        <f>(D1237-B1237)/B1237</f>
        <v>8.149999999999992E-2</v>
      </c>
      <c r="G1237" s="119"/>
      <c r="V1237" s="165">
        <v>1</v>
      </c>
    </row>
    <row r="1238" spans="1:22" ht="12.75">
      <c r="A1238" s="96"/>
      <c r="B1238" s="243"/>
      <c r="C1238" s="89"/>
      <c r="D1238" s="188"/>
      <c r="E1238" s="159" t="s">
        <v>144</v>
      </c>
      <c r="G1238" s="119"/>
      <c r="V1238" s="165">
        <v>1</v>
      </c>
    </row>
    <row r="1239" spans="1:22" ht="12.75">
      <c r="A1239" s="94" t="s">
        <v>1048</v>
      </c>
      <c r="B1239" s="243"/>
      <c r="C1239" s="89"/>
      <c r="D1239" s="188" t="s">
        <v>144</v>
      </c>
      <c r="E1239" s="159" t="s">
        <v>144</v>
      </c>
      <c r="G1239" s="119"/>
      <c r="V1239" s="165">
        <v>1</v>
      </c>
    </row>
    <row r="1240" spans="1:22" ht="12.75">
      <c r="A1240" s="96"/>
      <c r="B1240" s="243"/>
      <c r="C1240" s="89"/>
      <c r="D1240" s="188" t="s">
        <v>144</v>
      </c>
      <c r="E1240" s="159" t="s">
        <v>144</v>
      </c>
      <c r="G1240" s="119"/>
      <c r="V1240" s="165">
        <v>1</v>
      </c>
    </row>
    <row r="1241" spans="1:22" ht="12.75">
      <c r="A1241" s="96" t="s">
        <v>1039</v>
      </c>
      <c r="B1241" s="243"/>
      <c r="C1241" s="89"/>
      <c r="D1241" s="188" t="s">
        <v>144</v>
      </c>
      <c r="E1241" s="159" t="s">
        <v>144</v>
      </c>
      <c r="G1241" s="119"/>
      <c r="V1241" s="165">
        <v>1</v>
      </c>
    </row>
    <row r="1242" spans="1:22" ht="12.75">
      <c r="A1242" s="96"/>
      <c r="B1242" s="243"/>
      <c r="C1242" s="89"/>
      <c r="D1242" s="188" t="s">
        <v>144</v>
      </c>
      <c r="E1242" s="159" t="s">
        <v>144</v>
      </c>
      <c r="G1242" s="119"/>
      <c r="V1242" s="165">
        <v>1</v>
      </c>
    </row>
    <row r="1243" spans="1:22" ht="12.75">
      <c r="A1243" s="96" t="s">
        <v>1049</v>
      </c>
      <c r="B1243" s="243">
        <f>'proposed 13-14'!D1234</f>
        <v>5005.76</v>
      </c>
      <c r="C1243" s="89"/>
      <c r="D1243" s="188">
        <f t="shared" ref="D1243:D1254" si="19">B1243*($J$34+$J$33)</f>
        <v>5413.7294400000001</v>
      </c>
      <c r="E1243" s="159">
        <f t="shared" ref="E1243:E1254" si="20">(D1243-B1243)/B1243</f>
        <v>8.1499999999999961E-2</v>
      </c>
      <c r="G1243" s="119"/>
      <c r="V1243" s="165">
        <v>1</v>
      </c>
    </row>
    <row r="1244" spans="1:22" ht="12.75">
      <c r="A1244" s="96" t="s">
        <v>1041</v>
      </c>
      <c r="B1244" s="243">
        <f>'proposed 13-14'!D1235</f>
        <v>1.47</v>
      </c>
      <c r="C1244" s="89"/>
      <c r="D1244" s="188">
        <f t="shared" si="19"/>
        <v>1.5898049999999999</v>
      </c>
      <c r="E1244" s="159">
        <f t="shared" si="20"/>
        <v>8.1499999999999961E-2</v>
      </c>
      <c r="G1244" s="119"/>
      <c r="V1244" s="165">
        <v>1</v>
      </c>
    </row>
    <row r="1245" spans="1:22" ht="12.75">
      <c r="A1245" s="96" t="s">
        <v>1050</v>
      </c>
      <c r="B1245" s="243">
        <f>'proposed 13-14'!D1236</f>
        <v>6589.1</v>
      </c>
      <c r="C1245" s="89"/>
      <c r="D1245" s="188">
        <f t="shared" si="19"/>
        <v>7126.1116499999998</v>
      </c>
      <c r="E1245" s="159">
        <f t="shared" si="20"/>
        <v>8.149999999999992E-2</v>
      </c>
      <c r="G1245" s="119"/>
      <c r="V1245" s="165">
        <v>1</v>
      </c>
    </row>
    <row r="1246" spans="1:22" ht="12.75">
      <c r="A1246" s="96" t="s">
        <v>1041</v>
      </c>
      <c r="B1246" s="243">
        <f>'proposed 13-14'!D1237</f>
        <v>1.68</v>
      </c>
      <c r="C1246" s="89"/>
      <c r="D1246" s="188">
        <f t="shared" si="19"/>
        <v>1.8169199999999999</v>
      </c>
      <c r="E1246" s="159">
        <f t="shared" si="20"/>
        <v>8.1499999999999961E-2</v>
      </c>
      <c r="G1246" s="119"/>
      <c r="V1246" s="165">
        <v>1</v>
      </c>
    </row>
    <row r="1247" spans="1:22" ht="12.75">
      <c r="A1247" s="96" t="s">
        <v>1051</v>
      </c>
      <c r="B1247" s="243">
        <f>'proposed 13-14'!D1238</f>
        <v>11571.9</v>
      </c>
      <c r="C1247" s="89"/>
      <c r="D1247" s="188">
        <f t="shared" si="19"/>
        <v>12515.009849999999</v>
      </c>
      <c r="E1247" s="159">
        <f t="shared" si="20"/>
        <v>8.1499999999999906E-2</v>
      </c>
      <c r="G1247" s="119"/>
      <c r="V1247" s="165">
        <v>1</v>
      </c>
    </row>
    <row r="1248" spans="1:22" ht="12.75">
      <c r="A1248" s="96" t="s">
        <v>1041</v>
      </c>
      <c r="B1248" s="243">
        <f>'proposed 13-14'!D1239</f>
        <v>2.06</v>
      </c>
      <c r="C1248" s="89"/>
      <c r="D1248" s="188">
        <f t="shared" si="19"/>
        <v>2.2278899999999999</v>
      </c>
      <c r="E1248" s="159">
        <f t="shared" si="20"/>
        <v>8.1499999999999934E-2</v>
      </c>
      <c r="G1248" s="119"/>
      <c r="V1248" s="165">
        <v>1</v>
      </c>
    </row>
    <row r="1249" spans="1:22" ht="12.75">
      <c r="A1249" s="96" t="s">
        <v>1052</v>
      </c>
      <c r="B1249" s="243">
        <f>'proposed 13-14'!D1240</f>
        <v>12116.07</v>
      </c>
      <c r="C1249" s="89"/>
      <c r="D1249" s="188">
        <f t="shared" si="19"/>
        <v>13103.529704999999</v>
      </c>
      <c r="E1249" s="159">
        <f t="shared" si="20"/>
        <v>8.1499999999999947E-2</v>
      </c>
      <c r="G1249" s="119"/>
      <c r="V1249" s="165">
        <v>1</v>
      </c>
    </row>
    <row r="1250" spans="1:22" ht="12.75">
      <c r="A1250" s="96" t="s">
        <v>1041</v>
      </c>
      <c r="B1250" s="243">
        <f>'proposed 13-14'!D1241</f>
        <v>2.06</v>
      </c>
      <c r="C1250" s="89"/>
      <c r="D1250" s="188">
        <f t="shared" si="19"/>
        <v>2.2278899999999999</v>
      </c>
      <c r="E1250" s="159">
        <f t="shared" si="20"/>
        <v>8.1499999999999934E-2</v>
      </c>
      <c r="G1250" s="119"/>
      <c r="V1250" s="165">
        <v>1</v>
      </c>
    </row>
    <row r="1251" spans="1:22" ht="12.75">
      <c r="A1251" s="96" t="s">
        <v>1053</v>
      </c>
      <c r="B1251" s="243">
        <f>'proposed 13-14'!D1242</f>
        <v>25251.65</v>
      </c>
      <c r="C1251" s="89"/>
      <c r="D1251" s="188">
        <f t="shared" si="19"/>
        <v>27309.659475</v>
      </c>
      <c r="E1251" s="159">
        <f t="shared" si="20"/>
        <v>8.1499999999999947E-2</v>
      </c>
      <c r="G1251" s="119"/>
      <c r="V1251" s="165">
        <v>1</v>
      </c>
    </row>
    <row r="1252" spans="1:22" ht="12.75">
      <c r="A1252" s="96" t="s">
        <v>1041</v>
      </c>
      <c r="B1252" s="243">
        <f>'proposed 13-14'!D1243</f>
        <v>2.06</v>
      </c>
      <c r="C1252" s="89"/>
      <c r="D1252" s="188">
        <f t="shared" si="19"/>
        <v>2.2278899999999999</v>
      </c>
      <c r="E1252" s="159">
        <f t="shared" si="20"/>
        <v>8.1499999999999934E-2</v>
      </c>
      <c r="G1252" s="119"/>
      <c r="V1252" s="165">
        <v>1</v>
      </c>
    </row>
    <row r="1253" spans="1:22" ht="12.75">
      <c r="A1253" s="96" t="s">
        <v>1054</v>
      </c>
      <c r="B1253" s="243">
        <f>'proposed 13-14'!D1244</f>
        <v>30024.639999999999</v>
      </c>
      <c r="C1253" s="89"/>
      <c r="D1253" s="188">
        <f t="shared" si="19"/>
        <v>32471.648159999997</v>
      </c>
      <c r="E1253" s="159">
        <f t="shared" si="20"/>
        <v>8.149999999999992E-2</v>
      </c>
      <c r="G1253" s="119"/>
      <c r="V1253" s="165">
        <v>1</v>
      </c>
    </row>
    <row r="1254" spans="1:22" ht="12.75">
      <c r="A1254" s="96" t="s">
        <v>1041</v>
      </c>
      <c r="B1254" s="243">
        <f>'proposed 13-14'!D1245</f>
        <v>2.06</v>
      </c>
      <c r="C1254" s="89"/>
      <c r="D1254" s="188">
        <f t="shared" si="19"/>
        <v>2.2278899999999999</v>
      </c>
      <c r="E1254" s="159">
        <f t="shared" si="20"/>
        <v>8.1499999999999934E-2</v>
      </c>
      <c r="G1254" s="119"/>
    </row>
    <row r="1255" spans="1:22" ht="12.75">
      <c r="A1255" s="96" t="s">
        <v>309</v>
      </c>
      <c r="B1255" s="333" t="s">
        <v>1531</v>
      </c>
      <c r="C1255" s="89"/>
      <c r="D1255" s="188" t="s">
        <v>125</v>
      </c>
      <c r="E1255" s="159"/>
      <c r="G1255" s="119"/>
      <c r="V1255" s="165">
        <v>1</v>
      </c>
    </row>
    <row r="1256" spans="1:22" ht="12.75">
      <c r="A1256" s="96"/>
      <c r="B1256" s="333"/>
      <c r="C1256" s="89"/>
      <c r="D1256" s="188"/>
      <c r="E1256" s="159"/>
      <c r="G1256" s="119"/>
      <c r="V1256" s="165">
        <v>1</v>
      </c>
    </row>
    <row r="1257" spans="1:22" ht="12.75">
      <c r="A1257" s="96" t="s">
        <v>1045</v>
      </c>
      <c r="B1257" s="243"/>
      <c r="C1257" s="89"/>
      <c r="D1257" s="188" t="s">
        <v>144</v>
      </c>
      <c r="E1257" s="159" t="s">
        <v>144</v>
      </c>
      <c r="G1257" s="119"/>
      <c r="V1257" s="165">
        <v>1</v>
      </c>
    </row>
    <row r="1258" spans="1:22" ht="12.75">
      <c r="A1258" s="96"/>
      <c r="B1258" s="243"/>
      <c r="C1258" s="163"/>
      <c r="D1258" s="188" t="s">
        <v>144</v>
      </c>
      <c r="E1258" s="159" t="s">
        <v>144</v>
      </c>
      <c r="G1258" s="119"/>
      <c r="V1258" s="165">
        <v>1</v>
      </c>
    </row>
    <row r="1259" spans="1:22" ht="12.75">
      <c r="A1259" s="96" t="s">
        <v>1049</v>
      </c>
      <c r="B1259" s="243">
        <f>'proposed 13-14'!D1250</f>
        <v>2502.86</v>
      </c>
      <c r="C1259" s="89"/>
      <c r="D1259" s="188">
        <f t="shared" ref="D1259:D1270" si="21">B1259*($J$34+$J$33)</f>
        <v>2706.8430899999998</v>
      </c>
      <c r="E1259" s="159">
        <f t="shared" ref="E1259:E1270" si="22">(D1259-B1259)/B1259</f>
        <v>8.1499999999999878E-2</v>
      </c>
      <c r="G1259" s="119"/>
      <c r="V1259" s="165">
        <v>1</v>
      </c>
    </row>
    <row r="1260" spans="1:22" ht="12.75">
      <c r="A1260" s="96" t="s">
        <v>1041</v>
      </c>
      <c r="B1260" s="243">
        <f>'proposed 13-14'!D1251</f>
        <v>0.49</v>
      </c>
      <c r="C1260" s="89"/>
      <c r="D1260" s="188">
        <f t="shared" si="21"/>
        <v>0.52993499999999993</v>
      </c>
      <c r="E1260" s="159">
        <f t="shared" si="22"/>
        <v>8.1499999999999878E-2</v>
      </c>
      <c r="G1260" s="119"/>
      <c r="V1260" s="165">
        <v>1</v>
      </c>
    </row>
    <row r="1261" spans="1:22" ht="12.75">
      <c r="A1261" s="96" t="s">
        <v>1050</v>
      </c>
      <c r="B1261" s="243">
        <f>'proposed 13-14'!D1252</f>
        <v>3294.56</v>
      </c>
      <c r="C1261" s="89"/>
      <c r="D1261" s="188">
        <f t="shared" si="21"/>
        <v>3563.0666399999996</v>
      </c>
      <c r="E1261" s="159">
        <f t="shared" si="22"/>
        <v>8.1499999999999878E-2</v>
      </c>
      <c r="G1261" s="119"/>
      <c r="V1261" s="165">
        <v>1</v>
      </c>
    </row>
    <row r="1262" spans="1:22" ht="12.75">
      <c r="A1262" s="96" t="s">
        <v>1041</v>
      </c>
      <c r="B1262" s="243">
        <f>'proposed 13-14'!D1253</f>
        <v>0.55000000000000004</v>
      </c>
      <c r="C1262" s="89"/>
      <c r="D1262" s="188">
        <f t="shared" si="21"/>
        <v>0.59482500000000005</v>
      </c>
      <c r="E1262" s="159">
        <f t="shared" si="22"/>
        <v>8.1500000000000003E-2</v>
      </c>
      <c r="G1262" s="119"/>
      <c r="V1262" s="165">
        <v>1</v>
      </c>
    </row>
    <row r="1263" spans="1:22" ht="12.75">
      <c r="A1263" s="96" t="s">
        <v>1051</v>
      </c>
      <c r="B1263" s="243">
        <f>'proposed 13-14'!D1254</f>
        <v>5785.95</v>
      </c>
      <c r="C1263" s="89"/>
      <c r="D1263" s="188">
        <f t="shared" si="21"/>
        <v>6257.5049249999993</v>
      </c>
      <c r="E1263" s="159">
        <f t="shared" si="22"/>
        <v>8.1499999999999906E-2</v>
      </c>
      <c r="G1263" s="119"/>
      <c r="V1263" s="165">
        <v>1</v>
      </c>
    </row>
    <row r="1264" spans="1:22" ht="12.75">
      <c r="A1264" s="96" t="s">
        <v>1041</v>
      </c>
      <c r="B1264" s="243">
        <f>'proposed 13-14'!D1255</f>
        <v>0.81</v>
      </c>
      <c r="C1264" s="89"/>
      <c r="D1264" s="188">
        <f t="shared" si="21"/>
        <v>0.87601499999999999</v>
      </c>
      <c r="E1264" s="159">
        <f t="shared" si="22"/>
        <v>8.149999999999992E-2</v>
      </c>
      <c r="G1264" s="119"/>
      <c r="V1264" s="165">
        <v>1</v>
      </c>
    </row>
    <row r="1265" spans="1:22" ht="12.75">
      <c r="A1265" s="96" t="s">
        <v>1052</v>
      </c>
      <c r="B1265" s="243">
        <f>'proposed 13-14'!D1256</f>
        <v>6058.04</v>
      </c>
      <c r="C1265" s="89"/>
      <c r="D1265" s="188">
        <f t="shared" si="21"/>
        <v>6551.7702599999993</v>
      </c>
      <c r="E1265" s="159">
        <f t="shared" si="22"/>
        <v>8.1499999999999892E-2</v>
      </c>
      <c r="G1265" s="119"/>
      <c r="V1265" s="165">
        <v>1</v>
      </c>
    </row>
    <row r="1266" spans="1:22" ht="12.75">
      <c r="A1266" s="96" t="s">
        <v>1041</v>
      </c>
      <c r="B1266" s="243">
        <f>'proposed 13-14'!D1257</f>
        <v>0.81</v>
      </c>
      <c r="C1266" s="89"/>
      <c r="D1266" s="188">
        <f t="shared" si="21"/>
        <v>0.87601499999999999</v>
      </c>
      <c r="E1266" s="159">
        <f t="shared" si="22"/>
        <v>8.149999999999992E-2</v>
      </c>
      <c r="G1266" s="119"/>
      <c r="V1266" s="165">
        <v>1</v>
      </c>
    </row>
    <row r="1267" spans="1:22" ht="12.75">
      <c r="A1267" s="96" t="s">
        <v>1053</v>
      </c>
      <c r="B1267" s="243">
        <f>'proposed 13-14'!D1258</f>
        <v>12625.84</v>
      </c>
      <c r="C1267" s="89"/>
      <c r="D1267" s="188">
        <f t="shared" si="21"/>
        <v>13654.845959999999</v>
      </c>
      <c r="E1267" s="159">
        <f t="shared" si="22"/>
        <v>8.1499999999999892E-2</v>
      </c>
      <c r="G1267" s="119"/>
      <c r="V1267" s="165">
        <v>1</v>
      </c>
    </row>
    <row r="1268" spans="1:22" ht="12.75">
      <c r="A1268" s="96" t="s">
        <v>1041</v>
      </c>
      <c r="B1268" s="243">
        <f>'proposed 13-14'!D1259</f>
        <v>0.7</v>
      </c>
      <c r="C1268" s="89"/>
      <c r="D1268" s="188">
        <f t="shared" si="21"/>
        <v>0.75704999999999989</v>
      </c>
      <c r="E1268" s="159">
        <f t="shared" si="22"/>
        <v>8.1499999999999906E-2</v>
      </c>
      <c r="G1268" s="119"/>
      <c r="V1268" s="165">
        <v>1</v>
      </c>
    </row>
    <row r="1269" spans="1:22" ht="12.75">
      <c r="A1269" s="96" t="s">
        <v>1054</v>
      </c>
      <c r="B1269" s="243">
        <f>'proposed 13-14'!D1260</f>
        <v>15012.33</v>
      </c>
      <c r="C1269" s="89"/>
      <c r="D1269" s="188">
        <f t="shared" si="21"/>
        <v>16235.834894999998</v>
      </c>
      <c r="E1269" s="159">
        <f t="shared" si="22"/>
        <v>8.1499999999999878E-2</v>
      </c>
      <c r="G1269" s="119"/>
      <c r="V1269" s="165">
        <v>1</v>
      </c>
    </row>
    <row r="1270" spans="1:22" ht="12.75">
      <c r="A1270" s="96" t="s">
        <v>1041</v>
      </c>
      <c r="B1270" s="243">
        <f>'proposed 13-14'!D1261</f>
        <v>0.55000000000000004</v>
      </c>
      <c r="C1270" s="89"/>
      <c r="D1270" s="188">
        <f t="shared" si="21"/>
        <v>0.59482500000000005</v>
      </c>
      <c r="E1270" s="159">
        <f t="shared" si="22"/>
        <v>8.1500000000000003E-2</v>
      </c>
      <c r="G1270" s="119"/>
      <c r="V1270" s="165">
        <v>1</v>
      </c>
    </row>
    <row r="1271" spans="1:22" ht="12.75">
      <c r="A1271" s="96" t="s">
        <v>309</v>
      </c>
      <c r="B1271" s="333" t="s">
        <v>1531</v>
      </c>
      <c r="C1271" s="89"/>
      <c r="D1271" s="188" t="s">
        <v>125</v>
      </c>
      <c r="E1271" s="159"/>
      <c r="G1271" s="119"/>
      <c r="V1271" s="165">
        <v>1</v>
      </c>
    </row>
    <row r="1272" spans="1:22" ht="12.75">
      <c r="A1272" s="96"/>
      <c r="B1272" s="243"/>
      <c r="C1272" s="89"/>
      <c r="D1272" s="188" t="s">
        <v>144</v>
      </c>
      <c r="E1272" s="159" t="s">
        <v>144</v>
      </c>
      <c r="G1272" s="119"/>
      <c r="V1272" s="165">
        <v>1</v>
      </c>
    </row>
    <row r="1273" spans="1:22" ht="12.75">
      <c r="A1273" s="94" t="s">
        <v>1055</v>
      </c>
      <c r="B1273" s="243"/>
      <c r="C1273" s="89"/>
      <c r="D1273" s="188" t="s">
        <v>144</v>
      </c>
      <c r="E1273" s="159" t="s">
        <v>144</v>
      </c>
      <c r="G1273" s="119"/>
      <c r="V1273" s="165">
        <v>1</v>
      </c>
    </row>
    <row r="1274" spans="1:22" ht="12.75">
      <c r="A1274" s="96"/>
      <c r="B1274" s="243"/>
      <c r="C1274" s="89"/>
      <c r="D1274" s="188" t="s">
        <v>144</v>
      </c>
      <c r="E1274" s="159" t="s">
        <v>144</v>
      </c>
      <c r="G1274" s="119"/>
      <c r="V1274" s="165">
        <v>1</v>
      </c>
    </row>
    <row r="1275" spans="1:22" ht="12.75">
      <c r="A1275" s="96" t="s">
        <v>1039</v>
      </c>
      <c r="B1275" s="243"/>
      <c r="C1275" s="89"/>
      <c r="D1275" s="188" t="s">
        <v>144</v>
      </c>
      <c r="E1275" s="159" t="s">
        <v>144</v>
      </c>
      <c r="G1275" s="119"/>
      <c r="V1275" s="165">
        <v>1</v>
      </c>
    </row>
    <row r="1276" spans="1:22" ht="12.75">
      <c r="A1276" s="96"/>
      <c r="B1276" s="243"/>
      <c r="C1276" s="89"/>
      <c r="D1276" s="188" t="s">
        <v>144</v>
      </c>
      <c r="E1276" s="159" t="s">
        <v>144</v>
      </c>
      <c r="G1276" s="119"/>
      <c r="V1276" s="165">
        <v>1</v>
      </c>
    </row>
    <row r="1277" spans="1:22" ht="12.75">
      <c r="A1277" s="96" t="s">
        <v>1049</v>
      </c>
      <c r="B1277" s="243">
        <f>'proposed 13-14'!D1268</f>
        <v>5005.76</v>
      </c>
      <c r="C1277" s="89"/>
      <c r="D1277" s="188">
        <f t="shared" ref="D1277:D1288" si="23">B1277*($J$34+$J$33)</f>
        <v>5413.7294400000001</v>
      </c>
      <c r="E1277" s="159">
        <f t="shared" ref="E1277:E1288" si="24">(D1277-B1277)/B1277</f>
        <v>8.1499999999999961E-2</v>
      </c>
      <c r="G1277" s="119"/>
      <c r="V1277" s="165">
        <v>1</v>
      </c>
    </row>
    <row r="1278" spans="1:22" ht="12.75">
      <c r="A1278" s="96" t="s">
        <v>1041</v>
      </c>
      <c r="B1278" s="243">
        <f>'proposed 13-14'!D1269</f>
        <v>1.47</v>
      </c>
      <c r="C1278" s="89"/>
      <c r="D1278" s="188">
        <f t="shared" si="23"/>
        <v>1.5898049999999999</v>
      </c>
      <c r="E1278" s="159">
        <f t="shared" si="24"/>
        <v>8.1499999999999961E-2</v>
      </c>
      <c r="G1278" s="119"/>
      <c r="V1278" s="165">
        <v>1</v>
      </c>
    </row>
    <row r="1279" spans="1:22" ht="12.75">
      <c r="A1279" s="96" t="s">
        <v>1050</v>
      </c>
      <c r="B1279" s="243">
        <f>'proposed 13-14'!D1270</f>
        <v>6589.1</v>
      </c>
      <c r="C1279" s="89"/>
      <c r="D1279" s="188">
        <f t="shared" si="23"/>
        <v>7126.1116499999998</v>
      </c>
      <c r="E1279" s="159">
        <f t="shared" si="24"/>
        <v>8.149999999999992E-2</v>
      </c>
      <c r="G1279" s="119"/>
      <c r="V1279" s="165">
        <v>1</v>
      </c>
    </row>
    <row r="1280" spans="1:22" ht="12.75">
      <c r="A1280" s="96" t="s">
        <v>1041</v>
      </c>
      <c r="B1280" s="243">
        <f>'proposed 13-14'!D1271</f>
        <v>1.68</v>
      </c>
      <c r="C1280" s="89"/>
      <c r="D1280" s="188">
        <f t="shared" si="23"/>
        <v>1.8169199999999999</v>
      </c>
      <c r="E1280" s="159">
        <f t="shared" si="24"/>
        <v>8.1499999999999961E-2</v>
      </c>
      <c r="G1280" s="119"/>
      <c r="V1280" s="165">
        <v>1</v>
      </c>
    </row>
    <row r="1281" spans="1:22" ht="12.75">
      <c r="A1281" s="96" t="s">
        <v>1051</v>
      </c>
      <c r="B1281" s="243">
        <f>'proposed 13-14'!D1272</f>
        <v>11571.9</v>
      </c>
      <c r="C1281" s="89"/>
      <c r="D1281" s="188">
        <f t="shared" si="23"/>
        <v>12515.009849999999</v>
      </c>
      <c r="E1281" s="159">
        <f t="shared" si="24"/>
        <v>8.1499999999999906E-2</v>
      </c>
      <c r="G1281" s="119"/>
      <c r="V1281" s="165">
        <v>1</v>
      </c>
    </row>
    <row r="1282" spans="1:22" ht="12.75">
      <c r="A1282" s="96" t="s">
        <v>1041</v>
      </c>
      <c r="B1282" s="243">
        <f>'proposed 13-14'!D1273</f>
        <v>2.06</v>
      </c>
      <c r="C1282" s="89"/>
      <c r="D1282" s="188">
        <f t="shared" si="23"/>
        <v>2.2278899999999999</v>
      </c>
      <c r="E1282" s="159">
        <f t="shared" si="24"/>
        <v>8.1499999999999934E-2</v>
      </c>
      <c r="G1282" s="119"/>
      <c r="V1282" s="165">
        <v>1</v>
      </c>
    </row>
    <row r="1283" spans="1:22" ht="12.75">
      <c r="A1283" s="96" t="s">
        <v>1052</v>
      </c>
      <c r="B1283" s="243">
        <f>'proposed 13-14'!D1274</f>
        <v>12116.07</v>
      </c>
      <c r="C1283" s="89"/>
      <c r="D1283" s="188">
        <f t="shared" si="23"/>
        <v>13103.529704999999</v>
      </c>
      <c r="E1283" s="159">
        <f t="shared" si="24"/>
        <v>8.1499999999999947E-2</v>
      </c>
      <c r="G1283" s="119"/>
      <c r="V1283" s="165">
        <v>1</v>
      </c>
    </row>
    <row r="1284" spans="1:22" ht="12.75">
      <c r="A1284" s="96" t="s">
        <v>1041</v>
      </c>
      <c r="B1284" s="243">
        <f>'proposed 13-14'!D1275</f>
        <v>2.06</v>
      </c>
      <c r="C1284" s="89"/>
      <c r="D1284" s="188">
        <f t="shared" si="23"/>
        <v>2.2278899999999999</v>
      </c>
      <c r="E1284" s="159">
        <f t="shared" si="24"/>
        <v>8.1499999999999934E-2</v>
      </c>
      <c r="G1284" s="119"/>
      <c r="V1284" s="165">
        <v>1</v>
      </c>
    </row>
    <row r="1285" spans="1:22" ht="12.75">
      <c r="A1285" s="96" t="s">
        <v>1053</v>
      </c>
      <c r="B1285" s="243">
        <f>'proposed 13-14'!D1276</f>
        <v>25251.65</v>
      </c>
      <c r="C1285" s="89"/>
      <c r="D1285" s="188">
        <f t="shared" si="23"/>
        <v>27309.659475</v>
      </c>
      <c r="E1285" s="159">
        <f t="shared" si="24"/>
        <v>8.1499999999999947E-2</v>
      </c>
      <c r="G1285" s="119"/>
      <c r="V1285" s="165">
        <v>1</v>
      </c>
    </row>
    <row r="1286" spans="1:22" ht="12.75">
      <c r="A1286" s="96" t="s">
        <v>1041</v>
      </c>
      <c r="B1286" s="243">
        <f>'proposed 13-14'!D1277</f>
        <v>2.06</v>
      </c>
      <c r="C1286" s="89"/>
      <c r="D1286" s="188">
        <f t="shared" si="23"/>
        <v>2.2278899999999999</v>
      </c>
      <c r="E1286" s="159">
        <f t="shared" si="24"/>
        <v>8.1499999999999934E-2</v>
      </c>
      <c r="G1286" s="119"/>
      <c r="V1286" s="165">
        <v>1</v>
      </c>
    </row>
    <row r="1287" spans="1:22" ht="12.75">
      <c r="A1287" s="96" t="s">
        <v>1054</v>
      </c>
      <c r="B1287" s="243">
        <f>'proposed 13-14'!D1278</f>
        <v>30024.639999999999</v>
      </c>
      <c r="C1287" s="89"/>
      <c r="D1287" s="188">
        <f t="shared" si="23"/>
        <v>32471.648159999997</v>
      </c>
      <c r="E1287" s="159">
        <f t="shared" si="24"/>
        <v>8.149999999999992E-2</v>
      </c>
      <c r="G1287" s="119"/>
      <c r="V1287" s="165">
        <v>1</v>
      </c>
    </row>
    <row r="1288" spans="1:22" ht="12.75">
      <c r="A1288" s="96" t="s">
        <v>1041</v>
      </c>
      <c r="B1288" s="243">
        <f>'proposed 13-14'!D1279</f>
        <v>2.06</v>
      </c>
      <c r="C1288" s="89"/>
      <c r="D1288" s="188">
        <f t="shared" si="23"/>
        <v>2.2278899999999999</v>
      </c>
      <c r="E1288" s="159">
        <f t="shared" si="24"/>
        <v>8.1499999999999934E-2</v>
      </c>
      <c r="G1288" s="119"/>
    </row>
    <row r="1289" spans="1:22" ht="13.5" thickBot="1">
      <c r="A1289" s="271" t="s">
        <v>309</v>
      </c>
      <c r="B1289" s="334" t="s">
        <v>1531</v>
      </c>
      <c r="C1289" s="279"/>
      <c r="D1289" s="299" t="s">
        <v>125</v>
      </c>
      <c r="E1289" s="280"/>
      <c r="G1289" s="119"/>
      <c r="V1289" s="165">
        <v>1</v>
      </c>
    </row>
    <row r="1290" spans="1:22" ht="12.75">
      <c r="A1290" s="290"/>
      <c r="B1290" s="243"/>
      <c r="C1290" s="283"/>
      <c r="D1290" s="284"/>
      <c r="E1290" s="285"/>
      <c r="G1290" s="119"/>
      <c r="V1290" s="165">
        <v>1</v>
      </c>
    </row>
    <row r="1291" spans="1:22" ht="12.75">
      <c r="A1291" s="96" t="s">
        <v>1045</v>
      </c>
      <c r="B1291" s="243"/>
      <c r="C1291" s="89"/>
      <c r="D1291" s="188" t="s">
        <v>144</v>
      </c>
      <c r="E1291" s="159" t="s">
        <v>144</v>
      </c>
      <c r="G1291" s="119"/>
      <c r="V1291" s="165">
        <v>1</v>
      </c>
    </row>
    <row r="1292" spans="1:22" ht="12.75">
      <c r="A1292" s="96" t="s">
        <v>1049</v>
      </c>
      <c r="B1292" s="243">
        <f>'proposed 13-14'!D1283</f>
        <v>2502.86</v>
      </c>
      <c r="C1292" s="89"/>
      <c r="D1292" s="188">
        <f t="shared" ref="D1292:D1303" si="25">B1292*($J$34+$J$33)</f>
        <v>2706.8430899999998</v>
      </c>
      <c r="E1292" s="159">
        <f t="shared" ref="E1292:E1303" si="26">(D1292-B1292)/B1292</f>
        <v>8.1499999999999878E-2</v>
      </c>
      <c r="G1292" s="119"/>
      <c r="V1292" s="165">
        <v>1</v>
      </c>
    </row>
    <row r="1293" spans="1:22" ht="12.75">
      <c r="A1293" s="96" t="s">
        <v>1041</v>
      </c>
      <c r="B1293" s="243">
        <f>'proposed 13-14'!D1284</f>
        <v>0.49</v>
      </c>
      <c r="C1293" s="89"/>
      <c r="D1293" s="188">
        <f t="shared" si="25"/>
        <v>0.52993499999999993</v>
      </c>
      <c r="E1293" s="159">
        <f t="shared" si="26"/>
        <v>8.1499999999999878E-2</v>
      </c>
      <c r="G1293" s="119"/>
      <c r="V1293" s="165">
        <v>1</v>
      </c>
    </row>
    <row r="1294" spans="1:22" ht="12.75">
      <c r="A1294" s="96" t="s">
        <v>1050</v>
      </c>
      <c r="B1294" s="243">
        <f>'proposed 13-14'!D1285</f>
        <v>3294.56</v>
      </c>
      <c r="C1294" s="89"/>
      <c r="D1294" s="188">
        <f t="shared" si="25"/>
        <v>3563.0666399999996</v>
      </c>
      <c r="E1294" s="159">
        <f t="shared" si="26"/>
        <v>8.1499999999999878E-2</v>
      </c>
      <c r="G1294" s="119"/>
      <c r="V1294" s="165">
        <v>1</v>
      </c>
    </row>
    <row r="1295" spans="1:22" ht="12.75">
      <c r="A1295" s="96" t="s">
        <v>1041</v>
      </c>
      <c r="B1295" s="243">
        <f>'proposed 13-14'!D1286</f>
        <v>0.55000000000000004</v>
      </c>
      <c r="C1295" s="89"/>
      <c r="D1295" s="188">
        <f t="shared" si="25"/>
        <v>0.59482500000000005</v>
      </c>
      <c r="E1295" s="159">
        <f t="shared" si="26"/>
        <v>8.1500000000000003E-2</v>
      </c>
      <c r="G1295" s="119"/>
      <c r="V1295" s="165">
        <v>1</v>
      </c>
    </row>
    <row r="1296" spans="1:22" ht="12.75">
      <c r="A1296" s="96" t="s">
        <v>1051</v>
      </c>
      <c r="B1296" s="243">
        <f>'proposed 13-14'!D1287</f>
        <v>5785.95</v>
      </c>
      <c r="C1296" s="89"/>
      <c r="D1296" s="188">
        <f t="shared" si="25"/>
        <v>6257.5049249999993</v>
      </c>
      <c r="E1296" s="159">
        <f t="shared" si="26"/>
        <v>8.1499999999999906E-2</v>
      </c>
      <c r="G1296" s="119"/>
      <c r="V1296" s="165">
        <v>1</v>
      </c>
    </row>
    <row r="1297" spans="1:22" ht="12.75">
      <c r="A1297" s="96" t="s">
        <v>1041</v>
      </c>
      <c r="B1297" s="243">
        <f>'proposed 13-14'!D1288</f>
        <v>0.81</v>
      </c>
      <c r="C1297" s="89"/>
      <c r="D1297" s="188">
        <f t="shared" si="25"/>
        <v>0.87601499999999999</v>
      </c>
      <c r="E1297" s="159">
        <f t="shared" si="26"/>
        <v>8.149999999999992E-2</v>
      </c>
      <c r="G1297" s="119"/>
      <c r="V1297" s="165">
        <v>1</v>
      </c>
    </row>
    <row r="1298" spans="1:22" ht="12.75">
      <c r="A1298" s="96" t="s">
        <v>1052</v>
      </c>
      <c r="B1298" s="243">
        <f>'proposed 13-14'!D1289</f>
        <v>6058.04</v>
      </c>
      <c r="C1298" s="89"/>
      <c r="D1298" s="188">
        <f t="shared" si="25"/>
        <v>6551.7702599999993</v>
      </c>
      <c r="E1298" s="159">
        <f t="shared" si="26"/>
        <v>8.1499999999999892E-2</v>
      </c>
      <c r="G1298" s="119"/>
      <c r="V1298" s="165">
        <v>1</v>
      </c>
    </row>
    <row r="1299" spans="1:22" ht="12.75">
      <c r="A1299" s="96" t="s">
        <v>1041</v>
      </c>
      <c r="B1299" s="243">
        <f>'proposed 13-14'!D1290</f>
        <v>0.81</v>
      </c>
      <c r="C1299" s="89"/>
      <c r="D1299" s="188">
        <f t="shared" si="25"/>
        <v>0.87601499999999999</v>
      </c>
      <c r="E1299" s="159">
        <f t="shared" si="26"/>
        <v>8.149999999999992E-2</v>
      </c>
      <c r="G1299" s="119"/>
      <c r="V1299" s="165">
        <v>1</v>
      </c>
    </row>
    <row r="1300" spans="1:22" ht="12.75">
      <c r="A1300" s="96" t="s">
        <v>1053</v>
      </c>
      <c r="B1300" s="243">
        <f>'proposed 13-14'!D1291</f>
        <v>12625.84</v>
      </c>
      <c r="C1300" s="89"/>
      <c r="D1300" s="188">
        <f t="shared" si="25"/>
        <v>13654.845959999999</v>
      </c>
      <c r="E1300" s="159">
        <f t="shared" si="26"/>
        <v>8.1499999999999892E-2</v>
      </c>
      <c r="G1300" s="119"/>
      <c r="V1300" s="165">
        <v>1</v>
      </c>
    </row>
    <row r="1301" spans="1:22" ht="12.75">
      <c r="A1301" s="96" t="s">
        <v>1041</v>
      </c>
      <c r="B1301" s="243">
        <f>'proposed 13-14'!D1292</f>
        <v>0.7</v>
      </c>
      <c r="C1301" s="89"/>
      <c r="D1301" s="188">
        <f t="shared" si="25"/>
        <v>0.75704999999999989</v>
      </c>
      <c r="E1301" s="159">
        <f t="shared" si="26"/>
        <v>8.1499999999999906E-2</v>
      </c>
      <c r="G1301" s="119"/>
      <c r="V1301" s="165">
        <v>1</v>
      </c>
    </row>
    <row r="1302" spans="1:22" ht="12.75">
      <c r="A1302" s="96" t="s">
        <v>1054</v>
      </c>
      <c r="B1302" s="243">
        <f>'proposed 13-14'!D1293</f>
        <v>15012.33</v>
      </c>
      <c r="C1302" s="89"/>
      <c r="D1302" s="188">
        <f t="shared" si="25"/>
        <v>16235.834894999998</v>
      </c>
      <c r="E1302" s="159">
        <f t="shared" si="26"/>
        <v>8.1499999999999878E-2</v>
      </c>
      <c r="G1302" s="119"/>
      <c r="V1302" s="165">
        <v>1</v>
      </c>
    </row>
    <row r="1303" spans="1:22" ht="12.75">
      <c r="A1303" s="96" t="s">
        <v>1041</v>
      </c>
      <c r="B1303" s="243">
        <f>'proposed 13-14'!D1294</f>
        <v>0.55000000000000004</v>
      </c>
      <c r="C1303" s="89"/>
      <c r="D1303" s="188">
        <f t="shared" si="25"/>
        <v>0.59482500000000005</v>
      </c>
      <c r="E1303" s="159">
        <f t="shared" si="26"/>
        <v>8.1500000000000003E-2</v>
      </c>
      <c r="G1303" s="119"/>
    </row>
    <row r="1304" spans="1:22" ht="12.75">
      <c r="A1304" s="96" t="s">
        <v>309</v>
      </c>
      <c r="B1304" s="333" t="s">
        <v>1531</v>
      </c>
      <c r="C1304" s="89"/>
      <c r="D1304" s="188" t="s">
        <v>125</v>
      </c>
      <c r="E1304" s="159"/>
      <c r="G1304" s="119"/>
      <c r="V1304" s="165">
        <v>1</v>
      </c>
    </row>
    <row r="1305" spans="1:22" ht="12.75">
      <c r="A1305" s="96"/>
      <c r="B1305" s="243"/>
      <c r="C1305" s="89"/>
      <c r="D1305" s="188"/>
      <c r="E1305" s="159"/>
      <c r="G1305" s="119"/>
      <c r="V1305" s="165">
        <v>1</v>
      </c>
    </row>
    <row r="1306" spans="1:22" ht="12.75">
      <c r="A1306" s="94" t="s">
        <v>1056</v>
      </c>
      <c r="B1306" s="243"/>
      <c r="C1306" s="89"/>
      <c r="D1306" s="188" t="s">
        <v>144</v>
      </c>
      <c r="E1306" s="159" t="s">
        <v>144</v>
      </c>
      <c r="G1306" s="119"/>
      <c r="V1306" s="165">
        <v>1</v>
      </c>
    </row>
    <row r="1307" spans="1:22" ht="12.75">
      <c r="A1307" s="96"/>
      <c r="B1307" s="243"/>
      <c r="C1307" s="89"/>
      <c r="D1307" s="188" t="s">
        <v>144</v>
      </c>
      <c r="E1307" s="159" t="s">
        <v>144</v>
      </c>
      <c r="G1307" s="119"/>
      <c r="V1307" s="165">
        <v>1</v>
      </c>
    </row>
    <row r="1308" spans="1:22" ht="12.75">
      <c r="A1308" s="96" t="s">
        <v>1039</v>
      </c>
      <c r="B1308" s="243"/>
      <c r="C1308" s="89"/>
      <c r="D1308" s="188" t="s">
        <v>144</v>
      </c>
      <c r="E1308" s="159" t="s">
        <v>144</v>
      </c>
      <c r="G1308" s="119"/>
      <c r="V1308" s="165">
        <v>1</v>
      </c>
    </row>
    <row r="1309" spans="1:22" ht="12.75">
      <c r="A1309" s="96"/>
      <c r="B1309" s="243"/>
      <c r="C1309" s="89"/>
      <c r="D1309" s="188" t="s">
        <v>144</v>
      </c>
      <c r="E1309" s="159" t="s">
        <v>144</v>
      </c>
      <c r="G1309" s="119"/>
      <c r="V1309" s="165">
        <v>1</v>
      </c>
    </row>
    <row r="1310" spans="1:22" ht="12.75">
      <c r="A1310" s="96" t="s">
        <v>1057</v>
      </c>
      <c r="B1310" s="243">
        <f>'proposed 13-14'!D1301</f>
        <v>934.27</v>
      </c>
      <c r="C1310" s="89"/>
      <c r="D1310" s="188">
        <f>B1310*($J$34+$J$33)</f>
        <v>1010.4130049999999</v>
      </c>
      <c r="E1310" s="159">
        <f>(D1310-B1310)/B1310</f>
        <v>8.1499999999999892E-2</v>
      </c>
      <c r="G1310" s="119"/>
      <c r="V1310" s="165">
        <v>1</v>
      </c>
    </row>
    <row r="1311" spans="1:22" ht="12.75">
      <c r="A1311" s="96" t="s">
        <v>1041</v>
      </c>
      <c r="B1311" s="243">
        <f>'proposed 13-14'!D1302</f>
        <v>2.06</v>
      </c>
      <c r="C1311" s="89"/>
      <c r="D1311" s="188">
        <f>B1311*($J$34+$J$33)</f>
        <v>2.2278899999999999</v>
      </c>
      <c r="E1311" s="159">
        <f>(D1311-B1311)/B1311</f>
        <v>8.1499999999999934E-2</v>
      </c>
      <c r="G1311" s="119"/>
      <c r="V1311" s="165">
        <v>1</v>
      </c>
    </row>
    <row r="1312" spans="1:22" ht="12.75">
      <c r="A1312" s="96" t="s">
        <v>1058</v>
      </c>
      <c r="B1312" s="243">
        <f>'proposed 13-14'!D1303</f>
        <v>1229.31</v>
      </c>
      <c r="C1312" s="89"/>
      <c r="D1312" s="188">
        <f>B1312*($J$34+$J$33)</f>
        <v>1329.4987649999998</v>
      </c>
      <c r="E1312" s="159">
        <f>(D1312-B1312)/B1312</f>
        <v>8.1499999999999906E-2</v>
      </c>
      <c r="G1312" s="119"/>
      <c r="V1312" s="165">
        <v>1</v>
      </c>
    </row>
    <row r="1313" spans="1:22" ht="12.75">
      <c r="A1313" s="96" t="s">
        <v>1041</v>
      </c>
      <c r="B1313" s="243">
        <f>'proposed 13-14'!D1304</f>
        <v>2.06</v>
      </c>
      <c r="C1313" s="89"/>
      <c r="D1313" s="188">
        <f>B1313*($J$34+$J$33)</f>
        <v>2.2278899999999999</v>
      </c>
      <c r="E1313" s="159">
        <f>(D1313-B1313)/B1313</f>
        <v>8.1499999999999934E-2</v>
      </c>
      <c r="G1313" s="119"/>
      <c r="V1313" s="165">
        <v>1</v>
      </c>
    </row>
    <row r="1314" spans="1:22" ht="12.75">
      <c r="A1314" s="96"/>
      <c r="B1314" s="243"/>
      <c r="C1314" s="89"/>
      <c r="D1314" s="188"/>
      <c r="E1314" s="159" t="s">
        <v>144</v>
      </c>
      <c r="G1314" s="119"/>
      <c r="V1314" s="165">
        <v>1</v>
      </c>
    </row>
    <row r="1315" spans="1:22" ht="12.75">
      <c r="A1315" s="96" t="s">
        <v>1045</v>
      </c>
      <c r="B1315" s="243"/>
      <c r="C1315" s="163"/>
      <c r="D1315" s="188" t="s">
        <v>144</v>
      </c>
      <c r="E1315" s="159" t="s">
        <v>144</v>
      </c>
      <c r="G1315" s="119"/>
      <c r="V1315" s="165">
        <v>1</v>
      </c>
    </row>
    <row r="1316" spans="1:22" ht="12.75">
      <c r="A1316" s="96"/>
      <c r="B1316" s="243"/>
      <c r="C1316" s="163"/>
      <c r="D1316" s="188" t="s">
        <v>144</v>
      </c>
      <c r="E1316" s="159" t="s">
        <v>144</v>
      </c>
      <c r="G1316" s="119"/>
      <c r="V1316" s="165">
        <v>1</v>
      </c>
    </row>
    <row r="1317" spans="1:22" ht="12.75">
      <c r="A1317" s="96" t="s">
        <v>1057</v>
      </c>
      <c r="B1317" s="243">
        <f>'proposed 13-14'!D1308</f>
        <v>467.15</v>
      </c>
      <c r="C1317" s="89"/>
      <c r="D1317" s="188">
        <f>B1317*($J$34+$J$33)</f>
        <v>505.22272499999991</v>
      </c>
      <c r="E1317" s="159">
        <f>(D1317-B1317)/B1317</f>
        <v>8.1499999999999864E-2</v>
      </c>
      <c r="G1317" s="119"/>
      <c r="V1317" s="165">
        <v>1</v>
      </c>
    </row>
    <row r="1318" spans="1:22" ht="12.75">
      <c r="A1318" s="96" t="s">
        <v>1041</v>
      </c>
      <c r="B1318" s="243">
        <f>'proposed 13-14'!D1309</f>
        <v>0.85</v>
      </c>
      <c r="C1318" s="89"/>
      <c r="D1318" s="188">
        <f>B1318*($J$34+$J$33)</f>
        <v>0.91927499999999984</v>
      </c>
      <c r="E1318" s="159">
        <f>(D1318-B1318)/B1318</f>
        <v>8.1499999999999836E-2</v>
      </c>
      <c r="G1318" s="119"/>
      <c r="V1318" s="165">
        <v>1</v>
      </c>
    </row>
    <row r="1319" spans="1:22" ht="12.75">
      <c r="A1319" s="96" t="s">
        <v>1058</v>
      </c>
      <c r="B1319" s="243">
        <f>'proposed 13-14'!D1310</f>
        <v>614.65</v>
      </c>
      <c r="C1319" s="89"/>
      <c r="D1319" s="188">
        <f>B1319*($J$34+$J$33)</f>
        <v>664.74397499999986</v>
      </c>
      <c r="E1319" s="159">
        <f>(D1319-B1319)/B1319</f>
        <v>8.1499999999999823E-2</v>
      </c>
      <c r="G1319" s="119"/>
      <c r="V1319" s="165">
        <v>1</v>
      </c>
    </row>
    <row r="1320" spans="1:22" ht="12.75">
      <c r="A1320" s="96" t="s">
        <v>1041</v>
      </c>
      <c r="B1320" s="243">
        <f>'proposed 13-14'!D1311</f>
        <v>0.85</v>
      </c>
      <c r="C1320" s="89"/>
      <c r="D1320" s="188">
        <f>B1320*($J$34+$J$33)</f>
        <v>0.91927499999999984</v>
      </c>
      <c r="E1320" s="159">
        <f>(D1320-B1320)/B1320</f>
        <v>8.1499999999999836E-2</v>
      </c>
      <c r="G1320" s="119"/>
      <c r="V1320" s="165">
        <v>1</v>
      </c>
    </row>
    <row r="1321" spans="1:22" ht="12.75">
      <c r="A1321" s="96"/>
      <c r="B1321" s="243"/>
      <c r="C1321" s="89"/>
      <c r="D1321" s="188" t="s">
        <v>144</v>
      </c>
      <c r="E1321" s="159" t="s">
        <v>144</v>
      </c>
      <c r="G1321" s="119"/>
      <c r="V1321" s="165">
        <v>1</v>
      </c>
    </row>
    <row r="1322" spans="1:22" ht="12.75">
      <c r="A1322" s="94" t="s">
        <v>127</v>
      </c>
      <c r="B1322" s="243"/>
      <c r="C1322" s="89"/>
      <c r="D1322" s="188" t="s">
        <v>144</v>
      </c>
      <c r="E1322" s="159" t="s">
        <v>144</v>
      </c>
      <c r="G1322" s="119"/>
      <c r="V1322" s="165">
        <v>1</v>
      </c>
    </row>
    <row r="1323" spans="1:22" ht="12.75">
      <c r="A1323" s="96"/>
      <c r="B1323" s="243"/>
      <c r="C1323" s="89"/>
      <c r="D1323" s="188" t="s">
        <v>144</v>
      </c>
      <c r="E1323" s="159" t="s">
        <v>144</v>
      </c>
      <c r="G1323" s="119"/>
      <c r="V1323" s="165">
        <v>1</v>
      </c>
    </row>
    <row r="1324" spans="1:22" ht="12.75">
      <c r="A1324" s="96" t="s">
        <v>1039</v>
      </c>
      <c r="B1324" s="243"/>
      <c r="C1324" s="89"/>
      <c r="D1324" s="188" t="s">
        <v>144</v>
      </c>
      <c r="E1324" s="159" t="s">
        <v>144</v>
      </c>
      <c r="G1324" s="119"/>
      <c r="V1324" s="165">
        <v>1</v>
      </c>
    </row>
    <row r="1325" spans="1:22" ht="12.75">
      <c r="A1325" s="96"/>
      <c r="B1325" s="243"/>
      <c r="C1325" s="89"/>
      <c r="D1325" s="188" t="s">
        <v>144</v>
      </c>
      <c r="E1325" s="159" t="s">
        <v>144</v>
      </c>
      <c r="G1325" s="119"/>
      <c r="V1325" s="165">
        <v>1</v>
      </c>
    </row>
    <row r="1326" spans="1:22" ht="12.75">
      <c r="A1326" s="96" t="s">
        <v>1059</v>
      </c>
      <c r="B1326" s="243">
        <f>'proposed 13-14'!D1317</f>
        <v>28320</v>
      </c>
      <c r="C1326" s="89"/>
      <c r="D1326" s="188">
        <f>B1326*($J$34+$J$33)</f>
        <v>30628.079999999998</v>
      </c>
      <c r="E1326" s="159">
        <f>(D1326-B1326)/B1326</f>
        <v>8.1499999999999934E-2</v>
      </c>
      <c r="G1326" s="119"/>
      <c r="V1326" s="165">
        <v>1</v>
      </c>
    </row>
    <row r="1327" spans="1:22" ht="12.75">
      <c r="A1327" s="96" t="s">
        <v>1060</v>
      </c>
      <c r="B1327" s="243">
        <f>'proposed 13-14'!D1318</f>
        <v>10865.46</v>
      </c>
      <c r="C1327" s="89"/>
      <c r="D1327" s="188">
        <f>B1327*($J$34+$J$33)</f>
        <v>11750.994989999997</v>
      </c>
      <c r="E1327" s="159">
        <f>(D1327-B1327)/B1327</f>
        <v>8.149999999999985E-2</v>
      </c>
      <c r="G1327" s="119"/>
      <c r="V1327" s="165">
        <v>1</v>
      </c>
    </row>
    <row r="1328" spans="1:22" ht="12.75">
      <c r="A1328" s="96" t="s">
        <v>1061</v>
      </c>
      <c r="B1328" s="243">
        <f>'proposed 13-14'!D1319</f>
        <v>11899.73</v>
      </c>
      <c r="C1328" s="89"/>
      <c r="D1328" s="188">
        <f>B1328*($J$34+$J$33)</f>
        <v>12869.557994999999</v>
      </c>
      <c r="E1328" s="159">
        <f>(D1328-B1328)/B1328</f>
        <v>8.1499999999999975E-2</v>
      </c>
      <c r="G1328" s="119"/>
      <c r="V1328" s="165">
        <v>1</v>
      </c>
    </row>
    <row r="1329" spans="1:22" ht="12.75">
      <c r="A1329" s="96" t="s">
        <v>123</v>
      </c>
      <c r="B1329" s="243">
        <f>'proposed 13-14'!D1320</f>
        <v>3863.31</v>
      </c>
      <c r="C1329" s="89"/>
      <c r="D1329" s="188">
        <f>B1329*($J$34+$J$33)</f>
        <v>4178.1697649999996</v>
      </c>
      <c r="E1329" s="159">
        <f>(D1329-B1329)/B1329</f>
        <v>8.149999999999992E-2</v>
      </c>
      <c r="G1329" s="119"/>
      <c r="V1329" s="165">
        <v>1</v>
      </c>
    </row>
    <row r="1330" spans="1:22" ht="12.75">
      <c r="A1330" s="96"/>
      <c r="B1330" s="243"/>
      <c r="C1330" s="89"/>
      <c r="D1330" s="188" t="s">
        <v>144</v>
      </c>
      <c r="E1330" s="159" t="s">
        <v>144</v>
      </c>
      <c r="G1330" s="119"/>
      <c r="V1330" s="165">
        <v>1</v>
      </c>
    </row>
    <row r="1331" spans="1:22" ht="12.75">
      <c r="A1331" s="96" t="s">
        <v>1045</v>
      </c>
      <c r="B1331" s="243"/>
      <c r="C1331" s="89"/>
      <c r="D1331" s="188" t="s">
        <v>144</v>
      </c>
      <c r="E1331" s="159" t="s">
        <v>144</v>
      </c>
      <c r="G1331" s="119"/>
      <c r="V1331" s="165">
        <v>1</v>
      </c>
    </row>
    <row r="1332" spans="1:22" ht="12.75">
      <c r="A1332" s="96"/>
      <c r="B1332" s="243"/>
      <c r="C1332" s="89"/>
      <c r="D1332" s="188" t="s">
        <v>144</v>
      </c>
      <c r="E1332" s="159" t="s">
        <v>144</v>
      </c>
      <c r="G1332" s="119"/>
      <c r="V1332" s="165">
        <v>1</v>
      </c>
    </row>
    <row r="1333" spans="1:22" ht="12.75">
      <c r="A1333" s="96" t="s">
        <v>1059</v>
      </c>
      <c r="B1333" s="243">
        <f>'proposed 13-14'!D1324</f>
        <v>11888.25</v>
      </c>
      <c r="C1333" s="89"/>
      <c r="D1333" s="188">
        <f>B1333*($J$34+$J$33)</f>
        <v>12857.142374999999</v>
      </c>
      <c r="E1333" s="159">
        <f>(D1333-B1333)/B1333</f>
        <v>8.1499999999999947E-2</v>
      </c>
      <c r="G1333" s="119"/>
      <c r="V1333" s="165">
        <v>1</v>
      </c>
    </row>
    <row r="1334" spans="1:22" ht="12.75">
      <c r="A1334" s="96" t="s">
        <v>1060</v>
      </c>
      <c r="B1334" s="243">
        <f>'proposed 13-14'!D1325</f>
        <v>4856.59</v>
      </c>
      <c r="C1334" s="89"/>
      <c r="D1334" s="188">
        <f>B1334*($J$34+$J$33)</f>
        <v>5252.4020849999997</v>
      </c>
      <c r="E1334" s="159">
        <f>(D1334-B1334)/B1334</f>
        <v>8.1499999999999906E-2</v>
      </c>
      <c r="G1334" s="119"/>
      <c r="V1334" s="165">
        <v>1</v>
      </c>
    </row>
    <row r="1335" spans="1:22" ht="12.75">
      <c r="A1335" s="96" t="s">
        <v>1061</v>
      </c>
      <c r="B1335" s="243">
        <f>'proposed 13-14'!D1326</f>
        <v>5949.86</v>
      </c>
      <c r="C1335" s="89"/>
      <c r="D1335" s="188">
        <f>B1335*($J$34+$J$33)</f>
        <v>6434.7735899999989</v>
      </c>
      <c r="E1335" s="159">
        <f>(D1335-B1335)/B1335</f>
        <v>8.1499999999999864E-2</v>
      </c>
      <c r="G1335" s="119"/>
      <c r="V1335" s="165">
        <v>1</v>
      </c>
    </row>
    <row r="1336" spans="1:22" ht="12.75">
      <c r="A1336" s="96" t="s">
        <v>123</v>
      </c>
      <c r="B1336" s="243">
        <f>'proposed 13-14'!D1327</f>
        <v>1286.68</v>
      </c>
      <c r="C1336" s="89"/>
      <c r="D1336" s="188">
        <f>B1336*($J$34+$J$33)</f>
        <v>1391.5444199999999</v>
      </c>
      <c r="E1336" s="159">
        <f>(D1336-B1336)/B1336</f>
        <v>8.1499999999999906E-2</v>
      </c>
      <c r="G1336" s="119"/>
      <c r="V1336" s="165">
        <v>1</v>
      </c>
    </row>
    <row r="1337" spans="1:22" ht="12.75">
      <c r="A1337" s="96"/>
      <c r="B1337" s="243"/>
      <c r="C1337" s="89"/>
      <c r="D1337" s="188" t="s">
        <v>144</v>
      </c>
      <c r="E1337" s="159" t="s">
        <v>144</v>
      </c>
      <c r="G1337" s="119"/>
      <c r="V1337" s="165">
        <v>1</v>
      </c>
    </row>
    <row r="1338" spans="1:22" ht="12.75">
      <c r="A1338" s="94" t="s">
        <v>1260</v>
      </c>
      <c r="B1338" s="243"/>
      <c r="C1338" s="89"/>
      <c r="D1338" s="188" t="s">
        <v>144</v>
      </c>
      <c r="E1338" s="159" t="s">
        <v>144</v>
      </c>
      <c r="G1338" s="119"/>
      <c r="V1338" s="165">
        <v>1</v>
      </c>
    </row>
    <row r="1339" spans="1:22" ht="12.75">
      <c r="A1339" s="96"/>
      <c r="B1339" s="243"/>
      <c r="C1339" s="89"/>
      <c r="D1339" s="188" t="s">
        <v>144</v>
      </c>
      <c r="E1339" s="159" t="s">
        <v>144</v>
      </c>
      <c r="G1339" s="119"/>
      <c r="V1339" s="165">
        <v>1</v>
      </c>
    </row>
    <row r="1340" spans="1:22" ht="12.75">
      <c r="A1340" s="154" t="s">
        <v>1263</v>
      </c>
      <c r="B1340" s="243"/>
      <c r="C1340" s="89"/>
      <c r="D1340" s="188" t="s">
        <v>144</v>
      </c>
      <c r="E1340" s="159" t="s">
        <v>144</v>
      </c>
      <c r="G1340" s="119"/>
      <c r="V1340" s="165">
        <v>1</v>
      </c>
    </row>
    <row r="1341" spans="1:22" ht="12.75">
      <c r="A1341" s="96"/>
      <c r="B1341" s="243"/>
      <c r="C1341" s="89"/>
      <c r="D1341" s="188" t="s">
        <v>144</v>
      </c>
      <c r="E1341" s="159" t="s">
        <v>144</v>
      </c>
      <c r="G1341" s="119"/>
      <c r="V1341" s="165">
        <v>1</v>
      </c>
    </row>
    <row r="1342" spans="1:22" ht="12.75">
      <c r="A1342" s="154" t="s">
        <v>1264</v>
      </c>
      <c r="B1342" s="243"/>
      <c r="C1342" s="89"/>
      <c r="D1342" s="188" t="s">
        <v>144</v>
      </c>
      <c r="E1342" s="159" t="s">
        <v>144</v>
      </c>
      <c r="G1342" s="119"/>
      <c r="V1342" s="165">
        <v>1</v>
      </c>
    </row>
    <row r="1343" spans="1:22" ht="12.75">
      <c r="A1343" s="96" t="s">
        <v>197</v>
      </c>
      <c r="B1343" s="243"/>
      <c r="C1343" s="89"/>
      <c r="D1343" s="188" t="s">
        <v>144</v>
      </c>
      <c r="E1343" s="159" t="s">
        <v>144</v>
      </c>
      <c r="G1343" s="119"/>
      <c r="V1343" s="165">
        <v>1</v>
      </c>
    </row>
    <row r="1344" spans="1:22" ht="12.75">
      <c r="A1344" s="96" t="s">
        <v>311</v>
      </c>
      <c r="B1344" s="243"/>
      <c r="C1344" s="89"/>
      <c r="D1344" s="188" t="s">
        <v>144</v>
      </c>
      <c r="E1344" s="159" t="s">
        <v>144</v>
      </c>
      <c r="G1344" s="119"/>
      <c r="V1344" s="165">
        <v>1</v>
      </c>
    </row>
    <row r="1345" spans="1:22" ht="12.75">
      <c r="A1345" s="96"/>
      <c r="B1345" s="243"/>
      <c r="C1345" s="89"/>
      <c r="D1345" s="188" t="s">
        <v>144</v>
      </c>
      <c r="E1345" s="159" t="s">
        <v>144</v>
      </c>
      <c r="G1345" s="119"/>
      <c r="V1345" s="165">
        <v>1</v>
      </c>
    </row>
    <row r="1346" spans="1:22" ht="12.75">
      <c r="A1346" s="154" t="s">
        <v>1265</v>
      </c>
      <c r="B1346" s="243"/>
      <c r="C1346" s="89"/>
      <c r="D1346" s="188" t="s">
        <v>144</v>
      </c>
      <c r="E1346" s="159" t="s">
        <v>144</v>
      </c>
      <c r="G1346" s="119"/>
      <c r="V1346" s="165">
        <v>1</v>
      </c>
    </row>
    <row r="1347" spans="1:22" ht="12.75">
      <c r="A1347" s="96" t="s">
        <v>1067</v>
      </c>
      <c r="B1347" s="243"/>
      <c r="C1347" s="89"/>
      <c r="D1347" s="188" t="s">
        <v>144</v>
      </c>
      <c r="E1347" s="159" t="s">
        <v>144</v>
      </c>
      <c r="G1347" s="119"/>
      <c r="V1347" s="165">
        <v>1</v>
      </c>
    </row>
    <row r="1348" spans="1:22" ht="12.75">
      <c r="A1348" s="96" t="s">
        <v>1068</v>
      </c>
      <c r="B1348" s="243"/>
      <c r="C1348" s="89"/>
      <c r="D1348" s="188" t="s">
        <v>144</v>
      </c>
      <c r="E1348" s="159" t="s">
        <v>144</v>
      </c>
      <c r="G1348" s="119"/>
      <c r="V1348" s="165">
        <v>1</v>
      </c>
    </row>
    <row r="1349" spans="1:22" ht="12.75">
      <c r="A1349" s="96" t="s">
        <v>1069</v>
      </c>
      <c r="B1349" s="243"/>
      <c r="C1349" s="89"/>
      <c r="D1349" s="188" t="s">
        <v>144</v>
      </c>
      <c r="E1349" s="159" t="s">
        <v>144</v>
      </c>
      <c r="G1349" s="119"/>
      <c r="V1349" s="165">
        <v>1</v>
      </c>
    </row>
    <row r="1350" spans="1:22" ht="12.75">
      <c r="A1350" s="96" t="s">
        <v>553</v>
      </c>
      <c r="B1350" s="243"/>
      <c r="C1350" s="89"/>
      <c r="D1350" s="188" t="s">
        <v>144</v>
      </c>
      <c r="E1350" s="159" t="s">
        <v>144</v>
      </c>
      <c r="G1350" s="119"/>
      <c r="V1350" s="165">
        <v>1</v>
      </c>
    </row>
    <row r="1351" spans="1:22" ht="12.75">
      <c r="A1351" s="96"/>
      <c r="B1351" s="243"/>
      <c r="C1351" s="89"/>
      <c r="D1351" s="188"/>
      <c r="E1351" s="159"/>
      <c r="G1351" s="119"/>
    </row>
    <row r="1352" spans="1:22" ht="12.75">
      <c r="A1352" s="94" t="s">
        <v>1262</v>
      </c>
      <c r="B1352" s="243"/>
      <c r="C1352" s="89"/>
      <c r="D1352" s="188"/>
      <c r="E1352" s="159"/>
      <c r="G1352" s="119"/>
    </row>
    <row r="1353" spans="1:22" ht="12.75">
      <c r="A1353" s="96"/>
      <c r="B1353" s="243"/>
      <c r="C1353" s="89"/>
      <c r="D1353" s="188" t="s">
        <v>144</v>
      </c>
      <c r="E1353" s="159" t="s">
        <v>144</v>
      </c>
      <c r="G1353" s="119"/>
      <c r="V1353" s="165">
        <v>1</v>
      </c>
    </row>
    <row r="1354" spans="1:22" ht="12.75">
      <c r="A1354" s="94" t="s">
        <v>1070</v>
      </c>
      <c r="B1354" s="243"/>
      <c r="C1354" s="89"/>
      <c r="D1354" s="188" t="s">
        <v>144</v>
      </c>
      <c r="E1354" s="159" t="s">
        <v>144</v>
      </c>
      <c r="G1354" s="119"/>
      <c r="V1354" s="165">
        <v>1</v>
      </c>
    </row>
    <row r="1355" spans="1:22" ht="12.75">
      <c r="A1355" s="94"/>
      <c r="B1355" s="243"/>
      <c r="C1355" s="89"/>
      <c r="D1355" s="188"/>
      <c r="E1355" s="159"/>
      <c r="G1355" s="119"/>
    </row>
    <row r="1356" spans="1:22" ht="23.25">
      <c r="A1356" s="177" t="s">
        <v>1303</v>
      </c>
      <c r="B1356" s="243"/>
      <c r="C1356" s="89"/>
      <c r="D1356" s="188" t="s">
        <v>144</v>
      </c>
      <c r="E1356" s="159" t="s">
        <v>144</v>
      </c>
      <c r="G1356" s="119"/>
      <c r="V1356" s="165">
        <v>1</v>
      </c>
    </row>
    <row r="1357" spans="1:22" ht="12.75">
      <c r="A1357" s="94"/>
      <c r="B1357" s="243"/>
      <c r="C1357" s="89"/>
      <c r="D1357" s="188"/>
      <c r="E1357" s="159"/>
      <c r="G1357" s="119"/>
    </row>
    <row r="1358" spans="1:22" ht="12.75">
      <c r="A1358" s="96" t="s">
        <v>1071</v>
      </c>
      <c r="B1358" s="243"/>
      <c r="C1358" s="89"/>
      <c r="D1358" s="188" t="s">
        <v>144</v>
      </c>
      <c r="E1358" s="159" t="s">
        <v>144</v>
      </c>
      <c r="G1358" s="119"/>
      <c r="V1358" s="165">
        <v>1</v>
      </c>
    </row>
    <row r="1359" spans="1:22" ht="12.75">
      <c r="A1359" s="96" t="s">
        <v>1022</v>
      </c>
      <c r="B1359" s="243"/>
      <c r="C1359" s="89"/>
      <c r="D1359" s="188" t="s">
        <v>144</v>
      </c>
      <c r="E1359" s="159" t="s">
        <v>144</v>
      </c>
      <c r="G1359" s="119"/>
      <c r="V1359" s="165">
        <v>1</v>
      </c>
    </row>
    <row r="1360" spans="1:22" ht="12.75">
      <c r="A1360" s="96"/>
      <c r="B1360" s="243"/>
      <c r="C1360" s="89"/>
      <c r="D1360" s="188"/>
      <c r="E1360" s="159"/>
      <c r="G1360" s="119"/>
    </row>
    <row r="1361" spans="1:22" ht="12.75">
      <c r="A1361" s="96" t="s">
        <v>359</v>
      </c>
      <c r="B1361" s="243">
        <f>'proposed 13-14'!D1352</f>
        <v>1257.17</v>
      </c>
      <c r="C1361" s="89"/>
      <c r="D1361" s="188">
        <f>B1361*($J$34+$J$33)</f>
        <v>1359.629355</v>
      </c>
      <c r="E1361" s="159">
        <f>(D1361-B1361)/B1361</f>
        <v>8.1499999999999961E-2</v>
      </c>
      <c r="G1361" s="119"/>
      <c r="V1361" s="165">
        <v>1</v>
      </c>
    </row>
    <row r="1362" spans="1:22" ht="12.75">
      <c r="A1362" s="96"/>
      <c r="B1362" s="243"/>
      <c r="C1362" s="89"/>
      <c r="D1362" s="188" t="s">
        <v>144</v>
      </c>
      <c r="E1362" s="159" t="s">
        <v>144</v>
      </c>
      <c r="G1362" s="119"/>
      <c r="V1362" s="165">
        <v>1</v>
      </c>
    </row>
    <row r="1363" spans="1:22" ht="12.75">
      <c r="A1363" s="94" t="s">
        <v>1073</v>
      </c>
      <c r="B1363" s="243"/>
      <c r="C1363" s="89"/>
      <c r="D1363" s="188" t="s">
        <v>144</v>
      </c>
      <c r="E1363" s="159" t="s">
        <v>144</v>
      </c>
      <c r="G1363" s="119"/>
      <c r="V1363" s="165">
        <v>1</v>
      </c>
    </row>
    <row r="1364" spans="1:22" ht="12.75">
      <c r="A1364" s="94"/>
      <c r="B1364" s="243"/>
      <c r="C1364" s="89"/>
      <c r="D1364" s="188" t="s">
        <v>144</v>
      </c>
      <c r="E1364" s="159" t="s">
        <v>144</v>
      </c>
      <c r="G1364" s="119"/>
      <c r="V1364" s="165">
        <v>1</v>
      </c>
    </row>
    <row r="1365" spans="1:22" ht="12.75">
      <c r="A1365" s="96" t="s">
        <v>1027</v>
      </c>
      <c r="B1365" s="243"/>
      <c r="C1365" s="89"/>
      <c r="D1365" s="188" t="s">
        <v>144</v>
      </c>
      <c r="E1365" s="159" t="s">
        <v>144</v>
      </c>
      <c r="G1365" s="119"/>
      <c r="V1365" s="165">
        <v>1</v>
      </c>
    </row>
    <row r="1366" spans="1:22" ht="12.75">
      <c r="A1366" s="96" t="s">
        <v>1028</v>
      </c>
      <c r="B1366" s="243"/>
      <c r="C1366" s="89"/>
      <c r="D1366" s="188" t="s">
        <v>144</v>
      </c>
      <c r="E1366" s="159" t="s">
        <v>144</v>
      </c>
      <c r="G1366" s="119"/>
      <c r="V1366" s="165">
        <v>1</v>
      </c>
    </row>
    <row r="1367" spans="1:22" ht="12.75">
      <c r="A1367" s="96" t="s">
        <v>1029</v>
      </c>
      <c r="B1367" s="243"/>
      <c r="C1367" s="89"/>
      <c r="D1367" s="188" t="s">
        <v>144</v>
      </c>
      <c r="E1367" s="159" t="s">
        <v>144</v>
      </c>
      <c r="G1367" s="119"/>
      <c r="V1367" s="165">
        <v>1</v>
      </c>
    </row>
    <row r="1368" spans="1:22" ht="12.75">
      <c r="A1368" s="94"/>
      <c r="B1368" s="243"/>
      <c r="C1368" s="89"/>
      <c r="D1368" s="188" t="s">
        <v>144</v>
      </c>
      <c r="E1368" s="159" t="s">
        <v>144</v>
      </c>
      <c r="G1368" s="119"/>
      <c r="V1368" s="165">
        <v>1</v>
      </c>
    </row>
    <row r="1369" spans="1:22" ht="12.75">
      <c r="A1369" s="96" t="s">
        <v>353</v>
      </c>
      <c r="B1369" s="243">
        <f>'proposed 13-14'!D1360</f>
        <v>658.92</v>
      </c>
      <c r="C1369" s="89"/>
      <c r="D1369" s="188">
        <f>B1369*($J$34+$J$33)</f>
        <v>712.62197999999989</v>
      </c>
      <c r="E1369" s="159">
        <f>(D1369-B1369)/B1369</f>
        <v>8.1499999999999906E-2</v>
      </c>
      <c r="G1369" s="119"/>
      <c r="V1369" s="165">
        <v>1</v>
      </c>
    </row>
    <row r="1370" spans="1:22" ht="13.5" thickBot="1">
      <c r="A1370" s="271"/>
      <c r="B1370" s="204"/>
      <c r="C1370" s="279"/>
      <c r="D1370" s="225" t="s">
        <v>144</v>
      </c>
      <c r="E1370" s="280" t="s">
        <v>144</v>
      </c>
      <c r="G1370" s="119"/>
      <c r="V1370" s="165">
        <v>1</v>
      </c>
    </row>
    <row r="1371" spans="1:22" ht="12.75">
      <c r="A1371" s="291" t="s">
        <v>1075</v>
      </c>
      <c r="B1371" s="243"/>
      <c r="C1371" s="283"/>
      <c r="D1371" s="284" t="s">
        <v>144</v>
      </c>
      <c r="E1371" s="285" t="s">
        <v>144</v>
      </c>
      <c r="G1371" s="119"/>
      <c r="V1371" s="165">
        <v>1</v>
      </c>
    </row>
    <row r="1372" spans="1:22" ht="12.75">
      <c r="A1372" s="96"/>
      <c r="B1372" s="243"/>
      <c r="C1372" s="89"/>
      <c r="D1372" s="188" t="s">
        <v>144</v>
      </c>
      <c r="E1372" s="159" t="s">
        <v>144</v>
      </c>
      <c r="G1372" s="119"/>
      <c r="V1372" s="165">
        <v>1</v>
      </c>
    </row>
    <row r="1373" spans="1:22" ht="12.75">
      <c r="A1373" s="96" t="s">
        <v>1039</v>
      </c>
      <c r="B1373" s="243"/>
      <c r="C1373" s="163"/>
      <c r="D1373" s="188" t="s">
        <v>144</v>
      </c>
      <c r="E1373" s="159" t="s">
        <v>144</v>
      </c>
      <c r="G1373" s="119"/>
      <c r="V1373" s="165">
        <v>1</v>
      </c>
    </row>
    <row r="1374" spans="1:22" ht="12.75">
      <c r="A1374" s="96" t="s">
        <v>1057</v>
      </c>
      <c r="B1374" s="243">
        <f>'proposed 13-14'!D1365</f>
        <v>934.27</v>
      </c>
      <c r="C1374" s="89"/>
      <c r="D1374" s="188">
        <f>B1374*($J$34+$J$33)</f>
        <v>1010.4130049999999</v>
      </c>
      <c r="E1374" s="159">
        <f>(D1374-B1374)/B1374</f>
        <v>8.1499999999999892E-2</v>
      </c>
      <c r="G1374" s="119"/>
      <c r="V1374" s="165">
        <v>1</v>
      </c>
    </row>
    <row r="1375" spans="1:22" ht="12.75">
      <c r="A1375" s="96" t="s">
        <v>1041</v>
      </c>
      <c r="B1375" s="243">
        <f>'proposed 13-14'!D1366</f>
        <v>2.06</v>
      </c>
      <c r="C1375" s="89"/>
      <c r="D1375" s="188">
        <f>B1375*($J$34+$J$33)</f>
        <v>2.2278899999999999</v>
      </c>
      <c r="E1375" s="159">
        <f>(D1375-B1375)/B1375</f>
        <v>8.1499999999999934E-2</v>
      </c>
      <c r="G1375" s="119"/>
      <c r="V1375" s="165">
        <v>1</v>
      </c>
    </row>
    <row r="1376" spans="1:22" ht="12.75">
      <c r="A1376" s="96" t="s">
        <v>354</v>
      </c>
      <c r="B1376" s="243">
        <f>'proposed 13-14'!D1367</f>
        <v>1229.31</v>
      </c>
      <c r="C1376" s="89"/>
      <c r="D1376" s="188">
        <f>B1376*($J$34+$J$33)</f>
        <v>1329.4987649999998</v>
      </c>
      <c r="E1376" s="159">
        <f>(D1376-B1376)/B1376</f>
        <v>8.1499999999999906E-2</v>
      </c>
      <c r="G1376" s="119"/>
      <c r="V1376" s="165">
        <v>1</v>
      </c>
    </row>
    <row r="1377" spans="1:22" ht="12.75">
      <c r="A1377" s="96" t="s">
        <v>355</v>
      </c>
      <c r="B1377" s="243">
        <f>'proposed 13-14'!D1368</f>
        <v>2.06</v>
      </c>
      <c r="C1377" s="89"/>
      <c r="D1377" s="188">
        <f>B1377*($J$34+$J$33)</f>
        <v>2.2278899999999999</v>
      </c>
      <c r="E1377" s="159">
        <f>(D1377-B1377)/B1377</f>
        <v>8.1499999999999934E-2</v>
      </c>
      <c r="G1377" s="119"/>
      <c r="V1377" s="165">
        <v>1</v>
      </c>
    </row>
    <row r="1378" spans="1:22" ht="12.75">
      <c r="A1378" s="96"/>
      <c r="B1378" s="243"/>
      <c r="C1378" s="89"/>
      <c r="D1378" s="188" t="s">
        <v>144</v>
      </c>
      <c r="E1378" s="159" t="s">
        <v>144</v>
      </c>
      <c r="G1378" s="119"/>
      <c r="V1378" s="165">
        <v>1</v>
      </c>
    </row>
    <row r="1379" spans="1:22" ht="12.75">
      <c r="A1379" s="96" t="s">
        <v>1045</v>
      </c>
      <c r="B1379" s="243"/>
      <c r="C1379" s="89"/>
      <c r="D1379" s="188" t="s">
        <v>144</v>
      </c>
      <c r="E1379" s="159" t="s">
        <v>144</v>
      </c>
      <c r="G1379" s="119"/>
      <c r="V1379" s="165">
        <v>1</v>
      </c>
    </row>
    <row r="1380" spans="1:22" ht="12.75">
      <c r="A1380" s="96" t="s">
        <v>356</v>
      </c>
      <c r="B1380" s="243">
        <f>'proposed 13-14'!D1371</f>
        <v>467.15</v>
      </c>
      <c r="C1380" s="89"/>
      <c r="D1380" s="188">
        <f>B1380*($J$34+$J$33)</f>
        <v>505.22272499999991</v>
      </c>
      <c r="E1380" s="159">
        <f>(D1380-B1380)/B1380</f>
        <v>8.1499999999999864E-2</v>
      </c>
      <c r="G1380" s="119"/>
      <c r="V1380" s="165">
        <v>1</v>
      </c>
    </row>
    <row r="1381" spans="1:22" ht="12.75">
      <c r="A1381" s="96" t="s">
        <v>355</v>
      </c>
      <c r="B1381" s="243">
        <f>'proposed 13-14'!D1372</f>
        <v>0.85</v>
      </c>
      <c r="C1381" s="89"/>
      <c r="D1381" s="188">
        <f>B1381*($J$34+$J$33)</f>
        <v>0.91927499999999984</v>
      </c>
      <c r="E1381" s="159">
        <f>(D1381-B1381)/B1381</f>
        <v>8.1499999999999836E-2</v>
      </c>
      <c r="G1381" s="119"/>
      <c r="V1381" s="165">
        <v>1</v>
      </c>
    </row>
    <row r="1382" spans="1:22" ht="12.75">
      <c r="A1382" s="96" t="s">
        <v>354</v>
      </c>
      <c r="B1382" s="243">
        <f>'proposed 13-14'!D1373</f>
        <v>512.22</v>
      </c>
      <c r="C1382" s="89"/>
      <c r="D1382" s="188">
        <f>B1382*($J$34+$J$33)</f>
        <v>553.96592999999996</v>
      </c>
      <c r="E1382" s="159">
        <f>(D1382-B1382)/B1382</f>
        <v>8.1499999999999864E-2</v>
      </c>
      <c r="G1382" s="119"/>
      <c r="V1382" s="165">
        <v>1</v>
      </c>
    </row>
    <row r="1383" spans="1:22" ht="12.75">
      <c r="A1383" s="96" t="s">
        <v>355</v>
      </c>
      <c r="B1383" s="243">
        <f>'proposed 13-14'!D1374</f>
        <v>0.85</v>
      </c>
      <c r="C1383" s="89"/>
      <c r="D1383" s="188">
        <f>B1383*($J$34+$J$33)</f>
        <v>0.91927499999999984</v>
      </c>
      <c r="E1383" s="159">
        <f>(D1383-B1383)/B1383</f>
        <v>8.1499999999999836E-2</v>
      </c>
      <c r="G1383" s="119"/>
      <c r="V1383" s="165">
        <v>1</v>
      </c>
    </row>
    <row r="1384" spans="1:22" ht="12.75">
      <c r="A1384" s="96"/>
      <c r="B1384" s="243"/>
      <c r="C1384" s="89"/>
      <c r="D1384" s="188" t="s">
        <v>144</v>
      </c>
      <c r="E1384" s="159" t="s">
        <v>144</v>
      </c>
      <c r="G1384" s="119"/>
      <c r="V1384" s="165">
        <v>1</v>
      </c>
    </row>
    <row r="1385" spans="1:22" ht="12.75">
      <c r="A1385" s="94" t="s">
        <v>127</v>
      </c>
      <c r="B1385" s="243"/>
      <c r="C1385" s="89"/>
      <c r="D1385" s="188"/>
      <c r="E1385" s="159"/>
      <c r="G1385" s="119"/>
    </row>
    <row r="1386" spans="1:22" ht="12.75">
      <c r="A1386" s="96"/>
      <c r="B1386" s="243"/>
      <c r="C1386" s="89"/>
      <c r="D1386" s="188"/>
      <c r="E1386" s="159"/>
      <c r="G1386" s="119"/>
    </row>
    <row r="1387" spans="1:22" ht="12.75">
      <c r="A1387" s="96" t="s">
        <v>1039</v>
      </c>
      <c r="B1387" s="243"/>
      <c r="C1387" s="89"/>
      <c r="D1387" s="188"/>
      <c r="E1387" s="159"/>
      <c r="G1387" s="119"/>
    </row>
    <row r="1388" spans="1:22" ht="12.75">
      <c r="A1388" s="96" t="s">
        <v>124</v>
      </c>
      <c r="B1388" s="243">
        <f>'proposed 13-14'!D1379</f>
        <v>2524.17</v>
      </c>
      <c r="C1388" s="89"/>
      <c r="D1388" s="188">
        <f>B1388*($J$34+$J$33)</f>
        <v>2729.8898549999999</v>
      </c>
      <c r="E1388" s="159">
        <f>(D1388-B1388)/B1388</f>
        <v>8.1499999999999934E-2</v>
      </c>
      <c r="G1388" s="119"/>
    </row>
    <row r="1389" spans="1:22" ht="12.75">
      <c r="A1389" s="96"/>
      <c r="B1389" s="243"/>
      <c r="C1389" s="89"/>
      <c r="D1389" s="188"/>
      <c r="E1389" s="159"/>
      <c r="G1389" s="119"/>
    </row>
    <row r="1390" spans="1:22" ht="12.75">
      <c r="A1390" s="96" t="s">
        <v>1266</v>
      </c>
      <c r="B1390" s="243"/>
      <c r="C1390" s="89"/>
      <c r="D1390" s="188"/>
      <c r="E1390" s="159"/>
      <c r="G1390" s="119"/>
    </row>
    <row r="1391" spans="1:22" ht="12.75">
      <c r="A1391" s="96" t="s">
        <v>124</v>
      </c>
      <c r="B1391" s="243">
        <f>'proposed 13-14'!D1382</f>
        <v>926.08</v>
      </c>
      <c r="C1391" s="89"/>
      <c r="D1391" s="188">
        <f>B1391*($J$34+$J$33)</f>
        <v>1001.55552</v>
      </c>
      <c r="E1391" s="159">
        <f>(D1391-B1391)/B1391</f>
        <v>8.1499999999999947E-2</v>
      </c>
      <c r="G1391" s="119"/>
    </row>
    <row r="1392" spans="1:22" ht="12.75">
      <c r="A1392" s="96"/>
      <c r="B1392" s="243"/>
      <c r="C1392" s="89"/>
      <c r="D1392" s="188"/>
      <c r="E1392" s="159"/>
      <c r="G1392" s="119"/>
    </row>
    <row r="1393" spans="1:22" ht="12.75">
      <c r="A1393" s="94" t="s">
        <v>1080</v>
      </c>
      <c r="B1393" s="243"/>
      <c r="C1393" s="89"/>
      <c r="D1393" s="188" t="s">
        <v>144</v>
      </c>
      <c r="E1393" s="159" t="s">
        <v>144</v>
      </c>
      <c r="G1393" s="119"/>
      <c r="V1393" s="165">
        <v>1</v>
      </c>
    </row>
    <row r="1394" spans="1:22" ht="12.75">
      <c r="A1394" s="94" t="s">
        <v>1261</v>
      </c>
      <c r="B1394" s="243"/>
      <c r="C1394" s="89"/>
      <c r="D1394" s="188" t="s">
        <v>144</v>
      </c>
      <c r="E1394" s="159" t="s">
        <v>144</v>
      </c>
      <c r="G1394" s="119"/>
      <c r="V1394" s="165">
        <v>1</v>
      </c>
    </row>
    <row r="1395" spans="1:22" ht="12.75">
      <c r="A1395" s="96"/>
      <c r="B1395" s="243"/>
      <c r="C1395" s="89"/>
      <c r="D1395" s="188" t="s">
        <v>144</v>
      </c>
      <c r="E1395" s="159" t="s">
        <v>144</v>
      </c>
      <c r="G1395" s="119"/>
      <c r="V1395" s="165">
        <v>1</v>
      </c>
    </row>
    <row r="1396" spans="1:22" ht="12.75">
      <c r="A1396" s="96" t="s">
        <v>1081</v>
      </c>
      <c r="B1396" s="243"/>
      <c r="C1396" s="89"/>
      <c r="D1396" s="188" t="s">
        <v>144</v>
      </c>
      <c r="E1396" s="159" t="s">
        <v>144</v>
      </c>
      <c r="G1396" s="119"/>
      <c r="V1396" s="165">
        <v>1</v>
      </c>
    </row>
    <row r="1397" spans="1:22" ht="12.75">
      <c r="A1397" s="96"/>
      <c r="B1397" s="243"/>
      <c r="C1397" s="89"/>
      <c r="D1397" s="188" t="s">
        <v>144</v>
      </c>
      <c r="E1397" s="159" t="s">
        <v>144</v>
      </c>
      <c r="G1397" s="119"/>
      <c r="V1397" s="165">
        <v>1</v>
      </c>
    </row>
    <row r="1398" spans="1:22" ht="12.75">
      <c r="A1398" s="96" t="s">
        <v>198</v>
      </c>
      <c r="B1398" s="243">
        <f>'proposed 13-14'!D1389</f>
        <v>737.58</v>
      </c>
      <c r="C1398" s="89"/>
      <c r="D1398" s="188">
        <f>B1398*($J$34+$J$33)</f>
        <v>797.69277</v>
      </c>
      <c r="E1398" s="159">
        <f>(D1398-B1398)/B1398</f>
        <v>8.1499999999999934E-2</v>
      </c>
      <c r="G1398" s="119"/>
      <c r="V1398" s="165">
        <v>1</v>
      </c>
    </row>
    <row r="1399" spans="1:22" ht="12.75">
      <c r="A1399" s="96" t="s">
        <v>1082</v>
      </c>
      <c r="B1399" s="243">
        <f>'proposed 13-14'!D1390</f>
        <v>737.58</v>
      </c>
      <c r="C1399" s="89"/>
      <c r="D1399" s="188">
        <f>B1399*($J$34+$J$33)</f>
        <v>797.69277</v>
      </c>
      <c r="E1399" s="159">
        <f>(D1399-B1399)/B1399</f>
        <v>8.1499999999999934E-2</v>
      </c>
      <c r="G1399" s="119"/>
      <c r="V1399" s="165">
        <v>1</v>
      </c>
    </row>
    <row r="1400" spans="1:22" ht="12.75">
      <c r="A1400" s="96" t="s">
        <v>1083</v>
      </c>
      <c r="B1400" s="243">
        <f>'proposed 13-14'!D1391</f>
        <v>737.58</v>
      </c>
      <c r="C1400" s="89"/>
      <c r="D1400" s="188">
        <f>B1400*($J$34+$J$33)</f>
        <v>797.69277</v>
      </c>
      <c r="E1400" s="159">
        <f>(D1400-B1400)/B1400</f>
        <v>8.1499999999999934E-2</v>
      </c>
      <c r="G1400" s="119"/>
      <c r="V1400" s="165">
        <v>1</v>
      </c>
    </row>
    <row r="1401" spans="1:22" ht="12.75">
      <c r="A1401" s="96"/>
      <c r="B1401" s="243"/>
      <c r="C1401" s="89"/>
      <c r="D1401" s="188" t="s">
        <v>144</v>
      </c>
      <c r="E1401" s="159" t="s">
        <v>144</v>
      </c>
      <c r="G1401" s="119"/>
      <c r="V1401" s="165">
        <v>1</v>
      </c>
    </row>
    <row r="1402" spans="1:22" ht="12.75">
      <c r="A1402" s="94" t="s">
        <v>1080</v>
      </c>
      <c r="B1402" s="243"/>
      <c r="C1402" s="89"/>
      <c r="D1402" s="188" t="s">
        <v>144</v>
      </c>
      <c r="E1402" s="159" t="s">
        <v>144</v>
      </c>
      <c r="G1402" s="119"/>
      <c r="V1402" s="165">
        <v>1</v>
      </c>
    </row>
    <row r="1403" spans="1:22" ht="12.75">
      <c r="A1403" s="94" t="s">
        <v>1034</v>
      </c>
      <c r="B1403" s="243"/>
      <c r="C1403" s="89"/>
      <c r="D1403" s="188" t="s">
        <v>144</v>
      </c>
      <c r="E1403" s="159" t="s">
        <v>144</v>
      </c>
      <c r="G1403" s="119"/>
      <c r="V1403" s="165">
        <v>1</v>
      </c>
    </row>
    <row r="1404" spans="1:22" ht="12.75">
      <c r="A1404" s="96"/>
      <c r="B1404" s="243"/>
      <c r="C1404" s="89"/>
      <c r="D1404" s="188" t="s">
        <v>144</v>
      </c>
      <c r="E1404" s="159" t="s">
        <v>144</v>
      </c>
      <c r="G1404" s="119"/>
      <c r="V1404" s="165">
        <v>1</v>
      </c>
    </row>
    <row r="1405" spans="1:22" ht="12.75">
      <c r="A1405" s="96" t="s">
        <v>1084</v>
      </c>
      <c r="B1405" s="243">
        <f>'proposed 13-14'!D1396</f>
        <v>737.58</v>
      </c>
      <c r="C1405" s="89"/>
      <c r="D1405" s="188">
        <f>B1405*($J$34+$J$33)</f>
        <v>797.69277</v>
      </c>
      <c r="E1405" s="159">
        <f>(D1405-B1405)/B1405</f>
        <v>8.1499999999999934E-2</v>
      </c>
      <c r="G1405" s="119"/>
      <c r="V1405" s="165">
        <v>1</v>
      </c>
    </row>
    <row r="1406" spans="1:22" ht="12.75">
      <c r="A1406" s="96" t="s">
        <v>1085</v>
      </c>
      <c r="B1406" s="243">
        <f>'proposed 13-14'!D1397</f>
        <v>737.58</v>
      </c>
      <c r="C1406" s="89"/>
      <c r="D1406" s="188">
        <f>B1406*($J$34+$J$33)</f>
        <v>797.69277</v>
      </c>
      <c r="E1406" s="159">
        <f>(D1406-B1406)/B1406</f>
        <v>8.1499999999999934E-2</v>
      </c>
      <c r="G1406" s="119"/>
      <c r="V1406" s="165">
        <v>1</v>
      </c>
    </row>
    <row r="1407" spans="1:22" ht="12.75">
      <c r="A1407" s="96" t="s">
        <v>1086</v>
      </c>
      <c r="B1407" s="243">
        <f>'proposed 13-14'!D1398</f>
        <v>737.58</v>
      </c>
      <c r="C1407" s="89"/>
      <c r="D1407" s="188">
        <f>B1407*($J$34+$J$33)</f>
        <v>797.69277</v>
      </c>
      <c r="E1407" s="159">
        <f>(D1407-B1407)/B1407</f>
        <v>8.1499999999999934E-2</v>
      </c>
      <c r="G1407" s="119"/>
      <c r="V1407" s="165">
        <v>1</v>
      </c>
    </row>
    <row r="1408" spans="1:22" ht="12.75">
      <c r="A1408" s="96"/>
      <c r="B1408" s="243"/>
      <c r="C1408" s="89"/>
      <c r="D1408" s="188" t="s">
        <v>144</v>
      </c>
      <c r="E1408" s="159" t="s">
        <v>144</v>
      </c>
      <c r="G1408" s="119"/>
      <c r="V1408" s="165">
        <v>1</v>
      </c>
    </row>
    <row r="1409" spans="1:22" ht="12.75">
      <c r="A1409" s="96" t="s">
        <v>1087</v>
      </c>
      <c r="B1409" s="243"/>
      <c r="C1409" s="89"/>
      <c r="D1409" s="188" t="s">
        <v>144</v>
      </c>
      <c r="E1409" s="159" t="s">
        <v>144</v>
      </c>
      <c r="G1409" s="119"/>
      <c r="V1409" s="165">
        <v>1</v>
      </c>
    </row>
    <row r="1410" spans="1:22" ht="12.75">
      <c r="A1410" s="96" t="s">
        <v>1088</v>
      </c>
      <c r="B1410" s="243"/>
      <c r="C1410" s="89"/>
      <c r="D1410" s="188" t="s">
        <v>144</v>
      </c>
      <c r="E1410" s="159" t="s">
        <v>144</v>
      </c>
      <c r="G1410" s="119"/>
      <c r="V1410" s="165">
        <v>1</v>
      </c>
    </row>
    <row r="1411" spans="1:22" ht="12.75">
      <c r="A1411" s="96" t="s">
        <v>1089</v>
      </c>
      <c r="B1411" s="243"/>
      <c r="C1411" s="89"/>
      <c r="D1411" s="188" t="s">
        <v>144</v>
      </c>
      <c r="E1411" s="159" t="s">
        <v>144</v>
      </c>
      <c r="G1411" s="119"/>
      <c r="V1411" s="165">
        <v>1</v>
      </c>
    </row>
    <row r="1412" spans="1:22" ht="12.75">
      <c r="A1412" s="96"/>
      <c r="B1412" s="243"/>
      <c r="C1412" s="89"/>
      <c r="D1412" s="188" t="s">
        <v>144</v>
      </c>
      <c r="E1412" s="159" t="s">
        <v>144</v>
      </c>
      <c r="G1412" s="119"/>
      <c r="V1412" s="165">
        <v>1</v>
      </c>
    </row>
    <row r="1413" spans="1:22" ht="12.75">
      <c r="A1413" s="94" t="s">
        <v>1090</v>
      </c>
      <c r="B1413" s="243"/>
      <c r="C1413" s="89"/>
      <c r="D1413" s="188" t="s">
        <v>144</v>
      </c>
      <c r="E1413" s="159" t="s">
        <v>144</v>
      </c>
      <c r="G1413" s="119"/>
      <c r="V1413" s="165">
        <v>1</v>
      </c>
    </row>
    <row r="1414" spans="1:22" ht="12.75">
      <c r="A1414" s="96"/>
      <c r="B1414" s="243"/>
      <c r="C1414" s="89"/>
      <c r="D1414" s="188" t="s">
        <v>144</v>
      </c>
      <c r="E1414" s="159" t="s">
        <v>144</v>
      </c>
      <c r="G1414" s="119"/>
      <c r="V1414" s="165">
        <v>1</v>
      </c>
    </row>
    <row r="1415" spans="1:22" ht="12.75">
      <c r="A1415" s="96" t="s">
        <v>1091</v>
      </c>
      <c r="B1415" s="243">
        <f>'proposed 13-14'!D1406</f>
        <v>1513.98</v>
      </c>
      <c r="C1415" s="89"/>
      <c r="D1415" s="188">
        <f>B1415*($J$34+$J$33)</f>
        <v>1637.3693699999999</v>
      </c>
      <c r="E1415" s="159">
        <f>(D1415-B1415)/B1415</f>
        <v>8.149999999999992E-2</v>
      </c>
      <c r="G1415" s="119"/>
      <c r="V1415" s="165">
        <v>1</v>
      </c>
    </row>
    <row r="1416" spans="1:22" ht="12.75">
      <c r="A1416" s="96" t="s">
        <v>1092</v>
      </c>
      <c r="B1416" s="243">
        <f>'proposed 13-14'!D1407</f>
        <v>1816.79</v>
      </c>
      <c r="C1416" s="89"/>
      <c r="D1416" s="188">
        <f>B1416*($J$34+$J$33)</f>
        <v>1964.8583849999998</v>
      </c>
      <c r="E1416" s="159">
        <f>(D1416-B1416)/B1416</f>
        <v>8.1499999999999892E-2</v>
      </c>
      <c r="G1416" s="119"/>
      <c r="V1416" s="165">
        <v>1</v>
      </c>
    </row>
    <row r="1417" spans="1:22" ht="12.75">
      <c r="A1417" s="96" t="s">
        <v>1093</v>
      </c>
      <c r="B1417" s="243">
        <f>'proposed 13-14'!D1408</f>
        <v>2119.59</v>
      </c>
      <c r="C1417" s="89"/>
      <c r="D1417" s="188">
        <f>B1417*($J$34+$J$33)</f>
        <v>2292.336585</v>
      </c>
      <c r="E1417" s="159">
        <f>(D1417-B1417)/B1417</f>
        <v>8.1499999999999934E-2</v>
      </c>
      <c r="G1417" s="119"/>
      <c r="V1417" s="165">
        <v>1</v>
      </c>
    </row>
    <row r="1418" spans="1:22" ht="12.75">
      <c r="A1418" s="96"/>
      <c r="B1418" s="158"/>
      <c r="C1418" s="89"/>
      <c r="D1418" s="188" t="s">
        <v>144</v>
      </c>
      <c r="E1418" s="159" t="s">
        <v>144</v>
      </c>
      <c r="G1418" s="119"/>
      <c r="V1418" s="165">
        <v>1</v>
      </c>
    </row>
    <row r="1419" spans="1:22" ht="12.75">
      <c r="A1419" s="94" t="s">
        <v>1094</v>
      </c>
      <c r="B1419" s="158"/>
      <c r="C1419" s="89"/>
      <c r="D1419" s="188" t="s">
        <v>144</v>
      </c>
      <c r="E1419" s="159" t="s">
        <v>144</v>
      </c>
      <c r="G1419" s="119"/>
      <c r="V1419" s="165">
        <v>1</v>
      </c>
    </row>
    <row r="1420" spans="1:22" ht="12.75">
      <c r="A1420" s="96"/>
      <c r="B1420" s="158"/>
      <c r="C1420" s="89"/>
      <c r="D1420" s="188" t="s">
        <v>144</v>
      </c>
      <c r="E1420" s="159" t="s">
        <v>144</v>
      </c>
      <c r="G1420" s="119"/>
      <c r="V1420" s="165">
        <v>1</v>
      </c>
    </row>
    <row r="1421" spans="1:22" ht="12.75">
      <c r="A1421" s="94" t="s">
        <v>1095</v>
      </c>
      <c r="B1421" s="158"/>
      <c r="C1421" s="89"/>
      <c r="D1421" s="188" t="s">
        <v>144</v>
      </c>
      <c r="E1421" s="159" t="s">
        <v>144</v>
      </c>
      <c r="G1421" s="119"/>
      <c r="V1421" s="165">
        <v>1</v>
      </c>
    </row>
    <row r="1422" spans="1:22" ht="12.75">
      <c r="A1422" s="94"/>
      <c r="B1422" s="158"/>
      <c r="C1422" s="89"/>
      <c r="D1422" s="188" t="s">
        <v>144</v>
      </c>
      <c r="E1422" s="159" t="s">
        <v>144</v>
      </c>
      <c r="G1422" s="119"/>
      <c r="V1422" s="165">
        <v>1</v>
      </c>
    </row>
    <row r="1423" spans="1:22" ht="12.75">
      <c r="A1423" s="96" t="s">
        <v>1257</v>
      </c>
      <c r="B1423" s="333" t="s">
        <v>1531</v>
      </c>
      <c r="C1423" s="89"/>
      <c r="D1423" s="188" t="s">
        <v>256</v>
      </c>
      <c r="E1423" s="159" t="s">
        <v>144</v>
      </c>
      <c r="G1423" s="119"/>
      <c r="V1423" s="165">
        <v>1</v>
      </c>
    </row>
    <row r="1424" spans="1:22" ht="12.75">
      <c r="A1424" s="96"/>
      <c r="B1424" s="158"/>
      <c r="C1424" s="89"/>
      <c r="D1424" s="188"/>
      <c r="E1424" s="159"/>
      <c r="G1424" s="119"/>
      <c r="V1424" s="165">
        <v>1</v>
      </c>
    </row>
    <row r="1425" spans="1:22" ht="12.75">
      <c r="A1425" s="94" t="s">
        <v>272</v>
      </c>
      <c r="B1425" s="158"/>
      <c r="C1425" s="89"/>
      <c r="D1425" s="188" t="s">
        <v>144</v>
      </c>
      <c r="E1425" s="159" t="s">
        <v>144</v>
      </c>
      <c r="G1425" s="119"/>
      <c r="V1425" s="165">
        <v>1</v>
      </c>
    </row>
    <row r="1426" spans="1:22" ht="12.75">
      <c r="A1426" s="96"/>
      <c r="B1426" s="158"/>
      <c r="C1426" s="89"/>
      <c r="D1426" s="188" t="s">
        <v>144</v>
      </c>
      <c r="E1426" s="159" t="s">
        <v>144</v>
      </c>
      <c r="G1426" s="119"/>
      <c r="V1426" s="165">
        <v>1</v>
      </c>
    </row>
    <row r="1427" spans="1:22" ht="12.75">
      <c r="A1427" s="96" t="s">
        <v>273</v>
      </c>
      <c r="B1427" s="333" t="s">
        <v>1531</v>
      </c>
      <c r="C1427" s="89"/>
      <c r="D1427" s="188" t="s">
        <v>256</v>
      </c>
      <c r="E1427" s="159"/>
      <c r="G1427" s="119"/>
    </row>
    <row r="1428" spans="1:22" ht="12.75">
      <c r="A1428" s="96" t="s">
        <v>260</v>
      </c>
      <c r="B1428" s="158"/>
      <c r="C1428" s="89"/>
      <c r="D1428" s="188" t="s">
        <v>144</v>
      </c>
      <c r="E1428" s="159" t="s">
        <v>144</v>
      </c>
      <c r="G1428" s="119"/>
    </row>
    <row r="1429" spans="1:22" ht="12.75">
      <c r="A1429" s="94" t="s">
        <v>274</v>
      </c>
      <c r="B1429" s="158"/>
      <c r="C1429" s="89"/>
      <c r="D1429" s="188" t="s">
        <v>144</v>
      </c>
      <c r="E1429" s="159" t="s">
        <v>144</v>
      </c>
      <c r="G1429" s="119"/>
    </row>
    <row r="1430" spans="1:22" ht="12.75">
      <c r="A1430" s="96"/>
      <c r="B1430" s="158"/>
      <c r="C1430" s="89"/>
      <c r="D1430" s="188" t="s">
        <v>144</v>
      </c>
      <c r="E1430" s="159" t="s">
        <v>144</v>
      </c>
      <c r="G1430" s="119"/>
    </row>
    <row r="1431" spans="1:22" ht="12.75">
      <c r="A1431" s="96" t="s">
        <v>275</v>
      </c>
      <c r="B1431" s="333" t="s">
        <v>1531</v>
      </c>
      <c r="C1431" s="89"/>
      <c r="D1431" s="188" t="s">
        <v>256</v>
      </c>
      <c r="E1431" s="159"/>
      <c r="G1431" s="119"/>
      <c r="V1431" s="165">
        <v>1</v>
      </c>
    </row>
    <row r="1432" spans="1:22" ht="12.75">
      <c r="A1432" s="96"/>
      <c r="B1432" s="158"/>
      <c r="C1432" s="89"/>
      <c r="D1432" s="188"/>
      <c r="E1432" s="159"/>
      <c r="G1432" s="119"/>
    </row>
    <row r="1433" spans="1:22" ht="12.75">
      <c r="A1433" s="94" t="s">
        <v>1268</v>
      </c>
      <c r="B1433" s="158"/>
      <c r="C1433" s="89"/>
      <c r="D1433" s="188" t="s">
        <v>144</v>
      </c>
      <c r="E1433" s="159" t="s">
        <v>144</v>
      </c>
      <c r="G1433" s="119"/>
    </row>
    <row r="1434" spans="1:22" ht="12.75">
      <c r="A1434" s="94"/>
      <c r="B1434" s="158"/>
      <c r="C1434" s="89"/>
      <c r="D1434" s="188" t="s">
        <v>144</v>
      </c>
      <c r="E1434" s="159" t="s">
        <v>144</v>
      </c>
      <c r="G1434" s="119"/>
      <c r="V1434" s="165">
        <v>1</v>
      </c>
    </row>
    <row r="1435" spans="1:22" ht="12.75">
      <c r="A1435" s="96" t="s">
        <v>1267</v>
      </c>
      <c r="B1435" s="333" t="s">
        <v>1531</v>
      </c>
      <c r="C1435" s="89"/>
      <c r="D1435" s="188" t="s">
        <v>256</v>
      </c>
      <c r="E1435" s="159" t="s">
        <v>144</v>
      </c>
      <c r="G1435" s="119"/>
    </row>
    <row r="1436" spans="1:22" ht="13.5" thickBot="1">
      <c r="A1436" s="271"/>
      <c r="B1436" s="243"/>
      <c r="C1436" s="279"/>
      <c r="D1436" s="225"/>
      <c r="E1436" s="280"/>
      <c r="G1436" s="119"/>
    </row>
    <row r="1437" spans="1:22" ht="12.75">
      <c r="A1437" s="281" t="s">
        <v>113</v>
      </c>
      <c r="B1437" s="282" t="s">
        <v>144</v>
      </c>
      <c r="C1437" s="283"/>
      <c r="D1437" s="284" t="s">
        <v>144</v>
      </c>
      <c r="E1437" s="285" t="s">
        <v>144</v>
      </c>
      <c r="G1437" s="119"/>
    </row>
    <row r="1438" spans="1:22" ht="12.75">
      <c r="A1438" s="94" t="s">
        <v>141</v>
      </c>
      <c r="B1438" s="243" t="s">
        <v>144</v>
      </c>
      <c r="C1438" s="89"/>
      <c r="D1438" s="188" t="s">
        <v>144</v>
      </c>
      <c r="E1438" s="159" t="s">
        <v>144</v>
      </c>
      <c r="G1438" s="119"/>
      <c r="V1438" s="165">
        <v>1</v>
      </c>
    </row>
    <row r="1439" spans="1:22" ht="12.75">
      <c r="A1439" s="94" t="s">
        <v>142</v>
      </c>
      <c r="B1439" s="243" t="s">
        <v>144</v>
      </c>
      <c r="C1439" s="89"/>
      <c r="D1439" s="188" t="s">
        <v>144</v>
      </c>
      <c r="E1439" s="159" t="s">
        <v>144</v>
      </c>
      <c r="G1439" s="119"/>
      <c r="V1439" s="165">
        <v>1</v>
      </c>
    </row>
    <row r="1440" spans="1:22" ht="12.75">
      <c r="A1440" s="94"/>
      <c r="B1440" s="243"/>
      <c r="C1440" s="89"/>
      <c r="D1440" s="188"/>
      <c r="E1440" s="159"/>
      <c r="G1440" s="119"/>
    </row>
    <row r="1441" spans="1:22" ht="12.75">
      <c r="A1441" s="94" t="s">
        <v>45</v>
      </c>
      <c r="B1441" s="243"/>
      <c r="C1441" s="89"/>
      <c r="D1441" s="188"/>
      <c r="E1441" s="159"/>
      <c r="G1441" s="119"/>
    </row>
    <row r="1442" spans="1:22" ht="12.75">
      <c r="A1442" s="96" t="s">
        <v>47</v>
      </c>
      <c r="B1442" s="243"/>
      <c r="C1442" s="89"/>
      <c r="D1442" s="188"/>
      <c r="E1442" s="159"/>
      <c r="G1442" s="119"/>
    </row>
    <row r="1443" spans="1:22" ht="12.75">
      <c r="A1443" s="96" t="s">
        <v>49</v>
      </c>
      <c r="B1443" s="243"/>
      <c r="C1443" s="89"/>
      <c r="D1443" s="188"/>
      <c r="E1443" s="159"/>
      <c r="G1443" s="119"/>
    </row>
    <row r="1444" spans="1:22" ht="12.75">
      <c r="A1444" s="96"/>
      <c r="B1444" s="243"/>
      <c r="C1444" s="89"/>
      <c r="D1444" s="188"/>
      <c r="E1444" s="159"/>
      <c r="G1444" s="119"/>
    </row>
    <row r="1445" spans="1:22" ht="12.75">
      <c r="A1445" s="96" t="s">
        <v>50</v>
      </c>
      <c r="B1445" s="243"/>
      <c r="C1445" s="89"/>
      <c r="D1445" s="188"/>
      <c r="E1445" s="159"/>
      <c r="G1445" s="119"/>
    </row>
    <row r="1446" spans="1:22" ht="12.75">
      <c r="A1446" s="96" t="s">
        <v>51</v>
      </c>
      <c r="B1446" s="243"/>
      <c r="C1446" s="89"/>
      <c r="D1446" s="188"/>
      <c r="E1446" s="159"/>
      <c r="G1446" s="119"/>
    </row>
    <row r="1447" spans="1:22" ht="12.75">
      <c r="A1447" s="96" t="s">
        <v>53</v>
      </c>
      <c r="B1447" s="243"/>
      <c r="C1447" s="89"/>
      <c r="D1447" s="188"/>
      <c r="E1447" s="159"/>
      <c r="G1447" s="119"/>
    </row>
    <row r="1448" spans="1:22" ht="12.75">
      <c r="A1448" s="96"/>
      <c r="B1448" s="243"/>
      <c r="C1448" s="89"/>
      <c r="D1448" s="188"/>
      <c r="E1448" s="159"/>
      <c r="G1448" s="119"/>
    </row>
    <row r="1449" spans="1:22" ht="12.75">
      <c r="A1449" s="96" t="s">
        <v>55</v>
      </c>
      <c r="B1449" s="243"/>
      <c r="C1449" s="89"/>
      <c r="D1449" s="188"/>
      <c r="E1449" s="159"/>
      <c r="G1449" s="119"/>
    </row>
    <row r="1450" spans="1:22" ht="12.75">
      <c r="A1450" s="96"/>
      <c r="B1450" s="243"/>
      <c r="C1450" s="89"/>
      <c r="D1450" s="188"/>
      <c r="E1450" s="159"/>
      <c r="G1450" s="119"/>
    </row>
    <row r="1451" spans="1:22" ht="12.75">
      <c r="A1451" s="96" t="s">
        <v>56</v>
      </c>
      <c r="B1451" s="243"/>
      <c r="C1451" s="89"/>
      <c r="D1451" s="188"/>
      <c r="E1451" s="159"/>
      <c r="G1451" s="119"/>
    </row>
    <row r="1452" spans="1:22" ht="12.75">
      <c r="A1452" s="96" t="s">
        <v>57</v>
      </c>
      <c r="B1452" s="243"/>
      <c r="C1452" s="89"/>
      <c r="D1452" s="188"/>
      <c r="E1452" s="159"/>
      <c r="G1452" s="119"/>
    </row>
    <row r="1453" spans="1:22" ht="12.75">
      <c r="A1453" s="96" t="s">
        <v>58</v>
      </c>
      <c r="B1453" s="243"/>
      <c r="C1453" s="89"/>
      <c r="D1453" s="188"/>
      <c r="E1453" s="159"/>
      <c r="G1453" s="119"/>
    </row>
    <row r="1454" spans="1:22" ht="12.75">
      <c r="A1454" s="96"/>
      <c r="B1454" s="243"/>
      <c r="C1454" s="89"/>
      <c r="D1454" s="188"/>
      <c r="E1454" s="159"/>
      <c r="G1454" s="119"/>
    </row>
    <row r="1455" spans="1:22" ht="12.75">
      <c r="A1455" s="96" t="s">
        <v>677</v>
      </c>
      <c r="B1455" s="243" t="s">
        <v>144</v>
      </c>
      <c r="C1455" s="89"/>
      <c r="D1455" s="188" t="s">
        <v>144</v>
      </c>
      <c r="E1455" s="159" t="s">
        <v>144</v>
      </c>
      <c r="G1455" s="119"/>
      <c r="V1455" s="165">
        <v>1</v>
      </c>
    </row>
    <row r="1456" spans="1:22" ht="12.75">
      <c r="A1456" s="96" t="s">
        <v>678</v>
      </c>
      <c r="B1456" s="243" t="s">
        <v>144</v>
      </c>
      <c r="C1456" s="89"/>
      <c r="D1456" s="188" t="s">
        <v>144</v>
      </c>
      <c r="E1456" s="159" t="s">
        <v>144</v>
      </c>
      <c r="G1456" s="119"/>
      <c r="V1456" s="165">
        <v>1</v>
      </c>
    </row>
    <row r="1457" spans="1:22" ht="12.75">
      <c r="A1457" s="96"/>
      <c r="B1457" s="243" t="s">
        <v>144</v>
      </c>
      <c r="C1457" s="89"/>
      <c r="D1457" s="188" t="s">
        <v>144</v>
      </c>
      <c r="E1457" s="159" t="s">
        <v>144</v>
      </c>
      <c r="G1457" s="119"/>
      <c r="V1457" s="165">
        <v>1</v>
      </c>
    </row>
    <row r="1458" spans="1:22" ht="12.75">
      <c r="A1458" s="96" t="s">
        <v>679</v>
      </c>
      <c r="B1458" s="243" t="s">
        <v>144</v>
      </c>
      <c r="C1458" s="89"/>
      <c r="D1458" s="188" t="s">
        <v>144</v>
      </c>
      <c r="E1458" s="159" t="s">
        <v>144</v>
      </c>
      <c r="G1458" s="119"/>
    </row>
    <row r="1459" spans="1:22" ht="12.75">
      <c r="A1459" s="96" t="s">
        <v>680</v>
      </c>
      <c r="B1459" s="243" t="s">
        <v>144</v>
      </c>
      <c r="C1459" s="89"/>
      <c r="D1459" s="188" t="s">
        <v>144</v>
      </c>
      <c r="E1459" s="159" t="s">
        <v>144</v>
      </c>
      <c r="G1459" s="119"/>
      <c r="V1459" s="165">
        <v>1</v>
      </c>
    </row>
    <row r="1460" spans="1:22" ht="12.75">
      <c r="A1460" s="96" t="s">
        <v>681</v>
      </c>
      <c r="B1460" s="243" t="s">
        <v>144</v>
      </c>
      <c r="C1460" s="89"/>
      <c r="D1460" s="188" t="s">
        <v>144</v>
      </c>
      <c r="E1460" s="159" t="s">
        <v>144</v>
      </c>
      <c r="G1460" s="119"/>
    </row>
    <row r="1461" spans="1:22" ht="12.75">
      <c r="A1461" s="96"/>
      <c r="B1461" s="243" t="s">
        <v>144</v>
      </c>
      <c r="C1461" s="89"/>
      <c r="D1461" s="188" t="s">
        <v>144</v>
      </c>
      <c r="E1461" s="159" t="s">
        <v>144</v>
      </c>
      <c r="G1461" s="119"/>
    </row>
    <row r="1462" spans="1:22" ht="12.75">
      <c r="A1462" s="96" t="s">
        <v>682</v>
      </c>
      <c r="B1462" s="243" t="s">
        <v>144</v>
      </c>
      <c r="C1462" s="89"/>
      <c r="D1462" s="188" t="s">
        <v>144</v>
      </c>
      <c r="E1462" s="159" t="s">
        <v>144</v>
      </c>
      <c r="G1462" s="119"/>
    </row>
    <row r="1463" spans="1:22" ht="12.75">
      <c r="A1463" s="96" t="s">
        <v>1342</v>
      </c>
      <c r="B1463" s="243" t="s">
        <v>144</v>
      </c>
      <c r="C1463" s="89"/>
      <c r="D1463" s="188" t="s">
        <v>144</v>
      </c>
      <c r="E1463" s="159" t="s">
        <v>144</v>
      </c>
      <c r="G1463" s="119"/>
    </row>
    <row r="1464" spans="1:22" ht="12.75">
      <c r="A1464" s="96" t="s">
        <v>684</v>
      </c>
      <c r="B1464" s="243" t="s">
        <v>144</v>
      </c>
      <c r="C1464" s="89"/>
      <c r="D1464" s="188" t="s">
        <v>144</v>
      </c>
      <c r="E1464" s="159" t="s">
        <v>144</v>
      </c>
      <c r="G1464" s="119"/>
    </row>
    <row r="1465" spans="1:22" ht="12.75">
      <c r="A1465" s="96"/>
      <c r="B1465" s="243" t="s">
        <v>144</v>
      </c>
      <c r="C1465" s="89"/>
      <c r="D1465" s="188" t="s">
        <v>144</v>
      </c>
      <c r="E1465" s="159" t="s">
        <v>144</v>
      </c>
      <c r="G1465" s="119"/>
    </row>
    <row r="1466" spans="1:22" ht="12.75">
      <c r="A1466" s="96" t="s">
        <v>685</v>
      </c>
      <c r="B1466" s="243" t="s">
        <v>144</v>
      </c>
      <c r="C1466" s="89"/>
      <c r="D1466" s="188" t="s">
        <v>144</v>
      </c>
      <c r="E1466" s="159" t="s">
        <v>144</v>
      </c>
      <c r="G1466" s="119"/>
    </row>
    <row r="1467" spans="1:22" ht="12.75">
      <c r="A1467" s="96" t="s">
        <v>686</v>
      </c>
      <c r="B1467" s="243" t="s">
        <v>144</v>
      </c>
      <c r="C1467" s="89"/>
      <c r="D1467" s="188" t="s">
        <v>144</v>
      </c>
      <c r="E1467" s="159" t="s">
        <v>144</v>
      </c>
      <c r="G1467" s="119"/>
    </row>
    <row r="1468" spans="1:22" ht="12.75">
      <c r="A1468" s="96"/>
      <c r="B1468" s="243" t="s">
        <v>144</v>
      </c>
      <c r="C1468" s="89"/>
      <c r="D1468" s="188" t="s">
        <v>144</v>
      </c>
      <c r="E1468" s="159" t="s">
        <v>144</v>
      </c>
      <c r="G1468" s="119"/>
    </row>
    <row r="1469" spans="1:22" ht="12.75">
      <c r="A1469" s="96" t="s">
        <v>688</v>
      </c>
      <c r="B1469" s="243" t="s">
        <v>144</v>
      </c>
      <c r="C1469" s="89"/>
      <c r="D1469" s="188" t="s">
        <v>144</v>
      </c>
      <c r="E1469" s="159" t="s">
        <v>144</v>
      </c>
      <c r="G1469" s="119"/>
    </row>
    <row r="1470" spans="1:22" ht="12.75">
      <c r="A1470" s="96" t="s">
        <v>687</v>
      </c>
      <c r="B1470" s="243" t="s">
        <v>144</v>
      </c>
      <c r="C1470" s="89"/>
      <c r="D1470" s="188" t="s">
        <v>144</v>
      </c>
      <c r="E1470" s="159" t="s">
        <v>144</v>
      </c>
      <c r="G1470" s="119"/>
    </row>
    <row r="1471" spans="1:22" ht="12.75">
      <c r="A1471" s="96"/>
      <c r="B1471" s="243"/>
      <c r="C1471" s="89"/>
      <c r="D1471" s="188"/>
      <c r="E1471" s="159"/>
      <c r="G1471" s="119"/>
    </row>
    <row r="1472" spans="1:22" ht="12.75">
      <c r="A1472" s="96"/>
      <c r="B1472" s="243" t="s">
        <v>144</v>
      </c>
      <c r="C1472" s="89"/>
      <c r="D1472" s="188" t="s">
        <v>144</v>
      </c>
      <c r="E1472" s="159" t="s">
        <v>144</v>
      </c>
      <c r="G1472" s="119"/>
    </row>
    <row r="1473" spans="1:22" ht="12.75">
      <c r="A1473" s="94" t="s">
        <v>689</v>
      </c>
      <c r="B1473" s="243" t="s">
        <v>144</v>
      </c>
      <c r="C1473" s="89"/>
      <c r="D1473" s="188" t="s">
        <v>144</v>
      </c>
      <c r="E1473" s="159" t="s">
        <v>144</v>
      </c>
      <c r="G1473" s="119"/>
    </row>
    <row r="1474" spans="1:22" ht="12.75">
      <c r="A1474" s="96" t="s">
        <v>297</v>
      </c>
      <c r="B1474" s="243">
        <f>'proposed 13-14'!D1465</f>
        <v>125.03</v>
      </c>
      <c r="C1474" s="89"/>
      <c r="D1474" s="188">
        <f>B1474*(1+$J$29)</f>
        <v>132.40676999999999</v>
      </c>
      <c r="E1474" s="159">
        <f>(D1474-B1474)/B1474</f>
        <v>5.8999999999999948E-2</v>
      </c>
      <c r="G1474" s="119"/>
    </row>
    <row r="1475" spans="1:22" ht="12.75">
      <c r="A1475" s="96" t="s">
        <v>298</v>
      </c>
      <c r="B1475" s="243">
        <f>'proposed 13-14'!D1466</f>
        <v>3.67</v>
      </c>
      <c r="C1475" s="89"/>
      <c r="D1475" s="188">
        <f t="shared" ref="D1475:D1477" si="27">B1475*(1+$J$29)</f>
        <v>3.8865299999999996</v>
      </c>
      <c r="E1475" s="159">
        <f>(D1475-B1475)/B1475</f>
        <v>5.8999999999999914E-2</v>
      </c>
      <c r="G1475" s="119"/>
      <c r="V1475" s="165">
        <v>1</v>
      </c>
    </row>
    <row r="1476" spans="1:22" ht="12.75">
      <c r="A1476" s="94" t="s">
        <v>300</v>
      </c>
      <c r="B1476" s="243">
        <f>'proposed 13-14'!D1467</f>
        <v>58.85</v>
      </c>
      <c r="C1476" s="89"/>
      <c r="D1476" s="188">
        <f t="shared" si="27"/>
        <v>62.322150000000001</v>
      </c>
      <c r="E1476" s="159">
        <f>(D1476-B1476)/B1476</f>
        <v>5.8999999999999983E-2</v>
      </c>
      <c r="G1476" s="119"/>
      <c r="V1476" s="165">
        <v>1</v>
      </c>
    </row>
    <row r="1477" spans="1:22" ht="12.75">
      <c r="A1477" s="96" t="s">
        <v>299</v>
      </c>
      <c r="B1477" s="243">
        <f>'proposed 13-14'!D1468</f>
        <v>205.94</v>
      </c>
      <c r="C1477" s="138"/>
      <c r="D1477" s="188">
        <f t="shared" si="27"/>
        <v>218.09045999999998</v>
      </c>
      <c r="E1477" s="159">
        <f>(D1477-B1477)/B1477</f>
        <v>5.8999999999999907E-2</v>
      </c>
      <c r="G1477" s="119"/>
      <c r="V1477" s="165">
        <v>1</v>
      </c>
    </row>
    <row r="1478" spans="1:22" ht="12.75">
      <c r="A1478" s="96"/>
      <c r="B1478" s="243"/>
      <c r="C1478" s="89"/>
      <c r="D1478" s="188" t="s">
        <v>144</v>
      </c>
      <c r="E1478" s="159" t="s">
        <v>144</v>
      </c>
      <c r="G1478" s="119"/>
      <c r="V1478" s="165">
        <v>1</v>
      </c>
    </row>
    <row r="1479" spans="1:22" ht="12.75">
      <c r="A1479" s="94" t="s">
        <v>700</v>
      </c>
      <c r="B1479" s="243"/>
      <c r="C1479" s="89"/>
      <c r="D1479" s="188" t="s">
        <v>144</v>
      </c>
      <c r="E1479" s="159" t="s">
        <v>144</v>
      </c>
      <c r="G1479" s="119"/>
    </row>
    <row r="1480" spans="1:22" ht="12.75">
      <c r="A1480" s="96" t="s">
        <v>291</v>
      </c>
      <c r="B1480" s="243">
        <f>'proposed 13-14'!D1471</f>
        <v>102.97</v>
      </c>
      <c r="C1480" s="89"/>
      <c r="D1480" s="188">
        <f t="shared" ref="D1480:D1483" si="28">B1480*(1+$J$29)</f>
        <v>109.04522999999999</v>
      </c>
      <c r="E1480" s="159">
        <f>(D1480-B1480)/B1480</f>
        <v>5.8999999999999907E-2</v>
      </c>
      <c r="G1480" s="119"/>
    </row>
    <row r="1481" spans="1:22" ht="12.75">
      <c r="A1481" s="96" t="s">
        <v>292</v>
      </c>
      <c r="B1481" s="243">
        <f>'proposed 13-14'!D1472</f>
        <v>3.67</v>
      </c>
      <c r="C1481" s="89"/>
      <c r="D1481" s="188">
        <f t="shared" si="28"/>
        <v>3.8865299999999996</v>
      </c>
      <c r="E1481" s="159">
        <f>(D1481-B1481)/B1481</f>
        <v>5.8999999999999914E-2</v>
      </c>
      <c r="G1481" s="119"/>
    </row>
    <row r="1482" spans="1:22" ht="12.75">
      <c r="A1482" s="96" t="s">
        <v>293</v>
      </c>
      <c r="B1482" s="243">
        <f>'proposed 13-14'!D1473</f>
        <v>44.12</v>
      </c>
      <c r="C1482" s="89"/>
      <c r="D1482" s="188">
        <f t="shared" si="28"/>
        <v>46.723079999999996</v>
      </c>
      <c r="E1482" s="159">
        <f>(D1482-B1482)/B1482</f>
        <v>5.8999999999999969E-2</v>
      </c>
      <c r="G1482" s="119"/>
    </row>
    <row r="1483" spans="1:22" ht="12.75">
      <c r="A1483" s="180" t="s">
        <v>294</v>
      </c>
      <c r="B1483" s="243">
        <f>'proposed 13-14'!D1474</f>
        <v>81.25</v>
      </c>
      <c r="C1483" s="269"/>
      <c r="D1483" s="188">
        <f t="shared" si="28"/>
        <v>86.043749999999989</v>
      </c>
      <c r="E1483" s="268">
        <f>(D1483-B1483)/B1483</f>
        <v>5.8999999999999858E-2</v>
      </c>
      <c r="F1483" s="116"/>
      <c r="G1483" s="119"/>
    </row>
    <row r="1484" spans="1:22" ht="12.75">
      <c r="A1484" s="96"/>
      <c r="B1484" s="243"/>
      <c r="C1484" s="89"/>
      <c r="D1484" s="188" t="s">
        <v>144</v>
      </c>
      <c r="E1484" s="159" t="s">
        <v>144</v>
      </c>
      <c r="G1484" s="119"/>
    </row>
    <row r="1485" spans="1:22" ht="12.75">
      <c r="A1485" s="179" t="s">
        <v>460</v>
      </c>
      <c r="B1485" s="243"/>
      <c r="C1485" s="115"/>
      <c r="D1485" s="188" t="s">
        <v>144</v>
      </c>
      <c r="E1485" s="159" t="s">
        <v>144</v>
      </c>
      <c r="G1485" s="119"/>
    </row>
    <row r="1486" spans="1:22" ht="12.75">
      <c r="A1486" s="180" t="s">
        <v>790</v>
      </c>
      <c r="B1486" s="243"/>
      <c r="C1486" s="100"/>
      <c r="D1486" s="188" t="s">
        <v>144</v>
      </c>
      <c r="E1486" s="159" t="s">
        <v>144</v>
      </c>
      <c r="G1486" s="119"/>
    </row>
    <row r="1487" spans="1:22" ht="12.75">
      <c r="A1487" s="180" t="s">
        <v>361</v>
      </c>
      <c r="B1487" s="243">
        <f>'proposed 13-14'!D1478</f>
        <v>77.22</v>
      </c>
      <c r="C1487" s="142"/>
      <c r="D1487" s="188">
        <f t="shared" ref="D1487:D1550" si="29">B1487*(1+$J$29)</f>
        <v>81.77597999999999</v>
      </c>
      <c r="E1487" s="159">
        <f t="shared" ref="E1487:E1550" si="30">(D1487-B1487)/B1487</f>
        <v>5.8999999999999886E-2</v>
      </c>
      <c r="G1487" s="119"/>
    </row>
    <row r="1488" spans="1:22" ht="12.75">
      <c r="A1488" s="180" t="s">
        <v>362</v>
      </c>
      <c r="B1488" s="243">
        <f>'proposed 13-14'!D1479</f>
        <v>28.69</v>
      </c>
      <c r="C1488" s="100"/>
      <c r="D1488" s="188">
        <f t="shared" si="29"/>
        <v>30.382709999999999</v>
      </c>
      <c r="E1488" s="159">
        <f t="shared" si="30"/>
        <v>5.8999999999999934E-2</v>
      </c>
      <c r="G1488" s="119"/>
    </row>
    <row r="1489" spans="1:7" ht="12.75">
      <c r="A1489" s="180" t="s">
        <v>363</v>
      </c>
      <c r="B1489" s="243">
        <f>'proposed 13-14'!D1480</f>
        <v>26.48</v>
      </c>
      <c r="C1489" s="100"/>
      <c r="D1489" s="188">
        <f t="shared" si="29"/>
        <v>28.04232</v>
      </c>
      <c r="E1489" s="159">
        <f t="shared" si="30"/>
        <v>5.899999999999999E-2</v>
      </c>
      <c r="G1489" s="119"/>
    </row>
    <row r="1490" spans="1:7" ht="12.75">
      <c r="A1490" s="180" t="s">
        <v>204</v>
      </c>
      <c r="B1490" s="243">
        <f>'proposed 13-14'!D1481</f>
        <v>51.46</v>
      </c>
      <c r="C1490" s="100"/>
      <c r="D1490" s="188">
        <f t="shared" si="29"/>
        <v>54.496139999999997</v>
      </c>
      <c r="E1490" s="159">
        <f t="shared" si="30"/>
        <v>5.8999999999999921E-2</v>
      </c>
      <c r="G1490" s="119"/>
    </row>
    <row r="1491" spans="1:7" ht="12.75">
      <c r="A1491" s="180" t="s">
        <v>366</v>
      </c>
      <c r="B1491" s="243">
        <f>'proposed 13-14'!D1482</f>
        <v>51.46</v>
      </c>
      <c r="C1491" s="100"/>
      <c r="D1491" s="188">
        <f t="shared" si="29"/>
        <v>54.496139999999997</v>
      </c>
      <c r="E1491" s="159">
        <f t="shared" si="30"/>
        <v>5.8999999999999921E-2</v>
      </c>
      <c r="G1491" s="119"/>
    </row>
    <row r="1492" spans="1:7" ht="12.75">
      <c r="A1492" s="180" t="s">
        <v>368</v>
      </c>
      <c r="B1492" s="243">
        <f>'proposed 13-14'!D1483</f>
        <v>51.46</v>
      </c>
      <c r="C1492" s="100"/>
      <c r="D1492" s="188">
        <f t="shared" si="29"/>
        <v>54.496139999999997</v>
      </c>
      <c r="E1492" s="159">
        <f t="shared" si="30"/>
        <v>5.8999999999999921E-2</v>
      </c>
      <c r="G1492" s="119"/>
    </row>
    <row r="1493" spans="1:7" ht="12.75">
      <c r="A1493" s="180" t="s">
        <v>370</v>
      </c>
      <c r="B1493" s="243">
        <f>'proposed 13-14'!D1484</f>
        <v>22.07</v>
      </c>
      <c r="C1493" s="100"/>
      <c r="D1493" s="188">
        <f t="shared" si="29"/>
        <v>23.372129999999999</v>
      </c>
      <c r="E1493" s="159">
        <f t="shared" si="30"/>
        <v>5.8999999999999921E-2</v>
      </c>
      <c r="G1493" s="119"/>
    </row>
    <row r="1494" spans="1:7" ht="12.75">
      <c r="A1494" s="180" t="s">
        <v>372</v>
      </c>
      <c r="B1494" s="243">
        <f>'proposed 13-14'!D1485</f>
        <v>55.18</v>
      </c>
      <c r="C1494" s="100"/>
      <c r="D1494" s="188">
        <f t="shared" si="29"/>
        <v>58.435619999999993</v>
      </c>
      <c r="E1494" s="159">
        <f t="shared" si="30"/>
        <v>5.8999999999999879E-2</v>
      </c>
      <c r="G1494" s="119"/>
    </row>
    <row r="1495" spans="1:7" ht="12.75">
      <c r="A1495" s="180" t="s">
        <v>374</v>
      </c>
      <c r="B1495" s="243">
        <f>'proposed 13-14'!D1486</f>
        <v>125.03</v>
      </c>
      <c r="C1495" s="100"/>
      <c r="D1495" s="188">
        <f t="shared" si="29"/>
        <v>132.40676999999999</v>
      </c>
      <c r="E1495" s="159">
        <f t="shared" si="30"/>
        <v>5.8999999999999948E-2</v>
      </c>
      <c r="G1495" s="119"/>
    </row>
    <row r="1496" spans="1:7" ht="12.75">
      <c r="A1496" s="180" t="s">
        <v>365</v>
      </c>
      <c r="B1496" s="243">
        <f>'proposed 13-14'!D1487</f>
        <v>28.69</v>
      </c>
      <c r="C1496" s="100"/>
      <c r="D1496" s="188">
        <f t="shared" si="29"/>
        <v>30.382709999999999</v>
      </c>
      <c r="E1496" s="159">
        <f t="shared" si="30"/>
        <v>5.8999999999999934E-2</v>
      </c>
      <c r="G1496" s="119"/>
    </row>
    <row r="1497" spans="1:7" ht="12.75">
      <c r="A1497" s="180" t="s">
        <v>377</v>
      </c>
      <c r="B1497" s="243">
        <f>'proposed 13-14'!D1488</f>
        <v>125.03</v>
      </c>
      <c r="C1497" s="100"/>
      <c r="D1497" s="188">
        <f t="shared" si="29"/>
        <v>132.40676999999999</v>
      </c>
      <c r="E1497" s="159">
        <f t="shared" si="30"/>
        <v>5.8999999999999948E-2</v>
      </c>
      <c r="G1497" s="119"/>
    </row>
    <row r="1498" spans="1:7" ht="12.75">
      <c r="A1498" s="180" t="s">
        <v>379</v>
      </c>
      <c r="B1498" s="243">
        <f>'proposed 13-14'!D1489</f>
        <v>51.46</v>
      </c>
      <c r="C1498" s="142"/>
      <c r="D1498" s="188">
        <f t="shared" si="29"/>
        <v>54.496139999999997</v>
      </c>
      <c r="E1498" s="159">
        <f t="shared" si="30"/>
        <v>5.8999999999999921E-2</v>
      </c>
      <c r="G1498" s="119"/>
    </row>
    <row r="1499" spans="1:7" ht="12.75">
      <c r="A1499" s="180" t="s">
        <v>367</v>
      </c>
      <c r="B1499" s="243">
        <f>'proposed 13-14'!D1490</f>
        <v>22.07</v>
      </c>
      <c r="C1499" s="100"/>
      <c r="D1499" s="188">
        <f t="shared" si="29"/>
        <v>23.372129999999999</v>
      </c>
      <c r="E1499" s="159">
        <f t="shared" si="30"/>
        <v>5.8999999999999921E-2</v>
      </c>
      <c r="G1499" s="119"/>
    </row>
    <row r="1500" spans="1:7" ht="12.75">
      <c r="A1500" s="180" t="s">
        <v>382</v>
      </c>
      <c r="B1500" s="243">
        <f>'proposed 13-14'!D1491</f>
        <v>51.46</v>
      </c>
      <c r="C1500" s="100"/>
      <c r="D1500" s="188">
        <f t="shared" si="29"/>
        <v>54.496139999999997</v>
      </c>
      <c r="E1500" s="159">
        <f t="shared" si="30"/>
        <v>5.8999999999999921E-2</v>
      </c>
      <c r="G1500" s="119"/>
    </row>
    <row r="1501" spans="1:7" ht="12.75">
      <c r="A1501" s="181" t="s">
        <v>369</v>
      </c>
      <c r="B1501" s="243">
        <f>'proposed 13-14'!D1492</f>
        <v>15.45</v>
      </c>
      <c r="C1501" s="100"/>
      <c r="D1501" s="188">
        <f t="shared" si="29"/>
        <v>16.361549999999998</v>
      </c>
      <c r="E1501" s="159">
        <f t="shared" si="30"/>
        <v>5.8999999999999893E-2</v>
      </c>
      <c r="G1501" s="119"/>
    </row>
    <row r="1502" spans="1:7" ht="12.75">
      <c r="A1502" s="180" t="s">
        <v>385</v>
      </c>
      <c r="B1502" s="243">
        <f>'proposed 13-14'!D1493</f>
        <v>20.3</v>
      </c>
      <c r="C1502" s="100"/>
      <c r="D1502" s="188">
        <f t="shared" si="29"/>
        <v>21.497699999999998</v>
      </c>
      <c r="E1502" s="159">
        <f t="shared" si="30"/>
        <v>5.8999999999999879E-2</v>
      </c>
      <c r="G1502" s="119"/>
    </row>
    <row r="1503" spans="1:7" ht="12.75">
      <c r="A1503" s="180" t="s">
        <v>387</v>
      </c>
      <c r="B1503" s="243">
        <f>'proposed 13-14'!D1494</f>
        <v>22.07</v>
      </c>
      <c r="C1503" s="100"/>
      <c r="D1503" s="188">
        <f t="shared" si="29"/>
        <v>23.372129999999999</v>
      </c>
      <c r="E1503" s="159">
        <f t="shared" si="30"/>
        <v>5.8999999999999921E-2</v>
      </c>
      <c r="G1503" s="119"/>
    </row>
    <row r="1504" spans="1:7" ht="12.75">
      <c r="A1504" s="180" t="s">
        <v>371</v>
      </c>
      <c r="B1504" s="243">
        <f>'proposed 13-14'!D1495</f>
        <v>8.52</v>
      </c>
      <c r="C1504" s="115"/>
      <c r="D1504" s="188">
        <f t="shared" si="29"/>
        <v>9.0226799999999994</v>
      </c>
      <c r="E1504" s="268">
        <f t="shared" si="30"/>
        <v>5.8999999999999976E-2</v>
      </c>
      <c r="F1504" s="116"/>
      <c r="G1504" s="119"/>
    </row>
    <row r="1505" spans="1:22" ht="12.75">
      <c r="A1505" s="180" t="s">
        <v>390</v>
      </c>
      <c r="B1505" s="243">
        <f>'proposed 13-14'!D1496</f>
        <v>125.03</v>
      </c>
      <c r="C1505" s="142"/>
      <c r="D1505" s="188">
        <f t="shared" si="29"/>
        <v>132.40676999999999</v>
      </c>
      <c r="E1505" s="159">
        <f t="shared" si="30"/>
        <v>5.8999999999999948E-2</v>
      </c>
      <c r="G1505" s="119"/>
    </row>
    <row r="1506" spans="1:22" ht="12.75">
      <c r="A1506" s="180" t="s">
        <v>392</v>
      </c>
      <c r="B1506" s="243">
        <f>'proposed 13-14'!D1497</f>
        <v>125.03</v>
      </c>
      <c r="C1506" s="142"/>
      <c r="D1506" s="188">
        <f t="shared" si="29"/>
        <v>132.40676999999999</v>
      </c>
      <c r="E1506" s="159">
        <f t="shared" si="30"/>
        <v>5.8999999999999948E-2</v>
      </c>
      <c r="G1506" s="119"/>
    </row>
    <row r="1507" spans="1:22" ht="12.75">
      <c r="A1507" s="180" t="s">
        <v>375</v>
      </c>
      <c r="B1507" s="243">
        <f>'proposed 13-14'!D1498</f>
        <v>35.29</v>
      </c>
      <c r="C1507" s="100"/>
      <c r="D1507" s="188">
        <f t="shared" si="29"/>
        <v>37.372109999999999</v>
      </c>
      <c r="E1507" s="159">
        <f t="shared" si="30"/>
        <v>5.9000000000000004E-2</v>
      </c>
      <c r="G1507" s="119"/>
    </row>
    <row r="1508" spans="1:22" ht="12.75">
      <c r="A1508" s="180" t="s">
        <v>395</v>
      </c>
      <c r="B1508" s="243">
        <f>'proposed 13-14'!D1499</f>
        <v>36.979999999999997</v>
      </c>
      <c r="C1508" s="100"/>
      <c r="D1508" s="188">
        <f t="shared" si="29"/>
        <v>39.161819999999992</v>
      </c>
      <c r="E1508" s="159">
        <f t="shared" si="30"/>
        <v>5.8999999999999865E-2</v>
      </c>
      <c r="G1508" s="119"/>
    </row>
    <row r="1509" spans="1:22" ht="12.75">
      <c r="A1509" s="180" t="s">
        <v>397</v>
      </c>
      <c r="B1509" s="243">
        <f>'proposed 13-14'!D1500</f>
        <v>36.979999999999997</v>
      </c>
      <c r="C1509" s="100"/>
      <c r="D1509" s="188">
        <f t="shared" si="29"/>
        <v>39.161819999999992</v>
      </c>
      <c r="E1509" s="159">
        <f t="shared" si="30"/>
        <v>5.8999999999999865E-2</v>
      </c>
      <c r="G1509" s="119"/>
    </row>
    <row r="1510" spans="1:22" ht="12.75">
      <c r="A1510" s="180" t="s">
        <v>399</v>
      </c>
      <c r="B1510" s="243">
        <f>'proposed 13-14'!D1501</f>
        <v>51.46</v>
      </c>
      <c r="C1510" s="100"/>
      <c r="D1510" s="188">
        <f t="shared" si="29"/>
        <v>54.496139999999997</v>
      </c>
      <c r="E1510" s="159">
        <f t="shared" si="30"/>
        <v>5.8999999999999921E-2</v>
      </c>
      <c r="G1510" s="119"/>
    </row>
    <row r="1511" spans="1:22" ht="12.75">
      <c r="A1511" s="180" t="s">
        <v>376</v>
      </c>
      <c r="B1511" s="243">
        <f>'proposed 13-14'!D1502</f>
        <v>26.48</v>
      </c>
      <c r="C1511" s="100"/>
      <c r="D1511" s="188">
        <f t="shared" si="29"/>
        <v>28.04232</v>
      </c>
      <c r="E1511" s="159">
        <f t="shared" si="30"/>
        <v>5.899999999999999E-2</v>
      </c>
      <c r="G1511" s="119"/>
    </row>
    <row r="1512" spans="1:22" ht="12.75">
      <c r="A1512" s="180" t="s">
        <v>402</v>
      </c>
      <c r="B1512" s="243">
        <f>'proposed 13-14'!D1503</f>
        <v>21.61</v>
      </c>
      <c r="C1512" s="100"/>
      <c r="D1512" s="188">
        <f t="shared" si="29"/>
        <v>22.884989999999998</v>
      </c>
      <c r="E1512" s="159">
        <f t="shared" si="30"/>
        <v>5.8999999999999955E-2</v>
      </c>
      <c r="G1512" s="119"/>
    </row>
    <row r="1513" spans="1:22" ht="12.75">
      <c r="A1513" s="96" t="s">
        <v>404</v>
      </c>
      <c r="B1513" s="243">
        <f>'proposed 13-14'!D1504</f>
        <v>125.03</v>
      </c>
      <c r="C1513" s="142"/>
      <c r="D1513" s="188">
        <f t="shared" si="29"/>
        <v>132.40676999999999</v>
      </c>
      <c r="E1513" s="159">
        <f t="shared" si="30"/>
        <v>5.8999999999999948E-2</v>
      </c>
      <c r="G1513" s="119"/>
    </row>
    <row r="1514" spans="1:22" ht="12.75" customHeight="1">
      <c r="A1514" s="180" t="s">
        <v>406</v>
      </c>
      <c r="B1514" s="243">
        <f>'proposed 13-14'!D1505</f>
        <v>25.02</v>
      </c>
      <c r="C1514" s="100"/>
      <c r="D1514" s="188">
        <f t="shared" si="29"/>
        <v>26.496179999999999</v>
      </c>
      <c r="E1514" s="159">
        <f t="shared" si="30"/>
        <v>5.8999999999999976E-2</v>
      </c>
      <c r="G1514" s="119"/>
    </row>
    <row r="1515" spans="1:22" ht="12.75" customHeight="1">
      <c r="A1515" s="180" t="s">
        <v>408</v>
      </c>
      <c r="B1515" s="243">
        <f>'proposed 13-14'!D1506</f>
        <v>77.22</v>
      </c>
      <c r="C1515" s="142"/>
      <c r="D1515" s="188">
        <f t="shared" si="29"/>
        <v>81.77597999999999</v>
      </c>
      <c r="E1515" s="159">
        <f t="shared" si="30"/>
        <v>5.8999999999999886E-2</v>
      </c>
      <c r="G1515" s="119"/>
      <c r="V1515" s="165">
        <v>1</v>
      </c>
    </row>
    <row r="1516" spans="1:22" ht="12.75" customHeight="1">
      <c r="A1516" s="180" t="s">
        <v>410</v>
      </c>
      <c r="B1516" s="243">
        <f>'proposed 13-14'!D1507</f>
        <v>22.07</v>
      </c>
      <c r="C1516" s="100"/>
      <c r="D1516" s="188">
        <f t="shared" si="29"/>
        <v>23.372129999999999</v>
      </c>
      <c r="E1516" s="159">
        <f t="shared" si="30"/>
        <v>5.8999999999999921E-2</v>
      </c>
      <c r="G1516" s="119"/>
      <c r="V1516" s="165">
        <v>1</v>
      </c>
    </row>
    <row r="1517" spans="1:22" ht="12.75" customHeight="1">
      <c r="A1517" s="180" t="s">
        <v>412</v>
      </c>
      <c r="B1517" s="243">
        <f>'proposed 13-14'!D1508</f>
        <v>77.22</v>
      </c>
      <c r="C1517" s="142"/>
      <c r="D1517" s="188">
        <f t="shared" si="29"/>
        <v>81.77597999999999</v>
      </c>
      <c r="E1517" s="159">
        <f t="shared" si="30"/>
        <v>5.8999999999999886E-2</v>
      </c>
      <c r="G1517" s="119"/>
      <c r="V1517" s="165">
        <v>1</v>
      </c>
    </row>
    <row r="1518" spans="1:22" ht="12.75" customHeight="1">
      <c r="A1518" s="180" t="s">
        <v>414</v>
      </c>
      <c r="B1518" s="243">
        <f>'proposed 13-14'!D1509</f>
        <v>28.69</v>
      </c>
      <c r="C1518" s="100"/>
      <c r="D1518" s="188">
        <f t="shared" si="29"/>
        <v>30.382709999999999</v>
      </c>
      <c r="E1518" s="159">
        <f t="shared" si="30"/>
        <v>5.8999999999999934E-2</v>
      </c>
      <c r="G1518" s="119"/>
      <c r="V1518" s="165">
        <v>1</v>
      </c>
    </row>
    <row r="1519" spans="1:22" ht="12.75" customHeight="1">
      <c r="A1519" s="180" t="s">
        <v>381</v>
      </c>
      <c r="B1519" s="243">
        <f>'proposed 13-14'!D1510</f>
        <v>26.48</v>
      </c>
      <c r="C1519" s="100"/>
      <c r="D1519" s="188">
        <f t="shared" si="29"/>
        <v>28.04232</v>
      </c>
      <c r="E1519" s="159">
        <f t="shared" si="30"/>
        <v>5.899999999999999E-2</v>
      </c>
      <c r="G1519" s="119"/>
      <c r="V1519" s="165">
        <v>1</v>
      </c>
    </row>
    <row r="1520" spans="1:22" ht="12.75" customHeight="1" thickBot="1">
      <c r="A1520" s="300" t="s">
        <v>417</v>
      </c>
      <c r="B1520" s="204">
        <f>'proposed 13-14'!D1511</f>
        <v>51.46</v>
      </c>
      <c r="C1520" s="301"/>
      <c r="D1520" s="225">
        <f t="shared" si="29"/>
        <v>54.496139999999997</v>
      </c>
      <c r="E1520" s="280">
        <f t="shared" si="30"/>
        <v>5.8999999999999921E-2</v>
      </c>
      <c r="G1520" s="119"/>
      <c r="V1520" s="165">
        <v>1</v>
      </c>
    </row>
    <row r="1521" spans="1:22" ht="12.75" customHeight="1">
      <c r="A1521" s="302" t="s">
        <v>383</v>
      </c>
      <c r="B1521" s="243">
        <f>'proposed 13-14'!D1512</f>
        <v>22.07</v>
      </c>
      <c r="C1521" s="100"/>
      <c r="D1521" s="188">
        <f t="shared" si="29"/>
        <v>23.372129999999999</v>
      </c>
      <c r="E1521" s="285">
        <f t="shared" si="30"/>
        <v>5.8999999999999921E-2</v>
      </c>
      <c r="G1521" s="119"/>
      <c r="V1521" s="165">
        <v>1</v>
      </c>
    </row>
    <row r="1522" spans="1:22" ht="12.75" customHeight="1">
      <c r="A1522" s="180" t="s">
        <v>420</v>
      </c>
      <c r="B1522" s="243">
        <f>'proposed 13-14'!D1513</f>
        <v>22.07</v>
      </c>
      <c r="C1522" s="100"/>
      <c r="D1522" s="188">
        <f t="shared" si="29"/>
        <v>23.372129999999999</v>
      </c>
      <c r="E1522" s="159">
        <f t="shared" si="30"/>
        <v>5.8999999999999921E-2</v>
      </c>
      <c r="G1522" s="119"/>
      <c r="V1522" s="165">
        <v>1</v>
      </c>
    </row>
    <row r="1523" spans="1:22" ht="12.75" customHeight="1">
      <c r="A1523" s="180" t="s">
        <v>388</v>
      </c>
      <c r="B1523" s="243">
        <f>'proposed 13-14'!D1514</f>
        <v>22.07</v>
      </c>
      <c r="C1523" s="100"/>
      <c r="D1523" s="188">
        <f t="shared" si="29"/>
        <v>23.372129999999999</v>
      </c>
      <c r="E1523" s="159">
        <f t="shared" si="30"/>
        <v>5.8999999999999921E-2</v>
      </c>
      <c r="G1523" s="119"/>
      <c r="V1523" s="165">
        <v>1</v>
      </c>
    </row>
    <row r="1524" spans="1:22" ht="12.75" customHeight="1">
      <c r="A1524" s="180" t="s">
        <v>423</v>
      </c>
      <c r="B1524" s="243">
        <f>'proposed 13-14'!D1515</f>
        <v>22.07</v>
      </c>
      <c r="C1524" s="89"/>
      <c r="D1524" s="188">
        <f t="shared" si="29"/>
        <v>23.372129999999999</v>
      </c>
      <c r="E1524" s="159">
        <f t="shared" si="30"/>
        <v>5.8999999999999921E-2</v>
      </c>
      <c r="G1524" s="119"/>
      <c r="V1524" s="165">
        <v>1</v>
      </c>
    </row>
    <row r="1525" spans="1:22" ht="12.75" customHeight="1">
      <c r="A1525" s="180" t="s">
        <v>425</v>
      </c>
      <c r="B1525" s="243">
        <f>'proposed 13-14'!D1516</f>
        <v>58.85</v>
      </c>
      <c r="C1525" s="89"/>
      <c r="D1525" s="188">
        <f t="shared" si="29"/>
        <v>62.322150000000001</v>
      </c>
      <c r="E1525" s="159">
        <f t="shared" si="30"/>
        <v>5.8999999999999983E-2</v>
      </c>
      <c r="G1525" s="119"/>
      <c r="V1525" s="165">
        <v>1</v>
      </c>
    </row>
    <row r="1526" spans="1:22" ht="12.75" customHeight="1">
      <c r="A1526" s="180" t="s">
        <v>427</v>
      </c>
      <c r="B1526" s="243">
        <f>'proposed 13-14'!D1517</f>
        <v>77.22</v>
      </c>
      <c r="C1526" s="89"/>
      <c r="D1526" s="188">
        <f t="shared" si="29"/>
        <v>81.77597999999999</v>
      </c>
      <c r="E1526" s="159">
        <f t="shared" si="30"/>
        <v>5.8999999999999886E-2</v>
      </c>
      <c r="G1526" s="119"/>
      <c r="V1526" s="165">
        <v>1</v>
      </c>
    </row>
    <row r="1527" spans="1:22" ht="12.75" customHeight="1">
      <c r="A1527" s="180" t="s">
        <v>389</v>
      </c>
      <c r="B1527" s="243">
        <f>'proposed 13-14'!D1518</f>
        <v>24.29</v>
      </c>
      <c r="C1527" s="89"/>
      <c r="D1527" s="188">
        <f t="shared" si="29"/>
        <v>25.723109999999998</v>
      </c>
      <c r="E1527" s="159">
        <f t="shared" si="30"/>
        <v>5.8999999999999969E-2</v>
      </c>
      <c r="G1527" s="119"/>
      <c r="V1527" s="165">
        <v>1</v>
      </c>
    </row>
    <row r="1528" spans="1:22" ht="12.75" customHeight="1">
      <c r="A1528" s="180" t="s">
        <v>391</v>
      </c>
      <c r="B1528" s="243">
        <f>'proposed 13-14'!D1519</f>
        <v>39.72</v>
      </c>
      <c r="C1528" s="89"/>
      <c r="D1528" s="188">
        <f t="shared" si="29"/>
        <v>42.063479999999998</v>
      </c>
      <c r="E1528" s="159">
        <f t="shared" si="30"/>
        <v>5.899999999999999E-2</v>
      </c>
      <c r="G1528" s="119"/>
      <c r="V1528" s="165">
        <v>1</v>
      </c>
    </row>
    <row r="1529" spans="1:22" ht="12.75" customHeight="1">
      <c r="A1529" s="180" t="s">
        <v>393</v>
      </c>
      <c r="B1529" s="243">
        <f>'proposed 13-14'!D1520</f>
        <v>15.45</v>
      </c>
      <c r="C1529" s="89"/>
      <c r="D1529" s="188">
        <f t="shared" si="29"/>
        <v>16.361549999999998</v>
      </c>
      <c r="E1529" s="159">
        <f t="shared" si="30"/>
        <v>5.8999999999999893E-2</v>
      </c>
      <c r="G1529" s="119"/>
      <c r="V1529" s="165">
        <v>1</v>
      </c>
    </row>
    <row r="1530" spans="1:22" ht="12.75" customHeight="1">
      <c r="A1530" s="180" t="s">
        <v>430</v>
      </c>
      <c r="B1530" s="243">
        <f>'proposed 13-14'!D1521</f>
        <v>22.07</v>
      </c>
      <c r="C1530" s="89"/>
      <c r="D1530" s="188">
        <f t="shared" si="29"/>
        <v>23.372129999999999</v>
      </c>
      <c r="E1530" s="159">
        <f t="shared" si="30"/>
        <v>5.8999999999999921E-2</v>
      </c>
      <c r="G1530" s="119"/>
      <c r="V1530" s="165">
        <v>1</v>
      </c>
    </row>
    <row r="1531" spans="1:22" ht="12.75" customHeight="1">
      <c r="A1531" s="180" t="s">
        <v>431</v>
      </c>
      <c r="B1531" s="243">
        <f>'proposed 13-14'!D1522</f>
        <v>22.07</v>
      </c>
      <c r="C1531" s="89"/>
      <c r="D1531" s="188">
        <f t="shared" si="29"/>
        <v>23.372129999999999</v>
      </c>
      <c r="E1531" s="159">
        <f t="shared" si="30"/>
        <v>5.8999999999999921E-2</v>
      </c>
      <c r="G1531" s="119"/>
    </row>
    <row r="1532" spans="1:22" ht="12.75" customHeight="1">
      <c r="A1532" s="180" t="s">
        <v>398</v>
      </c>
      <c r="B1532" s="243">
        <f>'proposed 13-14'!D1523</f>
        <v>125.03</v>
      </c>
      <c r="C1532" s="138"/>
      <c r="D1532" s="188">
        <f t="shared" si="29"/>
        <v>132.40676999999999</v>
      </c>
      <c r="E1532" s="159">
        <f t="shared" si="30"/>
        <v>5.8999999999999948E-2</v>
      </c>
      <c r="G1532" s="119"/>
    </row>
    <row r="1533" spans="1:22" ht="12.75" customHeight="1">
      <c r="A1533" s="180" t="s">
        <v>432</v>
      </c>
      <c r="B1533" s="243">
        <f>'proposed 13-14'!D1524</f>
        <v>125.03</v>
      </c>
      <c r="C1533" s="138"/>
      <c r="D1533" s="188">
        <f t="shared" si="29"/>
        <v>132.40676999999999</v>
      </c>
      <c r="E1533" s="159">
        <f t="shared" si="30"/>
        <v>5.8999999999999948E-2</v>
      </c>
      <c r="G1533" s="119"/>
    </row>
    <row r="1534" spans="1:22" ht="12.75" customHeight="1">
      <c r="A1534" s="180" t="s">
        <v>433</v>
      </c>
      <c r="B1534" s="243">
        <f>'proposed 13-14'!D1525</f>
        <v>66.930000000000007</v>
      </c>
      <c r="C1534" s="89"/>
      <c r="D1534" s="188">
        <f t="shared" si="29"/>
        <v>70.878870000000006</v>
      </c>
      <c r="E1534" s="159">
        <f t="shared" si="30"/>
        <v>5.8999999999999983E-2</v>
      </c>
      <c r="G1534" s="119"/>
    </row>
    <row r="1535" spans="1:22" ht="12.75" customHeight="1">
      <c r="A1535" s="180" t="s">
        <v>434</v>
      </c>
      <c r="B1535" s="243">
        <f>'proposed 13-14'!D1526</f>
        <v>27.6</v>
      </c>
      <c r="C1535" s="89"/>
      <c r="D1535" s="188">
        <f t="shared" si="29"/>
        <v>29.228400000000001</v>
      </c>
      <c r="E1535" s="159">
        <f t="shared" si="30"/>
        <v>5.8999999999999969E-2</v>
      </c>
      <c r="G1535" s="119"/>
    </row>
    <row r="1536" spans="1:22" ht="12.75" customHeight="1">
      <c r="A1536" s="180" t="s">
        <v>401</v>
      </c>
      <c r="B1536" s="243">
        <f>'proposed 13-14'!D1527</f>
        <v>22.07</v>
      </c>
      <c r="C1536" s="89"/>
      <c r="D1536" s="188">
        <f t="shared" si="29"/>
        <v>23.372129999999999</v>
      </c>
      <c r="E1536" s="159">
        <f t="shared" si="30"/>
        <v>5.8999999999999921E-2</v>
      </c>
      <c r="G1536" s="119"/>
    </row>
    <row r="1537" spans="1:7" ht="12.75">
      <c r="A1537" s="180" t="s">
        <v>436</v>
      </c>
      <c r="B1537" s="243">
        <f>'proposed 13-14'!D1528</f>
        <v>22.07</v>
      </c>
      <c r="C1537" s="89"/>
      <c r="D1537" s="188">
        <f t="shared" si="29"/>
        <v>23.372129999999999</v>
      </c>
      <c r="E1537" s="159">
        <f t="shared" si="30"/>
        <v>5.8999999999999921E-2</v>
      </c>
      <c r="G1537" s="119"/>
    </row>
    <row r="1538" spans="1:7" ht="12.75">
      <c r="A1538" s="180" t="s">
        <v>438</v>
      </c>
      <c r="B1538" s="243">
        <f>'proposed 13-14'!D1529</f>
        <v>102.97</v>
      </c>
      <c r="C1538" s="89"/>
      <c r="D1538" s="188">
        <f t="shared" si="29"/>
        <v>109.04522999999999</v>
      </c>
      <c r="E1538" s="159">
        <f t="shared" si="30"/>
        <v>5.8999999999999907E-2</v>
      </c>
      <c r="G1538" s="119"/>
    </row>
    <row r="1539" spans="1:7" ht="12.75">
      <c r="A1539" s="182" t="s">
        <v>403</v>
      </c>
      <c r="B1539" s="243">
        <f>'proposed 13-14'!D1530</f>
        <v>21.61</v>
      </c>
      <c r="C1539" s="89"/>
      <c r="D1539" s="188">
        <f t="shared" si="29"/>
        <v>22.884989999999998</v>
      </c>
      <c r="E1539" s="159">
        <f t="shared" si="30"/>
        <v>5.8999999999999955E-2</v>
      </c>
      <c r="G1539" s="119"/>
    </row>
    <row r="1540" spans="1:7" ht="12.75">
      <c r="A1540" s="180" t="s">
        <v>405</v>
      </c>
      <c r="B1540" s="243">
        <f>'proposed 13-14'!D1531</f>
        <v>28.69</v>
      </c>
      <c r="C1540" s="89"/>
      <c r="D1540" s="188">
        <f t="shared" si="29"/>
        <v>30.382709999999999</v>
      </c>
      <c r="E1540" s="159">
        <f t="shared" si="30"/>
        <v>5.8999999999999934E-2</v>
      </c>
      <c r="G1540" s="119"/>
    </row>
    <row r="1541" spans="1:7" ht="12.75">
      <c r="A1541" s="180" t="s">
        <v>442</v>
      </c>
      <c r="B1541" s="243">
        <f>'proposed 13-14'!D1532</f>
        <v>90.11</v>
      </c>
      <c r="C1541" s="89"/>
      <c r="D1541" s="188">
        <f t="shared" si="29"/>
        <v>95.426490000000001</v>
      </c>
      <c r="E1541" s="159">
        <f t="shared" si="30"/>
        <v>5.9000000000000018E-2</v>
      </c>
      <c r="G1541" s="119"/>
    </row>
    <row r="1542" spans="1:7" ht="12.75">
      <c r="A1542" s="180" t="s">
        <v>409</v>
      </c>
      <c r="B1542" s="243">
        <f>'proposed 13-14'!D1533</f>
        <v>125.03</v>
      </c>
      <c r="C1542" s="142"/>
      <c r="D1542" s="188">
        <f t="shared" si="29"/>
        <v>132.40676999999999</v>
      </c>
      <c r="E1542" s="159">
        <f t="shared" si="30"/>
        <v>5.8999999999999948E-2</v>
      </c>
      <c r="G1542" s="119"/>
    </row>
    <row r="1543" spans="1:7" ht="12.75">
      <c r="A1543" s="180" t="s">
        <v>411</v>
      </c>
      <c r="B1543" s="243">
        <f>'proposed 13-14'!D1534</f>
        <v>22.07</v>
      </c>
      <c r="C1543" s="163"/>
      <c r="D1543" s="188">
        <f t="shared" si="29"/>
        <v>23.372129999999999</v>
      </c>
      <c r="E1543" s="159">
        <f t="shared" si="30"/>
        <v>5.8999999999999921E-2</v>
      </c>
      <c r="G1543" s="119"/>
    </row>
    <row r="1544" spans="1:7" ht="12.75">
      <c r="A1544" s="180" t="s">
        <v>444</v>
      </c>
      <c r="B1544" s="243">
        <f>'proposed 13-14'!D1535</f>
        <v>7.33</v>
      </c>
      <c r="C1544" s="100"/>
      <c r="D1544" s="188">
        <f t="shared" si="29"/>
        <v>7.7624699999999995</v>
      </c>
      <c r="E1544" s="159">
        <f t="shared" si="30"/>
        <v>5.8999999999999928E-2</v>
      </c>
      <c r="G1544" s="119"/>
    </row>
    <row r="1545" spans="1:7" ht="12.75">
      <c r="A1545" s="180" t="s">
        <v>413</v>
      </c>
      <c r="B1545" s="243">
        <f>'proposed 13-14'!D1536</f>
        <v>33.090000000000003</v>
      </c>
      <c r="C1545" s="100"/>
      <c r="D1545" s="188">
        <f t="shared" si="29"/>
        <v>35.042310000000001</v>
      </c>
      <c r="E1545" s="159">
        <f t="shared" si="30"/>
        <v>5.8999999999999907E-2</v>
      </c>
      <c r="G1545" s="119"/>
    </row>
    <row r="1546" spans="1:7" ht="12.75">
      <c r="A1546" s="180" t="s">
        <v>445</v>
      </c>
      <c r="B1546" s="243">
        <f>'proposed 13-14'!D1537</f>
        <v>51.46</v>
      </c>
      <c r="C1546" s="100"/>
      <c r="D1546" s="188">
        <f t="shared" si="29"/>
        <v>54.496139999999997</v>
      </c>
      <c r="E1546" s="159">
        <f t="shared" si="30"/>
        <v>5.8999999999999921E-2</v>
      </c>
      <c r="G1546" s="119"/>
    </row>
    <row r="1547" spans="1:7" ht="12.75">
      <c r="A1547" s="180" t="s">
        <v>446</v>
      </c>
      <c r="B1547" s="243">
        <v>95.63</v>
      </c>
      <c r="C1547" s="115"/>
      <c r="D1547" s="188">
        <f t="shared" si="29"/>
        <v>101.27216999999999</v>
      </c>
      <c r="E1547" s="268">
        <f t="shared" si="30"/>
        <v>5.8999999999999928E-2</v>
      </c>
      <c r="G1547" s="119"/>
    </row>
    <row r="1548" spans="1:7" ht="12.75">
      <c r="A1548" s="180" t="s">
        <v>447</v>
      </c>
      <c r="B1548" s="243">
        <f>'proposed 13-14'!D1539</f>
        <v>8.09</v>
      </c>
      <c r="C1548" s="100"/>
      <c r="D1548" s="188">
        <f t="shared" si="29"/>
        <v>8.5673099999999991</v>
      </c>
      <c r="E1548" s="159">
        <f t="shared" si="30"/>
        <v>5.8999999999999907E-2</v>
      </c>
      <c r="G1548" s="119"/>
    </row>
    <row r="1549" spans="1:7" ht="12.75">
      <c r="A1549" s="180" t="s">
        <v>448</v>
      </c>
      <c r="B1549" s="243">
        <f>'proposed 13-14'!D1540</f>
        <v>80.89</v>
      </c>
      <c r="C1549" s="142"/>
      <c r="D1549" s="188">
        <f t="shared" si="29"/>
        <v>85.662509999999997</v>
      </c>
      <c r="E1549" s="159">
        <f t="shared" si="30"/>
        <v>5.8999999999999962E-2</v>
      </c>
      <c r="G1549" s="119"/>
    </row>
    <row r="1550" spans="1:7" ht="12.75">
      <c r="A1550" s="96" t="s">
        <v>449</v>
      </c>
      <c r="B1550" s="243">
        <f>'proposed 13-14'!D1541</f>
        <v>22.46</v>
      </c>
      <c r="C1550" s="100"/>
      <c r="D1550" s="188">
        <f t="shared" si="29"/>
        <v>23.785139999999998</v>
      </c>
      <c r="E1550" s="159">
        <f t="shared" si="30"/>
        <v>5.8999999999999886E-2</v>
      </c>
      <c r="G1550" s="119"/>
    </row>
    <row r="1551" spans="1:7" ht="12.75">
      <c r="A1551" s="180" t="s">
        <v>450</v>
      </c>
      <c r="B1551" s="243">
        <f>'proposed 13-14'!D1542</f>
        <v>22.46</v>
      </c>
      <c r="C1551" s="100"/>
      <c r="D1551" s="188">
        <f t="shared" ref="D1551:D1563" si="31">B1551*(1+$J$29)</f>
        <v>23.785139999999998</v>
      </c>
      <c r="E1551" s="159">
        <f t="shared" ref="E1551:E1563" si="32">(D1551-B1551)/B1551</f>
        <v>5.8999999999999886E-2</v>
      </c>
      <c r="G1551" s="119"/>
    </row>
    <row r="1552" spans="1:7" ht="12.75">
      <c r="A1552" s="180" t="s">
        <v>451</v>
      </c>
      <c r="B1552" s="243">
        <f>'proposed 13-14'!D1543</f>
        <v>22.46</v>
      </c>
      <c r="C1552" s="100"/>
      <c r="D1552" s="188">
        <f t="shared" si="31"/>
        <v>23.785139999999998</v>
      </c>
      <c r="E1552" s="159">
        <f t="shared" si="32"/>
        <v>5.8999999999999886E-2</v>
      </c>
      <c r="G1552" s="119"/>
    </row>
    <row r="1553" spans="1:22" ht="12.75">
      <c r="A1553" s="180" t="s">
        <v>416</v>
      </c>
      <c r="B1553" s="243">
        <f>'proposed 13-14'!D1544</f>
        <v>26.48</v>
      </c>
      <c r="C1553" s="100"/>
      <c r="D1553" s="188">
        <f t="shared" si="31"/>
        <v>28.04232</v>
      </c>
      <c r="E1553" s="159">
        <f t="shared" si="32"/>
        <v>5.899999999999999E-2</v>
      </c>
      <c r="G1553" s="119"/>
    </row>
    <row r="1554" spans="1:22" ht="12.75">
      <c r="A1554" s="180" t="s">
        <v>452</v>
      </c>
      <c r="B1554" s="243">
        <f>'proposed 13-14'!D1545</f>
        <v>102.98</v>
      </c>
      <c r="C1554" s="142"/>
      <c r="D1554" s="188">
        <f t="shared" si="31"/>
        <v>109.05582</v>
      </c>
      <c r="E1554" s="159">
        <f t="shared" si="32"/>
        <v>5.8999999999999928E-2</v>
      </c>
      <c r="G1554" s="119"/>
    </row>
    <row r="1555" spans="1:22" ht="12.75">
      <c r="A1555" s="180" t="s">
        <v>453</v>
      </c>
      <c r="B1555" s="243">
        <f>'proposed 13-14'!D1546</f>
        <v>75.03</v>
      </c>
      <c r="C1555" s="100"/>
      <c r="D1555" s="188">
        <f t="shared" si="31"/>
        <v>79.456769999999992</v>
      </c>
      <c r="E1555" s="159">
        <f t="shared" si="32"/>
        <v>5.8999999999999872E-2</v>
      </c>
      <c r="G1555" s="119"/>
    </row>
    <row r="1556" spans="1:22" ht="12.75">
      <c r="A1556" s="180" t="s">
        <v>421</v>
      </c>
      <c r="B1556" s="243">
        <f>'proposed 13-14'!D1547</f>
        <v>33.090000000000003</v>
      </c>
      <c r="C1556" s="100"/>
      <c r="D1556" s="188">
        <f t="shared" si="31"/>
        <v>35.042310000000001</v>
      </c>
      <c r="E1556" s="159">
        <f t="shared" si="32"/>
        <v>5.8999999999999907E-2</v>
      </c>
      <c r="G1556" s="119"/>
    </row>
    <row r="1557" spans="1:22" ht="12.75">
      <c r="A1557" s="180" t="s">
        <v>454</v>
      </c>
      <c r="B1557" s="243">
        <f>'proposed 13-14'!D1548</f>
        <v>28.69</v>
      </c>
      <c r="C1557" s="100"/>
      <c r="D1557" s="188">
        <f t="shared" si="31"/>
        <v>30.382709999999999</v>
      </c>
      <c r="E1557" s="159">
        <f t="shared" si="32"/>
        <v>5.8999999999999934E-2</v>
      </c>
      <c r="G1557" s="119"/>
    </row>
    <row r="1558" spans="1:22" ht="12.75">
      <c r="A1558" s="180" t="s">
        <v>455</v>
      </c>
      <c r="B1558" s="243">
        <f>'proposed 13-14'!D1549</f>
        <v>77.22</v>
      </c>
      <c r="C1558" s="100"/>
      <c r="D1558" s="188">
        <f t="shared" si="31"/>
        <v>81.77597999999999</v>
      </c>
      <c r="E1558" s="159">
        <f t="shared" si="32"/>
        <v>5.8999999999999886E-2</v>
      </c>
      <c r="G1558" s="119"/>
    </row>
    <row r="1559" spans="1:22" ht="12.75">
      <c r="A1559" s="180" t="s">
        <v>422</v>
      </c>
      <c r="B1559" s="243">
        <f>'proposed 13-14'!D1550</f>
        <v>30.89</v>
      </c>
      <c r="C1559" s="100"/>
      <c r="D1559" s="188">
        <f t="shared" si="31"/>
        <v>32.712510000000002</v>
      </c>
      <c r="E1559" s="159">
        <f t="shared" si="32"/>
        <v>5.9000000000000039E-2</v>
      </c>
      <c r="G1559" s="119"/>
    </row>
    <row r="1560" spans="1:22" ht="12.75">
      <c r="A1560" s="180" t="s">
        <v>424</v>
      </c>
      <c r="B1560" s="243">
        <f>'proposed 13-14'!D1551</f>
        <v>27.6</v>
      </c>
      <c r="C1560" s="100"/>
      <c r="D1560" s="188">
        <f t="shared" si="31"/>
        <v>29.228400000000001</v>
      </c>
      <c r="E1560" s="159">
        <f t="shared" si="32"/>
        <v>5.8999999999999969E-2</v>
      </c>
      <c r="G1560" s="119"/>
    </row>
    <row r="1561" spans="1:22" ht="12.75">
      <c r="A1561" s="180" t="s">
        <v>456</v>
      </c>
      <c r="B1561" s="243">
        <f>'proposed 13-14'!D1552</f>
        <v>44.12</v>
      </c>
      <c r="C1561" s="100"/>
      <c r="D1561" s="188">
        <f t="shared" si="31"/>
        <v>46.723079999999996</v>
      </c>
      <c r="E1561" s="159">
        <f t="shared" si="32"/>
        <v>5.8999999999999969E-2</v>
      </c>
      <c r="G1561" s="119"/>
    </row>
    <row r="1562" spans="1:22" ht="12.75" customHeight="1">
      <c r="A1562" s="180" t="s">
        <v>428</v>
      </c>
      <c r="B1562" s="243">
        <f>'proposed 13-14'!D1553</f>
        <v>22.07</v>
      </c>
      <c r="C1562" s="100"/>
      <c r="D1562" s="188">
        <f t="shared" si="31"/>
        <v>23.372129999999999</v>
      </c>
      <c r="E1562" s="159">
        <f t="shared" si="32"/>
        <v>5.8999999999999921E-2</v>
      </c>
      <c r="G1562" s="119"/>
    </row>
    <row r="1563" spans="1:22" ht="12.75" customHeight="1">
      <c r="A1563" s="180" t="s">
        <v>429</v>
      </c>
      <c r="B1563" s="243">
        <f>'proposed 13-14'!D1554</f>
        <v>125.03</v>
      </c>
      <c r="C1563" s="142"/>
      <c r="D1563" s="188">
        <f t="shared" si="31"/>
        <v>132.40676999999999</v>
      </c>
      <c r="E1563" s="159">
        <f t="shared" si="32"/>
        <v>5.8999999999999948E-2</v>
      </c>
      <c r="G1563" s="119"/>
    </row>
    <row r="1564" spans="1:22" ht="12.75" customHeight="1">
      <c r="A1564" s="180"/>
      <c r="B1564" s="243" t="s">
        <v>144</v>
      </c>
      <c r="C1564" s="100"/>
      <c r="D1564" s="188" t="s">
        <v>144</v>
      </c>
      <c r="E1564" s="159" t="s">
        <v>144</v>
      </c>
      <c r="G1564" s="119"/>
    </row>
    <row r="1565" spans="1:22" ht="12.75" customHeight="1">
      <c r="A1565" s="179" t="s">
        <v>461</v>
      </c>
      <c r="B1565" s="243" t="s">
        <v>144</v>
      </c>
      <c r="C1565" s="100"/>
      <c r="D1565" s="188" t="s">
        <v>144</v>
      </c>
      <c r="E1565" s="159" t="s">
        <v>144</v>
      </c>
      <c r="G1565" s="119"/>
    </row>
    <row r="1566" spans="1:22" ht="12.75" customHeight="1">
      <c r="A1566" s="180" t="s">
        <v>361</v>
      </c>
      <c r="B1566" s="243">
        <f>'proposed 13-14'!D1557</f>
        <v>33.090000000000003</v>
      </c>
      <c r="C1566" s="100"/>
      <c r="D1566" s="188">
        <f t="shared" ref="D1566:D1629" si="33">B1566*(1+$J$29)</f>
        <v>35.042310000000001</v>
      </c>
      <c r="E1566" s="159">
        <f t="shared" ref="E1566:E1629" si="34">(D1566-B1566)/B1566</f>
        <v>5.8999999999999907E-2</v>
      </c>
      <c r="G1566" s="119"/>
    </row>
    <row r="1567" spans="1:22" ht="12.75" customHeight="1">
      <c r="A1567" s="180" t="s">
        <v>362</v>
      </c>
      <c r="B1567" s="243">
        <f>'proposed 13-14'!D1558</f>
        <v>28.69</v>
      </c>
      <c r="C1567" s="100"/>
      <c r="D1567" s="188">
        <f t="shared" si="33"/>
        <v>30.382709999999999</v>
      </c>
      <c r="E1567" s="159">
        <f t="shared" si="34"/>
        <v>5.8999999999999934E-2</v>
      </c>
      <c r="G1567" s="119"/>
    </row>
    <row r="1568" spans="1:22" ht="12.75" customHeight="1">
      <c r="A1568" s="180" t="s">
        <v>363</v>
      </c>
      <c r="B1568" s="243">
        <f>'proposed 13-14'!D1559</f>
        <v>22.07</v>
      </c>
      <c r="C1568" s="100"/>
      <c r="D1568" s="188">
        <f t="shared" si="33"/>
        <v>23.372129999999999</v>
      </c>
      <c r="E1568" s="159">
        <f t="shared" si="34"/>
        <v>5.8999999999999921E-2</v>
      </c>
      <c r="G1568" s="119"/>
      <c r="V1568" s="165">
        <v>1</v>
      </c>
    </row>
    <row r="1569" spans="1:7" ht="12.75">
      <c r="A1569" s="180" t="s">
        <v>204</v>
      </c>
      <c r="B1569" s="243">
        <f>'proposed 13-14'!D1560</f>
        <v>102.98</v>
      </c>
      <c r="C1569" s="145"/>
      <c r="D1569" s="188">
        <f t="shared" si="33"/>
        <v>109.05582</v>
      </c>
      <c r="E1569" s="159">
        <f t="shared" si="34"/>
        <v>5.8999999999999928E-2</v>
      </c>
      <c r="G1569" s="119"/>
    </row>
    <row r="1570" spans="1:7" ht="12.75">
      <c r="A1570" s="180" t="s">
        <v>366</v>
      </c>
      <c r="B1570" s="243">
        <f>'proposed 13-14'!D1561</f>
        <v>51.46</v>
      </c>
      <c r="C1570" s="100"/>
      <c r="D1570" s="188">
        <f t="shared" si="33"/>
        <v>54.496139999999997</v>
      </c>
      <c r="E1570" s="159">
        <f t="shared" si="34"/>
        <v>5.8999999999999921E-2</v>
      </c>
      <c r="G1570" s="119"/>
    </row>
    <row r="1571" spans="1:7" ht="12.75">
      <c r="A1571" s="180" t="s">
        <v>368</v>
      </c>
      <c r="B1571" s="243">
        <f>'proposed 13-14'!D1562</f>
        <v>51.46</v>
      </c>
      <c r="C1571" s="100"/>
      <c r="D1571" s="188">
        <f t="shared" si="33"/>
        <v>54.496139999999997</v>
      </c>
      <c r="E1571" s="159">
        <f t="shared" si="34"/>
        <v>5.8999999999999921E-2</v>
      </c>
      <c r="G1571" s="119"/>
    </row>
    <row r="1572" spans="1:7" ht="12.75">
      <c r="A1572" s="180" t="s">
        <v>370</v>
      </c>
      <c r="B1572" s="243">
        <f>'proposed 13-14'!D1563</f>
        <v>22.07</v>
      </c>
      <c r="C1572" s="100"/>
      <c r="D1572" s="188">
        <f t="shared" si="33"/>
        <v>23.372129999999999</v>
      </c>
      <c r="E1572" s="159">
        <f t="shared" si="34"/>
        <v>5.8999999999999921E-2</v>
      </c>
      <c r="G1572" s="119"/>
    </row>
    <row r="1573" spans="1:7" ht="12.75">
      <c r="A1573" s="180" t="s">
        <v>372</v>
      </c>
      <c r="B1573" s="243">
        <f>'proposed 13-14'!D1564</f>
        <v>55.18</v>
      </c>
      <c r="C1573" s="100"/>
      <c r="D1573" s="188">
        <f t="shared" si="33"/>
        <v>58.435619999999993</v>
      </c>
      <c r="E1573" s="159">
        <f t="shared" si="34"/>
        <v>5.8999999999999879E-2</v>
      </c>
      <c r="G1573" s="119"/>
    </row>
    <row r="1574" spans="1:7" ht="12.75">
      <c r="A1574" s="180" t="s">
        <v>374</v>
      </c>
      <c r="B1574" s="243">
        <f>'proposed 13-14'!D1565</f>
        <v>22.07</v>
      </c>
      <c r="C1574" s="100"/>
      <c r="D1574" s="188">
        <f t="shared" si="33"/>
        <v>23.372129999999999</v>
      </c>
      <c r="E1574" s="159">
        <f t="shared" si="34"/>
        <v>5.8999999999999921E-2</v>
      </c>
      <c r="G1574" s="119"/>
    </row>
    <row r="1575" spans="1:7" ht="12.75">
      <c r="A1575" s="180" t="s">
        <v>365</v>
      </c>
      <c r="B1575" s="243">
        <f>'proposed 13-14'!D1566</f>
        <v>28.69</v>
      </c>
      <c r="C1575" s="100"/>
      <c r="D1575" s="188">
        <f t="shared" si="33"/>
        <v>30.382709999999999</v>
      </c>
      <c r="E1575" s="159">
        <f t="shared" si="34"/>
        <v>5.8999999999999934E-2</v>
      </c>
      <c r="G1575" s="119"/>
    </row>
    <row r="1576" spans="1:7" ht="12.75">
      <c r="A1576" s="180" t="s">
        <v>377</v>
      </c>
      <c r="B1576" s="243">
        <f>'proposed 13-14'!D1567</f>
        <v>86.52</v>
      </c>
      <c r="C1576" s="100"/>
      <c r="D1576" s="188">
        <f t="shared" si="33"/>
        <v>91.624679999999984</v>
      </c>
      <c r="E1576" s="159">
        <f t="shared" si="34"/>
        <v>5.8999999999999858E-2</v>
      </c>
      <c r="G1576" s="119"/>
    </row>
    <row r="1577" spans="1:7" ht="12.75">
      <c r="A1577" s="180" t="s">
        <v>379</v>
      </c>
      <c r="B1577" s="243">
        <f>'proposed 13-14'!D1568</f>
        <v>22.07</v>
      </c>
      <c r="C1577" s="100"/>
      <c r="D1577" s="188">
        <f t="shared" si="33"/>
        <v>23.372129999999999</v>
      </c>
      <c r="E1577" s="159">
        <f t="shared" si="34"/>
        <v>5.8999999999999921E-2</v>
      </c>
      <c r="G1577" s="119"/>
    </row>
    <row r="1578" spans="1:7" ht="12.75">
      <c r="A1578" s="180" t="s">
        <v>367</v>
      </c>
      <c r="B1578" s="243">
        <f>'proposed 13-14'!D1569</f>
        <v>4.41</v>
      </c>
      <c r="C1578" s="115"/>
      <c r="D1578" s="188">
        <f t="shared" si="33"/>
        <v>4.6701899999999998</v>
      </c>
      <c r="E1578" s="268">
        <f t="shared" si="34"/>
        <v>5.8999999999999928E-2</v>
      </c>
      <c r="F1578" s="116"/>
      <c r="G1578" s="119"/>
    </row>
    <row r="1579" spans="1:7" ht="12.75">
      <c r="A1579" s="180" t="s">
        <v>382</v>
      </c>
      <c r="B1579" s="243">
        <f>'proposed 13-14'!D1570</f>
        <v>102.98</v>
      </c>
      <c r="C1579" s="145"/>
      <c r="D1579" s="188">
        <f t="shared" si="33"/>
        <v>109.05582</v>
      </c>
      <c r="E1579" s="159">
        <f t="shared" si="34"/>
        <v>5.8999999999999928E-2</v>
      </c>
      <c r="G1579" s="119"/>
    </row>
    <row r="1580" spans="1:7" ht="12.75">
      <c r="A1580" s="181" t="s">
        <v>369</v>
      </c>
      <c r="B1580" s="243">
        <f>'proposed 13-14'!D1571</f>
        <v>12.5</v>
      </c>
      <c r="C1580" s="100"/>
      <c r="D1580" s="188">
        <f t="shared" si="33"/>
        <v>13.237499999999999</v>
      </c>
      <c r="E1580" s="159">
        <f t="shared" si="34"/>
        <v>5.8999999999999914E-2</v>
      </c>
      <c r="G1580" s="119"/>
    </row>
    <row r="1581" spans="1:7" ht="12.75">
      <c r="A1581" s="180" t="s">
        <v>385</v>
      </c>
      <c r="B1581" s="243">
        <f>'proposed 13-14'!D1572</f>
        <v>20.3</v>
      </c>
      <c r="C1581" s="100"/>
      <c r="D1581" s="188">
        <f t="shared" si="33"/>
        <v>21.497699999999998</v>
      </c>
      <c r="E1581" s="159">
        <f t="shared" si="34"/>
        <v>5.8999999999999879E-2</v>
      </c>
      <c r="G1581" s="119"/>
    </row>
    <row r="1582" spans="1:7" ht="12.75">
      <c r="A1582" s="180" t="s">
        <v>387</v>
      </c>
      <c r="B1582" s="243">
        <f>'proposed 13-14'!D1573</f>
        <v>22.07</v>
      </c>
      <c r="C1582" s="100"/>
      <c r="D1582" s="188">
        <f t="shared" si="33"/>
        <v>23.372129999999999</v>
      </c>
      <c r="E1582" s="159">
        <f t="shared" si="34"/>
        <v>5.8999999999999921E-2</v>
      </c>
      <c r="G1582" s="119"/>
    </row>
    <row r="1583" spans="1:7" ht="12.75">
      <c r="A1583" s="180" t="s">
        <v>371</v>
      </c>
      <c r="B1583" s="243">
        <f>'proposed 13-14'!D1574</f>
        <v>2.94</v>
      </c>
      <c r="C1583" s="269"/>
      <c r="D1583" s="188">
        <f t="shared" si="33"/>
        <v>3.1134599999999999</v>
      </c>
      <c r="E1583" s="268">
        <f t="shared" si="34"/>
        <v>5.8999999999999983E-2</v>
      </c>
      <c r="F1583" s="116"/>
      <c r="G1583" s="119"/>
    </row>
    <row r="1584" spans="1:7" ht="12.75">
      <c r="A1584" s="180" t="s">
        <v>390</v>
      </c>
      <c r="B1584" s="243">
        <f>'proposed 13-14'!D1575</f>
        <v>51.46</v>
      </c>
      <c r="C1584" s="100"/>
      <c r="D1584" s="188">
        <f t="shared" si="33"/>
        <v>54.496139999999997</v>
      </c>
      <c r="E1584" s="159">
        <f t="shared" si="34"/>
        <v>5.8999999999999921E-2</v>
      </c>
      <c r="G1584" s="119"/>
    </row>
    <row r="1585" spans="1:7" ht="12.75">
      <c r="A1585" s="180" t="s">
        <v>392</v>
      </c>
      <c r="B1585" s="243">
        <f>'proposed 13-14'!D1576</f>
        <v>54.42</v>
      </c>
      <c r="C1585" s="100"/>
      <c r="D1585" s="188">
        <f t="shared" si="33"/>
        <v>57.630780000000001</v>
      </c>
      <c r="E1585" s="159">
        <f t="shared" si="34"/>
        <v>5.8999999999999997E-2</v>
      </c>
      <c r="G1585" s="119"/>
    </row>
    <row r="1586" spans="1:7" ht="12.75">
      <c r="A1586" s="180" t="s">
        <v>375</v>
      </c>
      <c r="B1586" s="243">
        <f>'proposed 13-14'!D1577</f>
        <v>35.29</v>
      </c>
      <c r="C1586" s="100"/>
      <c r="D1586" s="188">
        <f t="shared" si="33"/>
        <v>37.372109999999999</v>
      </c>
      <c r="E1586" s="159">
        <f t="shared" si="34"/>
        <v>5.9000000000000004E-2</v>
      </c>
      <c r="G1586" s="119"/>
    </row>
    <row r="1587" spans="1:7" ht="12.75">
      <c r="A1587" s="96" t="s">
        <v>395</v>
      </c>
      <c r="B1587" s="243">
        <f>'proposed 13-14'!D1578</f>
        <v>36.979999999999997</v>
      </c>
      <c r="C1587" s="100"/>
      <c r="D1587" s="188">
        <f t="shared" si="33"/>
        <v>39.161819999999992</v>
      </c>
      <c r="E1587" s="159">
        <f t="shared" si="34"/>
        <v>5.8999999999999865E-2</v>
      </c>
      <c r="G1587" s="119"/>
    </row>
    <row r="1588" spans="1:7" ht="12.75">
      <c r="A1588" s="180" t="s">
        <v>397</v>
      </c>
      <c r="B1588" s="243">
        <f>'proposed 13-14'!D1579</f>
        <v>36.979999999999997</v>
      </c>
      <c r="C1588" s="100"/>
      <c r="D1588" s="188">
        <f t="shared" si="33"/>
        <v>39.161819999999992</v>
      </c>
      <c r="E1588" s="159">
        <f t="shared" si="34"/>
        <v>5.8999999999999865E-2</v>
      </c>
      <c r="G1588" s="119"/>
    </row>
    <row r="1589" spans="1:7" ht="12.75">
      <c r="A1589" s="180" t="s">
        <v>399</v>
      </c>
      <c r="B1589" s="243">
        <f>'proposed 13-14'!D1580</f>
        <v>102.98</v>
      </c>
      <c r="C1589" s="145"/>
      <c r="D1589" s="188">
        <f t="shared" si="33"/>
        <v>109.05582</v>
      </c>
      <c r="E1589" s="159">
        <f t="shared" si="34"/>
        <v>5.8999999999999928E-2</v>
      </c>
      <c r="G1589" s="119"/>
    </row>
    <row r="1590" spans="1:7" ht="12.75">
      <c r="A1590" s="180" t="s">
        <v>376</v>
      </c>
      <c r="B1590" s="243">
        <f>'proposed 13-14'!D1581</f>
        <v>26.48</v>
      </c>
      <c r="C1590" s="100"/>
      <c r="D1590" s="188">
        <f t="shared" si="33"/>
        <v>28.04232</v>
      </c>
      <c r="E1590" s="159">
        <f t="shared" si="34"/>
        <v>5.899999999999999E-2</v>
      </c>
      <c r="G1590" s="119"/>
    </row>
    <row r="1591" spans="1:7" ht="12.75">
      <c r="A1591" s="180" t="s">
        <v>402</v>
      </c>
      <c r="B1591" s="243">
        <f>'proposed 13-14'!D1582</f>
        <v>15.45</v>
      </c>
      <c r="C1591" s="100"/>
      <c r="D1591" s="188">
        <f t="shared" si="33"/>
        <v>16.361549999999998</v>
      </c>
      <c r="E1591" s="159">
        <f t="shared" si="34"/>
        <v>5.8999999999999893E-2</v>
      </c>
      <c r="G1591" s="119"/>
    </row>
    <row r="1592" spans="1:7" ht="12.75">
      <c r="A1592" s="180" t="s">
        <v>404</v>
      </c>
      <c r="B1592" s="243">
        <f>'proposed 13-14'!D1583</f>
        <v>44.12</v>
      </c>
      <c r="C1592" s="100"/>
      <c r="D1592" s="188">
        <f t="shared" si="33"/>
        <v>46.723079999999996</v>
      </c>
      <c r="E1592" s="159">
        <f t="shared" si="34"/>
        <v>5.8999999999999969E-2</v>
      </c>
      <c r="G1592" s="119"/>
    </row>
    <row r="1593" spans="1:7" ht="12.75">
      <c r="A1593" s="180" t="s">
        <v>406</v>
      </c>
      <c r="B1593" s="243">
        <f>'proposed 13-14'!D1584</f>
        <v>25.02</v>
      </c>
      <c r="C1593" s="100"/>
      <c r="D1593" s="188">
        <f t="shared" si="33"/>
        <v>26.496179999999999</v>
      </c>
      <c r="E1593" s="159">
        <f t="shared" si="34"/>
        <v>5.8999999999999976E-2</v>
      </c>
      <c r="G1593" s="119"/>
    </row>
    <row r="1594" spans="1:7" ht="12.75">
      <c r="A1594" s="180" t="s">
        <v>408</v>
      </c>
      <c r="B1594" s="243">
        <f>'proposed 13-14'!D1585</f>
        <v>33.090000000000003</v>
      </c>
      <c r="C1594" s="89"/>
      <c r="D1594" s="188">
        <f t="shared" si="33"/>
        <v>35.042310000000001</v>
      </c>
      <c r="E1594" s="159">
        <f t="shared" si="34"/>
        <v>5.8999999999999907E-2</v>
      </c>
      <c r="G1594" s="119"/>
    </row>
    <row r="1595" spans="1:7" ht="12.75">
      <c r="A1595" s="180" t="s">
        <v>410</v>
      </c>
      <c r="B1595" s="243">
        <f>'proposed 13-14'!D1586</f>
        <v>22.07</v>
      </c>
      <c r="C1595" s="89"/>
      <c r="D1595" s="188">
        <f t="shared" si="33"/>
        <v>23.372129999999999</v>
      </c>
      <c r="E1595" s="159">
        <f t="shared" si="34"/>
        <v>5.8999999999999921E-2</v>
      </c>
      <c r="G1595" s="119"/>
    </row>
    <row r="1596" spans="1:7" ht="12.75">
      <c r="A1596" s="180" t="s">
        <v>412</v>
      </c>
      <c r="B1596" s="243">
        <f>'proposed 13-14'!D1587</f>
        <v>33.090000000000003</v>
      </c>
      <c r="C1596" s="89"/>
      <c r="D1596" s="188">
        <f t="shared" si="33"/>
        <v>35.042310000000001</v>
      </c>
      <c r="E1596" s="159">
        <f t="shared" si="34"/>
        <v>5.8999999999999907E-2</v>
      </c>
      <c r="G1596" s="119"/>
    </row>
    <row r="1597" spans="1:7" ht="12.75">
      <c r="A1597" s="180" t="s">
        <v>414</v>
      </c>
      <c r="B1597" s="243">
        <f>'proposed 13-14'!D1588</f>
        <v>13.87</v>
      </c>
      <c r="C1597" s="100"/>
      <c r="D1597" s="188">
        <f t="shared" si="33"/>
        <v>14.688329999999999</v>
      </c>
      <c r="E1597" s="159">
        <f t="shared" si="34"/>
        <v>5.8999999999999969E-2</v>
      </c>
      <c r="G1597" s="119"/>
    </row>
    <row r="1598" spans="1:7" ht="12.75">
      <c r="A1598" s="180" t="s">
        <v>381</v>
      </c>
      <c r="B1598" s="243">
        <f>'proposed 13-14'!D1589</f>
        <v>26.48</v>
      </c>
      <c r="C1598" s="100"/>
      <c r="D1598" s="188">
        <f t="shared" si="33"/>
        <v>28.04232</v>
      </c>
      <c r="E1598" s="159">
        <f t="shared" si="34"/>
        <v>5.899999999999999E-2</v>
      </c>
      <c r="G1598" s="119"/>
    </row>
    <row r="1599" spans="1:7" ht="12.75">
      <c r="A1599" s="180" t="s">
        <v>417</v>
      </c>
      <c r="B1599" s="243">
        <f>'proposed 13-14'!D1590</f>
        <v>8.5299999999999994</v>
      </c>
      <c r="C1599" s="145"/>
      <c r="D1599" s="188">
        <f t="shared" si="33"/>
        <v>9.0332699999999981</v>
      </c>
      <c r="E1599" s="159">
        <f t="shared" si="34"/>
        <v>5.8999999999999858E-2</v>
      </c>
      <c r="G1599" s="119"/>
    </row>
    <row r="1600" spans="1:7" ht="12.75">
      <c r="A1600" s="180" t="s">
        <v>383</v>
      </c>
      <c r="B1600" s="243">
        <f>'proposed 13-14'!D1591</f>
        <v>22.07</v>
      </c>
      <c r="C1600" s="100"/>
      <c r="D1600" s="188">
        <f t="shared" si="33"/>
        <v>23.372129999999999</v>
      </c>
      <c r="E1600" s="159">
        <f t="shared" si="34"/>
        <v>5.8999999999999921E-2</v>
      </c>
      <c r="G1600" s="119"/>
    </row>
    <row r="1601" spans="1:7" ht="12.75">
      <c r="A1601" s="180" t="s">
        <v>420</v>
      </c>
      <c r="B1601" s="243">
        <f>'proposed 13-14'!D1592</f>
        <v>22.07</v>
      </c>
      <c r="C1601" s="100"/>
      <c r="D1601" s="188">
        <f t="shared" si="33"/>
        <v>23.372129999999999</v>
      </c>
      <c r="E1601" s="159">
        <f t="shared" si="34"/>
        <v>5.8999999999999921E-2</v>
      </c>
      <c r="G1601" s="119"/>
    </row>
    <row r="1602" spans="1:7" ht="12.75">
      <c r="A1602" s="180" t="s">
        <v>388</v>
      </c>
      <c r="B1602" s="243">
        <f>'proposed 13-14'!D1593</f>
        <v>17.64</v>
      </c>
      <c r="C1602" s="100"/>
      <c r="D1602" s="188">
        <f t="shared" si="33"/>
        <v>18.680759999999999</v>
      </c>
      <c r="E1602" s="159">
        <f t="shared" si="34"/>
        <v>5.8999999999999928E-2</v>
      </c>
      <c r="G1602" s="119"/>
    </row>
    <row r="1603" spans="1:7" ht="12.75">
      <c r="A1603" s="180" t="s">
        <v>423</v>
      </c>
      <c r="B1603" s="243">
        <f>'proposed 13-14'!D1594</f>
        <v>22.07</v>
      </c>
      <c r="C1603" s="100"/>
      <c r="D1603" s="188">
        <f t="shared" si="33"/>
        <v>23.372129999999999</v>
      </c>
      <c r="E1603" s="159">
        <f t="shared" si="34"/>
        <v>5.8999999999999921E-2</v>
      </c>
      <c r="G1603" s="119"/>
    </row>
    <row r="1604" spans="1:7" ht="13.5" thickBot="1">
      <c r="A1604" s="300" t="s">
        <v>425</v>
      </c>
      <c r="B1604" s="204">
        <f>'proposed 13-14'!D1595</f>
        <v>5.9</v>
      </c>
      <c r="C1604" s="304"/>
      <c r="D1604" s="225">
        <f t="shared" si="33"/>
        <v>6.2481</v>
      </c>
      <c r="E1604" s="280">
        <f t="shared" si="34"/>
        <v>5.8999999999999934E-2</v>
      </c>
      <c r="G1604" s="119"/>
    </row>
    <row r="1605" spans="1:7" ht="12.75">
      <c r="A1605" s="302" t="s">
        <v>427</v>
      </c>
      <c r="B1605" s="243">
        <f>'proposed 13-14'!D1596</f>
        <v>102.98</v>
      </c>
      <c r="C1605" s="145"/>
      <c r="D1605" s="188">
        <f t="shared" si="33"/>
        <v>109.05582</v>
      </c>
      <c r="E1605" s="285">
        <f t="shared" si="34"/>
        <v>5.8999999999999928E-2</v>
      </c>
      <c r="G1605" s="119"/>
    </row>
    <row r="1606" spans="1:7" ht="12.75">
      <c r="A1606" s="180" t="s">
        <v>389</v>
      </c>
      <c r="B1606" s="243">
        <f>'proposed 13-14'!D1597</f>
        <v>24.29</v>
      </c>
      <c r="C1606" s="89"/>
      <c r="D1606" s="188">
        <f t="shared" si="33"/>
        <v>25.723109999999998</v>
      </c>
      <c r="E1606" s="159">
        <f t="shared" si="34"/>
        <v>5.8999999999999969E-2</v>
      </c>
      <c r="G1606" s="119"/>
    </row>
    <row r="1607" spans="1:7" ht="12.75">
      <c r="A1607" s="180" t="s">
        <v>391</v>
      </c>
      <c r="B1607" s="243">
        <f>'proposed 13-14'!D1598</f>
        <v>39.72</v>
      </c>
      <c r="C1607" s="89"/>
      <c r="D1607" s="188">
        <f t="shared" si="33"/>
        <v>42.063479999999998</v>
      </c>
      <c r="E1607" s="159">
        <f t="shared" si="34"/>
        <v>5.899999999999999E-2</v>
      </c>
      <c r="G1607" s="119"/>
    </row>
    <row r="1608" spans="1:7" ht="12.75">
      <c r="A1608" s="180" t="s">
        <v>393</v>
      </c>
      <c r="B1608" s="243">
        <f>'proposed 13-14'!D1599</f>
        <v>15.45</v>
      </c>
      <c r="C1608" s="89"/>
      <c r="D1608" s="188">
        <f t="shared" si="33"/>
        <v>16.361549999999998</v>
      </c>
      <c r="E1608" s="159">
        <f t="shared" si="34"/>
        <v>5.8999999999999893E-2</v>
      </c>
      <c r="G1608" s="119"/>
    </row>
    <row r="1609" spans="1:7" ht="12.75">
      <c r="A1609" s="180" t="s">
        <v>430</v>
      </c>
      <c r="B1609" s="243">
        <f>'proposed 13-14'!D1600</f>
        <v>102.98</v>
      </c>
      <c r="C1609" s="144"/>
      <c r="D1609" s="188">
        <f t="shared" si="33"/>
        <v>109.05582</v>
      </c>
      <c r="E1609" s="159">
        <f t="shared" si="34"/>
        <v>5.8999999999999928E-2</v>
      </c>
      <c r="G1609" s="119"/>
    </row>
    <row r="1610" spans="1:7" ht="12.75">
      <c r="A1610" s="180" t="s">
        <v>431</v>
      </c>
      <c r="B1610" s="243">
        <f>'proposed 13-14'!D1601</f>
        <v>22.07</v>
      </c>
      <c r="C1610" s="89"/>
      <c r="D1610" s="188">
        <f t="shared" si="33"/>
        <v>23.372129999999999</v>
      </c>
      <c r="E1610" s="159">
        <f t="shared" si="34"/>
        <v>5.8999999999999921E-2</v>
      </c>
      <c r="G1610" s="119"/>
    </row>
    <row r="1611" spans="1:7" ht="12.75">
      <c r="A1611" s="180" t="s">
        <v>398</v>
      </c>
      <c r="B1611" s="243">
        <f>'proposed 13-14'!D1602</f>
        <v>26.48</v>
      </c>
      <c r="C1611" s="89"/>
      <c r="D1611" s="188">
        <f t="shared" si="33"/>
        <v>28.04232</v>
      </c>
      <c r="E1611" s="159">
        <f t="shared" si="34"/>
        <v>5.899999999999999E-2</v>
      </c>
      <c r="G1611" s="119"/>
    </row>
    <row r="1612" spans="1:7" ht="12.75">
      <c r="A1612" s="180" t="s">
        <v>432</v>
      </c>
      <c r="B1612" s="243">
        <f>'proposed 13-14'!D1603</f>
        <v>51.46</v>
      </c>
      <c r="C1612" s="89"/>
      <c r="D1612" s="188">
        <f t="shared" si="33"/>
        <v>54.496139999999997</v>
      </c>
      <c r="E1612" s="159">
        <f t="shared" si="34"/>
        <v>5.8999999999999921E-2</v>
      </c>
      <c r="G1612" s="119"/>
    </row>
    <row r="1613" spans="1:7" ht="12.75">
      <c r="A1613" s="180" t="s">
        <v>433</v>
      </c>
      <c r="B1613" s="243">
        <f>'proposed 13-14'!D1604</f>
        <v>38.25</v>
      </c>
      <c r="C1613" s="89"/>
      <c r="D1613" s="188">
        <f t="shared" si="33"/>
        <v>40.506749999999997</v>
      </c>
      <c r="E1613" s="159">
        <f t="shared" si="34"/>
        <v>5.8999999999999914E-2</v>
      </c>
      <c r="G1613" s="119"/>
    </row>
    <row r="1614" spans="1:7" ht="12.75">
      <c r="A1614" s="180" t="s">
        <v>434</v>
      </c>
      <c r="B1614" s="243">
        <f>'proposed 13-14'!D1605</f>
        <v>27.6</v>
      </c>
      <c r="C1614" s="89"/>
      <c r="D1614" s="188">
        <f t="shared" si="33"/>
        <v>29.228400000000001</v>
      </c>
      <c r="E1614" s="159">
        <f t="shared" si="34"/>
        <v>5.8999999999999969E-2</v>
      </c>
      <c r="G1614" s="119"/>
    </row>
    <row r="1615" spans="1:7" ht="12.75">
      <c r="A1615" s="180" t="s">
        <v>401</v>
      </c>
      <c r="B1615" s="243">
        <f>'proposed 13-14'!D1606</f>
        <v>11.75</v>
      </c>
      <c r="C1615" s="89"/>
      <c r="D1615" s="188">
        <f t="shared" si="33"/>
        <v>12.443249999999999</v>
      </c>
      <c r="E1615" s="159">
        <f t="shared" si="34"/>
        <v>5.8999999999999921E-2</v>
      </c>
      <c r="G1615" s="119"/>
    </row>
    <row r="1616" spans="1:7" ht="12.75">
      <c r="A1616" s="180" t="s">
        <v>436</v>
      </c>
      <c r="B1616" s="243">
        <f>'proposed 13-14'!D1607</f>
        <v>20.62</v>
      </c>
      <c r="C1616" s="163"/>
      <c r="D1616" s="188">
        <f t="shared" si="33"/>
        <v>21.836580000000001</v>
      </c>
      <c r="E1616" s="159">
        <f t="shared" si="34"/>
        <v>5.9000000000000018E-2</v>
      </c>
      <c r="G1616" s="119"/>
    </row>
    <row r="1617" spans="1:7" ht="12.75">
      <c r="A1617" s="180" t="s">
        <v>438</v>
      </c>
      <c r="B1617" s="243">
        <f>'proposed 13-14'!D1608</f>
        <v>44.12</v>
      </c>
      <c r="C1617" s="163"/>
      <c r="D1617" s="188">
        <f t="shared" si="33"/>
        <v>46.723079999999996</v>
      </c>
      <c r="E1617" s="159">
        <f t="shared" si="34"/>
        <v>5.8999999999999969E-2</v>
      </c>
      <c r="G1617" s="119"/>
    </row>
    <row r="1618" spans="1:7" ht="12.75">
      <c r="A1618" s="182" t="s">
        <v>403</v>
      </c>
      <c r="B1618" s="243">
        <f>'proposed 13-14'!D1609</f>
        <v>15.45</v>
      </c>
      <c r="C1618" s="163"/>
      <c r="D1618" s="188">
        <f t="shared" si="33"/>
        <v>16.361549999999998</v>
      </c>
      <c r="E1618" s="159">
        <f t="shared" si="34"/>
        <v>5.8999999999999893E-2</v>
      </c>
      <c r="G1618" s="119"/>
    </row>
    <row r="1619" spans="1:7" ht="12.75">
      <c r="A1619" s="180" t="s">
        <v>405</v>
      </c>
      <c r="B1619" s="243">
        <f>'proposed 13-14'!D1610</f>
        <v>28.69</v>
      </c>
      <c r="C1619" s="163"/>
      <c r="D1619" s="188">
        <f t="shared" si="33"/>
        <v>30.382709999999999</v>
      </c>
      <c r="E1619" s="159">
        <f t="shared" si="34"/>
        <v>5.8999999999999934E-2</v>
      </c>
      <c r="G1619" s="119"/>
    </row>
    <row r="1620" spans="1:7" ht="12.75">
      <c r="A1620" s="180" t="s">
        <v>442</v>
      </c>
      <c r="B1620" s="243">
        <f>'proposed 13-14'!D1611</f>
        <v>55.18</v>
      </c>
      <c r="C1620" s="163"/>
      <c r="D1620" s="188">
        <f t="shared" si="33"/>
        <v>58.435619999999993</v>
      </c>
      <c r="E1620" s="159">
        <f t="shared" si="34"/>
        <v>5.8999999999999879E-2</v>
      </c>
      <c r="G1620" s="119"/>
    </row>
    <row r="1621" spans="1:7" ht="12.75">
      <c r="A1621" s="180" t="s">
        <v>409</v>
      </c>
      <c r="B1621" s="243">
        <f>'proposed 13-14'!D1612</f>
        <v>26.48</v>
      </c>
      <c r="C1621" s="163"/>
      <c r="D1621" s="188">
        <f t="shared" si="33"/>
        <v>28.04232</v>
      </c>
      <c r="E1621" s="159">
        <f t="shared" si="34"/>
        <v>5.899999999999999E-2</v>
      </c>
      <c r="G1621" s="119"/>
    </row>
    <row r="1622" spans="1:7" ht="12.75">
      <c r="A1622" s="180" t="s">
        <v>411</v>
      </c>
      <c r="B1622" s="243">
        <f>'proposed 13-14'!D1613</f>
        <v>22.07</v>
      </c>
      <c r="C1622" s="163"/>
      <c r="D1622" s="188">
        <f t="shared" si="33"/>
        <v>23.372129999999999</v>
      </c>
      <c r="E1622" s="159">
        <f t="shared" si="34"/>
        <v>5.8999999999999921E-2</v>
      </c>
      <c r="G1622" s="119"/>
    </row>
    <row r="1623" spans="1:7" ht="12.75">
      <c r="A1623" s="180" t="s">
        <v>444</v>
      </c>
      <c r="B1623" s="243">
        <f>'proposed 13-14'!D1614</f>
        <v>7.33</v>
      </c>
      <c r="C1623" s="163"/>
      <c r="D1623" s="188">
        <f t="shared" si="33"/>
        <v>7.7624699999999995</v>
      </c>
      <c r="E1623" s="159">
        <f t="shared" si="34"/>
        <v>5.8999999999999928E-2</v>
      </c>
      <c r="G1623" s="119"/>
    </row>
    <row r="1624" spans="1:7" ht="12.75">
      <c r="A1624" s="96" t="s">
        <v>413</v>
      </c>
      <c r="B1624" s="243">
        <f>'proposed 13-14'!D1615</f>
        <v>33.090000000000003</v>
      </c>
      <c r="C1624" s="163"/>
      <c r="D1624" s="188">
        <f t="shared" si="33"/>
        <v>35.042310000000001</v>
      </c>
      <c r="E1624" s="159">
        <f t="shared" si="34"/>
        <v>5.8999999999999907E-2</v>
      </c>
      <c r="G1624" s="119"/>
    </row>
    <row r="1625" spans="1:7" ht="12.75">
      <c r="A1625" s="180" t="s">
        <v>445</v>
      </c>
      <c r="B1625" s="243">
        <f>'proposed 13-14'!D1616</f>
        <v>102.98</v>
      </c>
      <c r="C1625" s="146"/>
      <c r="D1625" s="188">
        <f t="shared" si="33"/>
        <v>109.05582</v>
      </c>
      <c r="E1625" s="159">
        <f t="shared" si="34"/>
        <v>5.8999999999999928E-2</v>
      </c>
      <c r="G1625" s="119"/>
    </row>
    <row r="1626" spans="1:7" ht="12.75">
      <c r="A1626" s="180" t="s">
        <v>446</v>
      </c>
      <c r="B1626" s="243">
        <f>'proposed 13-14'!D1617</f>
        <v>22.46</v>
      </c>
      <c r="C1626" s="143"/>
      <c r="D1626" s="188">
        <f t="shared" si="33"/>
        <v>23.785139999999998</v>
      </c>
      <c r="E1626" s="159">
        <f t="shared" si="34"/>
        <v>5.8999999999999886E-2</v>
      </c>
      <c r="G1626" s="119"/>
    </row>
    <row r="1627" spans="1:7" ht="12.75">
      <c r="A1627" s="180" t="s">
        <v>447</v>
      </c>
      <c r="B1627" s="243">
        <f>'proposed 13-14'!D1618</f>
        <v>8.09</v>
      </c>
      <c r="C1627" s="163"/>
      <c r="D1627" s="188">
        <f t="shared" si="33"/>
        <v>8.5673099999999991</v>
      </c>
      <c r="E1627" s="159">
        <f t="shared" si="34"/>
        <v>5.8999999999999907E-2</v>
      </c>
      <c r="G1627" s="119"/>
    </row>
    <row r="1628" spans="1:7" ht="12.75">
      <c r="A1628" s="180" t="s">
        <v>448</v>
      </c>
      <c r="B1628" s="243">
        <f>'proposed 13-14'!D1619</f>
        <v>39.72</v>
      </c>
      <c r="C1628" s="163"/>
      <c r="D1628" s="188">
        <f t="shared" si="33"/>
        <v>42.063479999999998</v>
      </c>
      <c r="E1628" s="159">
        <f t="shared" si="34"/>
        <v>5.899999999999999E-2</v>
      </c>
      <c r="G1628" s="119"/>
    </row>
    <row r="1629" spans="1:7" ht="12.75">
      <c r="A1629" s="180" t="s">
        <v>449</v>
      </c>
      <c r="B1629" s="243">
        <f>'proposed 13-14'!D1620</f>
        <v>22.46</v>
      </c>
      <c r="C1629" s="163"/>
      <c r="D1629" s="188">
        <f t="shared" si="33"/>
        <v>23.785139999999998</v>
      </c>
      <c r="E1629" s="159">
        <f t="shared" si="34"/>
        <v>5.8999999999999886E-2</v>
      </c>
      <c r="G1629" s="119"/>
    </row>
    <row r="1630" spans="1:7" ht="12.75">
      <c r="A1630" s="180" t="s">
        <v>450</v>
      </c>
      <c r="B1630" s="243">
        <f>'proposed 13-14'!D1621</f>
        <v>22.46</v>
      </c>
      <c r="C1630" s="163"/>
      <c r="D1630" s="188">
        <f t="shared" ref="D1630:D1642" si="35">B1630*(1+$J$29)</f>
        <v>23.785139999999998</v>
      </c>
      <c r="E1630" s="159">
        <f t="shared" ref="E1630:E1642" si="36">(D1630-B1630)/B1630</f>
        <v>5.8999999999999886E-2</v>
      </c>
      <c r="G1630" s="119"/>
    </row>
    <row r="1631" spans="1:7" ht="12.75">
      <c r="A1631" s="180" t="s">
        <v>451</v>
      </c>
      <c r="B1631" s="243">
        <f>'proposed 13-14'!D1622</f>
        <v>22.46</v>
      </c>
      <c r="C1631" s="163"/>
      <c r="D1631" s="188">
        <f t="shared" si="35"/>
        <v>23.785139999999998</v>
      </c>
      <c r="E1631" s="159">
        <f t="shared" si="36"/>
        <v>5.8999999999999886E-2</v>
      </c>
      <c r="G1631" s="119"/>
    </row>
    <row r="1632" spans="1:7" ht="12.75">
      <c r="A1632" s="180" t="s">
        <v>416</v>
      </c>
      <c r="B1632" s="243">
        <f>'proposed 13-14'!D1623</f>
        <v>26.48</v>
      </c>
      <c r="C1632" s="163"/>
      <c r="D1632" s="188">
        <f t="shared" si="35"/>
        <v>28.04232</v>
      </c>
      <c r="E1632" s="159">
        <f t="shared" si="36"/>
        <v>5.899999999999999E-2</v>
      </c>
      <c r="G1632" s="119"/>
    </row>
    <row r="1633" spans="1:7" ht="12.75">
      <c r="A1633" s="180" t="s">
        <v>452</v>
      </c>
      <c r="B1633" s="243">
        <f>'proposed 13-14'!D1624</f>
        <v>44.12</v>
      </c>
      <c r="C1633" s="163"/>
      <c r="D1633" s="188">
        <f t="shared" si="35"/>
        <v>46.723079999999996</v>
      </c>
      <c r="E1633" s="159">
        <f t="shared" si="36"/>
        <v>5.8999999999999969E-2</v>
      </c>
      <c r="G1633" s="119"/>
    </row>
    <row r="1634" spans="1:7" ht="12.75">
      <c r="A1634" s="180" t="s">
        <v>453</v>
      </c>
      <c r="B1634" s="243">
        <f>'proposed 13-14'!D1625</f>
        <v>16.16</v>
      </c>
      <c r="C1634" s="146"/>
      <c r="D1634" s="188">
        <f t="shared" si="35"/>
        <v>17.113440000000001</v>
      </c>
      <c r="E1634" s="159">
        <f t="shared" si="36"/>
        <v>5.9000000000000032E-2</v>
      </c>
      <c r="G1634" s="119"/>
    </row>
    <row r="1635" spans="1:7" ht="12.75">
      <c r="A1635" s="180" t="s">
        <v>421</v>
      </c>
      <c r="B1635" s="243">
        <f>'proposed 13-14'!D1626</f>
        <v>33.090000000000003</v>
      </c>
      <c r="C1635" s="163"/>
      <c r="D1635" s="188">
        <f t="shared" si="35"/>
        <v>35.042310000000001</v>
      </c>
      <c r="E1635" s="159">
        <f t="shared" si="36"/>
        <v>5.8999999999999907E-2</v>
      </c>
      <c r="G1635" s="119"/>
    </row>
    <row r="1636" spans="1:7" ht="12.75">
      <c r="A1636" s="180" t="s">
        <v>454</v>
      </c>
      <c r="B1636" s="243">
        <f>'proposed 13-14'!D1627</f>
        <v>28.69</v>
      </c>
      <c r="C1636" s="163"/>
      <c r="D1636" s="188">
        <f t="shared" si="35"/>
        <v>30.382709999999999</v>
      </c>
      <c r="E1636" s="159">
        <f t="shared" si="36"/>
        <v>5.8999999999999934E-2</v>
      </c>
      <c r="G1636" s="119"/>
    </row>
    <row r="1637" spans="1:7" ht="12.75">
      <c r="A1637" s="180" t="s">
        <v>455</v>
      </c>
      <c r="B1637" s="243">
        <f>'proposed 13-14'!D1628</f>
        <v>33.090000000000003</v>
      </c>
      <c r="C1637" s="163"/>
      <c r="D1637" s="188">
        <f t="shared" si="35"/>
        <v>35.042310000000001</v>
      </c>
      <c r="E1637" s="159">
        <f t="shared" si="36"/>
        <v>5.8999999999999907E-2</v>
      </c>
      <c r="G1637" s="119"/>
    </row>
    <row r="1638" spans="1:7" ht="12.75">
      <c r="A1638" s="180" t="s">
        <v>422</v>
      </c>
      <c r="B1638" s="243">
        <f>'proposed 13-14'!D1629</f>
        <v>30.89</v>
      </c>
      <c r="C1638" s="163"/>
      <c r="D1638" s="188">
        <f t="shared" si="35"/>
        <v>32.712510000000002</v>
      </c>
      <c r="E1638" s="159">
        <f t="shared" si="36"/>
        <v>5.9000000000000039E-2</v>
      </c>
      <c r="G1638" s="119"/>
    </row>
    <row r="1639" spans="1:7" ht="12.75">
      <c r="A1639" s="180" t="s">
        <v>424</v>
      </c>
      <c r="B1639" s="243">
        <f>'proposed 13-14'!D1630</f>
        <v>27.6</v>
      </c>
      <c r="C1639" s="163"/>
      <c r="D1639" s="188">
        <f t="shared" si="35"/>
        <v>29.228400000000001</v>
      </c>
      <c r="E1639" s="159">
        <f t="shared" si="36"/>
        <v>5.8999999999999969E-2</v>
      </c>
      <c r="G1639" s="119"/>
    </row>
    <row r="1640" spans="1:7" ht="12.75">
      <c r="A1640" s="180" t="s">
        <v>456</v>
      </c>
      <c r="B1640" s="243">
        <f>'proposed 13-14'!D1631</f>
        <v>44.12</v>
      </c>
      <c r="C1640" s="163"/>
      <c r="D1640" s="188">
        <f t="shared" si="35"/>
        <v>46.723079999999996</v>
      </c>
      <c r="E1640" s="159">
        <f t="shared" si="36"/>
        <v>5.8999999999999969E-2</v>
      </c>
      <c r="G1640" s="119"/>
    </row>
    <row r="1641" spans="1:7" ht="12.75">
      <c r="A1641" s="180" t="s">
        <v>428</v>
      </c>
      <c r="B1641" s="243">
        <f>'proposed 13-14'!D1632</f>
        <v>22.07</v>
      </c>
      <c r="C1641" s="163"/>
      <c r="D1641" s="188">
        <f t="shared" si="35"/>
        <v>23.372129999999999</v>
      </c>
      <c r="E1641" s="159">
        <f t="shared" si="36"/>
        <v>5.8999999999999921E-2</v>
      </c>
      <c r="G1641" s="119"/>
    </row>
    <row r="1642" spans="1:7" ht="12.75">
      <c r="A1642" s="180" t="s">
        <v>429</v>
      </c>
      <c r="B1642" s="243">
        <f>'proposed 13-14'!D1633</f>
        <v>22.07</v>
      </c>
      <c r="C1642" s="163"/>
      <c r="D1642" s="188">
        <f t="shared" si="35"/>
        <v>23.372129999999999</v>
      </c>
      <c r="E1642" s="159">
        <f t="shared" si="36"/>
        <v>5.8999999999999921E-2</v>
      </c>
      <c r="G1642" s="119"/>
    </row>
    <row r="1643" spans="1:7" ht="12.75">
      <c r="A1643" s="180"/>
      <c r="B1643" s="243" t="s">
        <v>144</v>
      </c>
      <c r="C1643" s="163"/>
      <c r="D1643" s="188"/>
      <c r="E1643" s="159" t="s">
        <v>144</v>
      </c>
      <c r="G1643" s="119"/>
    </row>
    <row r="1644" spans="1:7" ht="12.75">
      <c r="A1644" s="179" t="s">
        <v>462</v>
      </c>
      <c r="B1644" s="243" t="s">
        <v>144</v>
      </c>
      <c r="C1644" s="163"/>
      <c r="D1644" s="188"/>
      <c r="E1644" s="159" t="s">
        <v>144</v>
      </c>
      <c r="G1644" s="119"/>
    </row>
    <row r="1645" spans="1:7" ht="12.75">
      <c r="A1645" s="180" t="s">
        <v>362</v>
      </c>
      <c r="B1645" s="243">
        <f>'proposed 13-14'!D1636</f>
        <v>28.69</v>
      </c>
      <c r="C1645" s="163"/>
      <c r="D1645" s="188">
        <f t="shared" ref="D1645:D1658" si="37">B1645*(1+$J$29)</f>
        <v>30.382709999999999</v>
      </c>
      <c r="E1645" s="159">
        <f t="shared" ref="E1645:E1685" si="38">(D1645-B1645)/B1645</f>
        <v>5.8999999999999934E-2</v>
      </c>
      <c r="G1645" s="119"/>
    </row>
    <row r="1646" spans="1:7" ht="12.75">
      <c r="A1646" s="180" t="s">
        <v>363</v>
      </c>
      <c r="B1646" s="243">
        <f>'proposed 13-14'!D1637</f>
        <v>26.48</v>
      </c>
      <c r="C1646" s="163"/>
      <c r="D1646" s="188">
        <f t="shared" si="37"/>
        <v>28.04232</v>
      </c>
      <c r="E1646" s="159">
        <f t="shared" si="38"/>
        <v>5.899999999999999E-2</v>
      </c>
      <c r="G1646" s="119"/>
    </row>
    <row r="1647" spans="1:7" ht="12.75">
      <c r="A1647" s="180" t="s">
        <v>364</v>
      </c>
      <c r="B1647" s="243">
        <f>'proposed 13-14'!D1638</f>
        <v>58.85</v>
      </c>
      <c r="C1647" s="163"/>
      <c r="D1647" s="188">
        <f t="shared" si="37"/>
        <v>62.322150000000001</v>
      </c>
      <c r="E1647" s="159">
        <f t="shared" si="38"/>
        <v>5.8999999999999983E-2</v>
      </c>
      <c r="G1647" s="119"/>
    </row>
    <row r="1648" spans="1:7" ht="12.75">
      <c r="A1648" s="182" t="s">
        <v>365</v>
      </c>
      <c r="B1648" s="243">
        <f>'proposed 13-14'!D1639</f>
        <v>28.69</v>
      </c>
      <c r="C1648" s="163"/>
      <c r="D1648" s="188">
        <f t="shared" si="37"/>
        <v>30.382709999999999</v>
      </c>
      <c r="E1648" s="159">
        <f t="shared" si="38"/>
        <v>5.8999999999999934E-2</v>
      </c>
      <c r="G1648" s="119"/>
    </row>
    <row r="1649" spans="1:22" ht="12.75">
      <c r="A1649" s="180" t="s">
        <v>367</v>
      </c>
      <c r="B1649" s="243">
        <f>'proposed 13-14'!D1640</f>
        <v>22.07</v>
      </c>
      <c r="C1649" s="163"/>
      <c r="D1649" s="188">
        <f t="shared" si="37"/>
        <v>23.372129999999999</v>
      </c>
      <c r="E1649" s="159">
        <f t="shared" si="38"/>
        <v>5.8999999999999921E-2</v>
      </c>
      <c r="G1649" s="119"/>
    </row>
    <row r="1650" spans="1:22" ht="12.75">
      <c r="A1650" s="180" t="s">
        <v>369</v>
      </c>
      <c r="B1650" s="243">
        <f>'proposed 13-14'!D1641</f>
        <v>15.45</v>
      </c>
      <c r="C1650" s="163"/>
      <c r="D1650" s="188">
        <f t="shared" si="37"/>
        <v>16.361549999999998</v>
      </c>
      <c r="E1650" s="159">
        <f t="shared" si="38"/>
        <v>5.8999999999999893E-2</v>
      </c>
      <c r="G1650" s="119"/>
    </row>
    <row r="1651" spans="1:22" s="116" customFormat="1" ht="12.75">
      <c r="A1651" s="180" t="s">
        <v>371</v>
      </c>
      <c r="B1651" s="243">
        <f>'proposed 13-14'!D1642</f>
        <v>8.5299999999999994</v>
      </c>
      <c r="C1651" s="97"/>
      <c r="D1651" s="188">
        <f>B1651*(1+$J$30)</f>
        <v>9.2251949999999994</v>
      </c>
      <c r="E1651" s="268">
        <f t="shared" si="38"/>
        <v>8.1500000000000003E-2</v>
      </c>
      <c r="G1651" s="323"/>
    </row>
    <row r="1652" spans="1:22" s="116" customFormat="1" ht="12.75">
      <c r="A1652" s="180" t="s">
        <v>373</v>
      </c>
      <c r="B1652" s="243">
        <f>'proposed 13-14'!D1643</f>
        <v>22.07</v>
      </c>
      <c r="C1652" s="97"/>
      <c r="D1652" s="188">
        <f t="shared" si="37"/>
        <v>23.372129999999999</v>
      </c>
      <c r="E1652" s="268">
        <f t="shared" si="38"/>
        <v>5.8999999999999921E-2</v>
      </c>
      <c r="G1652" s="323"/>
    </row>
    <row r="1653" spans="1:22" s="116" customFormat="1" ht="12.75">
      <c r="A1653" s="180" t="s">
        <v>375</v>
      </c>
      <c r="B1653" s="243">
        <f>'proposed 13-14'!D1644</f>
        <v>35.29</v>
      </c>
      <c r="C1653" s="97"/>
      <c r="D1653" s="188">
        <f t="shared" si="37"/>
        <v>37.372109999999999</v>
      </c>
      <c r="E1653" s="268">
        <f t="shared" si="38"/>
        <v>5.9000000000000004E-2</v>
      </c>
      <c r="G1653" s="323"/>
    </row>
    <row r="1654" spans="1:22" s="116" customFormat="1" ht="12.75">
      <c r="A1654" s="180" t="s">
        <v>376</v>
      </c>
      <c r="B1654" s="243">
        <f>'proposed 13-14'!D1645</f>
        <v>26.48</v>
      </c>
      <c r="C1654" s="97"/>
      <c r="D1654" s="188">
        <f t="shared" si="37"/>
        <v>28.04232</v>
      </c>
      <c r="E1654" s="268">
        <f t="shared" si="38"/>
        <v>5.899999999999999E-2</v>
      </c>
      <c r="G1654" s="323"/>
    </row>
    <row r="1655" spans="1:22" s="116" customFormat="1" ht="12.75">
      <c r="A1655" s="180" t="s">
        <v>378</v>
      </c>
      <c r="B1655" s="243">
        <f>'proposed 13-14'!D1646</f>
        <v>15.45</v>
      </c>
      <c r="C1655" s="97"/>
      <c r="D1655" s="188">
        <f t="shared" si="37"/>
        <v>16.361549999999998</v>
      </c>
      <c r="E1655" s="268">
        <f t="shared" si="38"/>
        <v>5.8999999999999893E-2</v>
      </c>
      <c r="G1655" s="323"/>
    </row>
    <row r="1656" spans="1:22" s="116" customFormat="1" ht="12.75">
      <c r="A1656" s="180" t="s">
        <v>380</v>
      </c>
      <c r="B1656" s="243">
        <f>'proposed 13-14'!D1647</f>
        <v>22.07</v>
      </c>
      <c r="C1656" s="97"/>
      <c r="D1656" s="188">
        <f t="shared" si="37"/>
        <v>23.372129999999999</v>
      </c>
      <c r="E1656" s="268">
        <f t="shared" si="38"/>
        <v>5.8999999999999921E-2</v>
      </c>
      <c r="G1656" s="323"/>
    </row>
    <row r="1657" spans="1:22" s="116" customFormat="1" ht="12.75">
      <c r="A1657" s="180" t="s">
        <v>381</v>
      </c>
      <c r="B1657" s="243">
        <f>'proposed 13-14'!D1648</f>
        <v>22.07</v>
      </c>
      <c r="C1657" s="97"/>
      <c r="D1657" s="188">
        <f t="shared" si="37"/>
        <v>23.372129999999999</v>
      </c>
      <c r="E1657" s="268">
        <f t="shared" si="38"/>
        <v>5.8999999999999921E-2</v>
      </c>
      <c r="G1657" s="323"/>
    </row>
    <row r="1658" spans="1:22" s="116" customFormat="1" ht="12.75">
      <c r="A1658" s="180" t="s">
        <v>383</v>
      </c>
      <c r="B1658" s="243">
        <f>'proposed 13-14'!D1649</f>
        <v>22.07</v>
      </c>
      <c r="C1658" s="97"/>
      <c r="D1658" s="188">
        <f t="shared" si="37"/>
        <v>23.372129999999999</v>
      </c>
      <c r="E1658" s="268">
        <f t="shared" si="38"/>
        <v>5.8999999999999921E-2</v>
      </c>
      <c r="G1658" s="323"/>
    </row>
    <row r="1659" spans="1:22" s="116" customFormat="1" ht="12.75">
      <c r="A1659" s="180" t="s">
        <v>384</v>
      </c>
      <c r="B1659" s="243">
        <f>'proposed 13-14'!D1650</f>
        <v>15.45</v>
      </c>
      <c r="C1659" s="97"/>
      <c r="D1659" s="188">
        <f>B1659*(1+$J$30)</f>
        <v>16.709174999999998</v>
      </c>
      <c r="E1659" s="268">
        <f t="shared" si="38"/>
        <v>8.1499999999999947E-2</v>
      </c>
      <c r="G1659" s="323"/>
    </row>
    <row r="1660" spans="1:22" s="116" customFormat="1" ht="12.75" customHeight="1">
      <c r="A1660" s="180" t="s">
        <v>386</v>
      </c>
      <c r="B1660" s="243">
        <f>'proposed 13-14'!D1651</f>
        <v>15.45</v>
      </c>
      <c r="C1660" s="97"/>
      <c r="D1660" s="188">
        <f>B1660*(1+$J$29)</f>
        <v>16.361549999999998</v>
      </c>
      <c r="E1660" s="268">
        <f t="shared" si="38"/>
        <v>5.8999999999999893E-2</v>
      </c>
      <c r="G1660" s="323"/>
    </row>
    <row r="1661" spans="1:22" s="116" customFormat="1" ht="12.75">
      <c r="A1661" s="96" t="s">
        <v>388</v>
      </c>
      <c r="B1661" s="243">
        <f>'proposed 13-14'!D1652</f>
        <v>58.85</v>
      </c>
      <c r="C1661" s="97"/>
      <c r="D1661" s="188">
        <f t="shared" ref="D1661:D1724" si="39">B1661*(1+$J$29)</f>
        <v>62.322150000000001</v>
      </c>
      <c r="E1661" s="268">
        <f t="shared" si="38"/>
        <v>5.8999999999999983E-2</v>
      </c>
      <c r="G1661" s="323"/>
    </row>
    <row r="1662" spans="1:22" s="116" customFormat="1" ht="12.75" customHeight="1">
      <c r="A1662" s="180" t="s">
        <v>389</v>
      </c>
      <c r="B1662" s="243">
        <f>'proposed 13-14'!D1653</f>
        <v>22.07</v>
      </c>
      <c r="C1662" s="97"/>
      <c r="D1662" s="188">
        <f t="shared" si="39"/>
        <v>23.372129999999999</v>
      </c>
      <c r="E1662" s="268">
        <f t="shared" si="38"/>
        <v>5.8999999999999921E-2</v>
      </c>
      <c r="G1662" s="323"/>
    </row>
    <row r="1663" spans="1:22" s="116" customFormat="1" ht="12.75" customHeight="1">
      <c r="A1663" s="180" t="s">
        <v>391</v>
      </c>
      <c r="B1663" s="243">
        <f>'proposed 13-14'!D1654</f>
        <v>39.72</v>
      </c>
      <c r="C1663" s="97"/>
      <c r="D1663" s="188">
        <f t="shared" si="39"/>
        <v>42.063479999999998</v>
      </c>
      <c r="E1663" s="268">
        <f t="shared" si="38"/>
        <v>5.899999999999999E-2</v>
      </c>
      <c r="G1663" s="323"/>
    </row>
    <row r="1664" spans="1:22" s="116" customFormat="1" ht="12.75" customHeight="1">
      <c r="A1664" s="180" t="s">
        <v>393</v>
      </c>
      <c r="B1664" s="243">
        <f>'proposed 13-14'!D1655</f>
        <v>15.45</v>
      </c>
      <c r="C1664" s="97"/>
      <c r="D1664" s="188">
        <f>B1664*(1+$J$32)</f>
        <v>16.709174999999998</v>
      </c>
      <c r="E1664" s="268">
        <f t="shared" si="38"/>
        <v>8.1499999999999947E-2</v>
      </c>
      <c r="G1664" s="323"/>
      <c r="V1664" s="116">
        <v>1</v>
      </c>
    </row>
    <row r="1665" spans="1:22" ht="12.75" customHeight="1">
      <c r="A1665" s="180" t="s">
        <v>394</v>
      </c>
      <c r="B1665" s="243">
        <f>'proposed 13-14'!D1656</f>
        <v>22.07</v>
      </c>
      <c r="C1665" s="163"/>
      <c r="D1665" s="188">
        <f t="shared" si="39"/>
        <v>23.372129999999999</v>
      </c>
      <c r="E1665" s="159">
        <f t="shared" si="38"/>
        <v>5.8999999999999921E-2</v>
      </c>
      <c r="G1665" s="119"/>
      <c r="V1665" s="165">
        <v>1</v>
      </c>
    </row>
    <row r="1666" spans="1:22" ht="12.75" customHeight="1">
      <c r="A1666" s="180" t="s">
        <v>396</v>
      </c>
      <c r="B1666" s="243">
        <f>'proposed 13-14'!D1657</f>
        <v>58.85</v>
      </c>
      <c r="C1666" s="139"/>
      <c r="D1666" s="188">
        <f t="shared" si="39"/>
        <v>62.322150000000001</v>
      </c>
      <c r="E1666" s="159">
        <f t="shared" si="38"/>
        <v>5.8999999999999983E-2</v>
      </c>
      <c r="G1666" s="119"/>
    </row>
    <row r="1667" spans="1:22" ht="12.75" customHeight="1">
      <c r="A1667" s="180" t="s">
        <v>398</v>
      </c>
      <c r="B1667" s="243">
        <f>'proposed 13-14'!D1658</f>
        <v>26.48</v>
      </c>
      <c r="C1667" s="163"/>
      <c r="D1667" s="188">
        <f t="shared" si="39"/>
        <v>28.04232</v>
      </c>
      <c r="E1667" s="159">
        <f t="shared" si="38"/>
        <v>5.899999999999999E-2</v>
      </c>
      <c r="G1667" s="119"/>
    </row>
    <row r="1668" spans="1:22" ht="12.75" customHeight="1">
      <c r="A1668" s="180" t="s">
        <v>400</v>
      </c>
      <c r="B1668" s="243">
        <f>'proposed 13-14'!D1659</f>
        <v>27.6</v>
      </c>
      <c r="C1668" s="163"/>
      <c r="D1668" s="188">
        <f t="shared" si="39"/>
        <v>29.228400000000001</v>
      </c>
      <c r="E1668" s="159">
        <f t="shared" si="38"/>
        <v>5.8999999999999969E-2</v>
      </c>
      <c r="G1668" s="119"/>
    </row>
    <row r="1669" spans="1:22" ht="12.75" customHeight="1">
      <c r="A1669" s="180" t="s">
        <v>401</v>
      </c>
      <c r="B1669" s="243">
        <f>'proposed 13-14'!D1660</f>
        <v>58.85</v>
      </c>
      <c r="C1669" s="139"/>
      <c r="D1669" s="188">
        <f t="shared" si="39"/>
        <v>62.322150000000001</v>
      </c>
      <c r="E1669" s="159">
        <f t="shared" si="38"/>
        <v>5.8999999999999983E-2</v>
      </c>
      <c r="G1669" s="119"/>
    </row>
    <row r="1670" spans="1:22" ht="12.75" customHeight="1">
      <c r="A1670" s="182" t="s">
        <v>403</v>
      </c>
      <c r="B1670" s="243">
        <f>'proposed 13-14'!D1661</f>
        <v>15.45</v>
      </c>
      <c r="C1670" s="163"/>
      <c r="D1670" s="188">
        <f t="shared" si="39"/>
        <v>16.361549999999998</v>
      </c>
      <c r="E1670" s="159">
        <f t="shared" si="38"/>
        <v>5.8999999999999893E-2</v>
      </c>
      <c r="G1670" s="119"/>
    </row>
    <row r="1671" spans="1:22" ht="12.75" customHeight="1">
      <c r="A1671" s="180" t="s">
        <v>405</v>
      </c>
      <c r="B1671" s="243">
        <f>'proposed 13-14'!D1662</f>
        <v>24.29</v>
      </c>
      <c r="C1671" s="163"/>
      <c r="D1671" s="188">
        <f t="shared" si="39"/>
        <v>25.723109999999998</v>
      </c>
      <c r="E1671" s="159">
        <f t="shared" si="38"/>
        <v>5.8999999999999969E-2</v>
      </c>
      <c r="G1671" s="119"/>
    </row>
    <row r="1672" spans="1:22" ht="12.75">
      <c r="A1672" s="180" t="s">
        <v>407</v>
      </c>
      <c r="B1672" s="243">
        <f>'proposed 13-14'!D1663</f>
        <v>8.39</v>
      </c>
      <c r="C1672" s="163"/>
      <c r="D1672" s="188">
        <f t="shared" si="39"/>
        <v>8.8850099999999994</v>
      </c>
      <c r="E1672" s="159">
        <f t="shared" si="38"/>
        <v>5.8999999999999858E-2</v>
      </c>
      <c r="G1672" s="119"/>
    </row>
    <row r="1673" spans="1:22" ht="12.75" customHeight="1">
      <c r="A1673" s="180" t="s">
        <v>409</v>
      </c>
      <c r="B1673" s="243">
        <f>'proposed 13-14'!D1664</f>
        <v>58.85</v>
      </c>
      <c r="C1673" s="163"/>
      <c r="D1673" s="188">
        <f t="shared" si="39"/>
        <v>62.322150000000001</v>
      </c>
      <c r="E1673" s="159">
        <f t="shared" si="38"/>
        <v>5.8999999999999983E-2</v>
      </c>
      <c r="G1673" s="119"/>
    </row>
    <row r="1674" spans="1:22" ht="12.75" customHeight="1">
      <c r="A1674" s="180" t="s">
        <v>411</v>
      </c>
      <c r="B1674" s="243">
        <f>'proposed 13-14'!D1665</f>
        <v>5.16</v>
      </c>
      <c r="C1674" s="139"/>
      <c r="D1674" s="188">
        <f t="shared" si="39"/>
        <v>5.4644399999999997</v>
      </c>
      <c r="E1674" s="159">
        <f t="shared" si="38"/>
        <v>5.8999999999999921E-2</v>
      </c>
      <c r="G1674" s="119"/>
    </row>
    <row r="1675" spans="1:22" ht="12.75" customHeight="1">
      <c r="A1675" s="180" t="s">
        <v>413</v>
      </c>
      <c r="B1675" s="243">
        <f>'proposed 13-14'!D1666</f>
        <v>22.07</v>
      </c>
      <c r="C1675" s="163"/>
      <c r="D1675" s="188">
        <f t="shared" si="39"/>
        <v>23.372129999999999</v>
      </c>
      <c r="E1675" s="159">
        <f t="shared" si="38"/>
        <v>5.8999999999999921E-2</v>
      </c>
      <c r="G1675" s="119"/>
    </row>
    <row r="1676" spans="1:22" ht="12.75" customHeight="1">
      <c r="A1676" s="180" t="s">
        <v>415</v>
      </c>
      <c r="B1676" s="243">
        <f>'proposed 13-14'!D1667</f>
        <v>8.09</v>
      </c>
      <c r="C1676" s="163"/>
      <c r="D1676" s="188">
        <f t="shared" si="39"/>
        <v>8.5673099999999991</v>
      </c>
      <c r="E1676" s="159">
        <f t="shared" si="38"/>
        <v>5.8999999999999907E-2</v>
      </c>
      <c r="G1676" s="119"/>
      <c r="V1676" s="165">
        <v>1</v>
      </c>
    </row>
    <row r="1677" spans="1:22" ht="12.75" customHeight="1">
      <c r="A1677" s="180" t="s">
        <v>416</v>
      </c>
      <c r="B1677" s="243">
        <f>'proposed 13-14'!D1668</f>
        <v>58.85</v>
      </c>
      <c r="C1677" s="163"/>
      <c r="D1677" s="188">
        <f t="shared" si="39"/>
        <v>62.322150000000001</v>
      </c>
      <c r="E1677" s="159">
        <f t="shared" si="38"/>
        <v>5.8999999999999983E-2</v>
      </c>
      <c r="G1677" s="119"/>
      <c r="V1677" s="165">
        <v>1</v>
      </c>
    </row>
    <row r="1678" spans="1:22" ht="12.75" customHeight="1">
      <c r="A1678" s="180" t="s">
        <v>418</v>
      </c>
      <c r="B1678" s="243">
        <f>'proposed 13-14'!D1669</f>
        <v>5.6</v>
      </c>
      <c r="C1678" s="163"/>
      <c r="D1678" s="188">
        <f t="shared" si="39"/>
        <v>5.9303999999999997</v>
      </c>
      <c r="E1678" s="159">
        <f t="shared" si="38"/>
        <v>5.9000000000000011E-2</v>
      </c>
      <c r="G1678" s="119"/>
      <c r="V1678" s="165">
        <v>1</v>
      </c>
    </row>
    <row r="1679" spans="1:22" ht="12.75">
      <c r="A1679" s="180" t="s">
        <v>419</v>
      </c>
      <c r="B1679" s="243">
        <f>'proposed 13-14'!D1670</f>
        <v>58.85</v>
      </c>
      <c r="C1679" s="163"/>
      <c r="D1679" s="188">
        <f t="shared" si="39"/>
        <v>62.322150000000001</v>
      </c>
      <c r="E1679" s="159">
        <f t="shared" si="38"/>
        <v>5.8999999999999983E-2</v>
      </c>
      <c r="G1679" s="119"/>
      <c r="V1679" s="165">
        <v>1</v>
      </c>
    </row>
    <row r="1680" spans="1:22" ht="12.75">
      <c r="A1680" s="180" t="s">
        <v>421</v>
      </c>
      <c r="B1680" s="243">
        <f>'proposed 13-14'!D1671</f>
        <v>58.85</v>
      </c>
      <c r="C1680" s="163"/>
      <c r="D1680" s="188">
        <f t="shared" si="39"/>
        <v>62.322150000000001</v>
      </c>
      <c r="E1680" s="159">
        <f t="shared" si="38"/>
        <v>5.8999999999999983E-2</v>
      </c>
      <c r="G1680" s="119"/>
      <c r="V1680" s="165">
        <v>1</v>
      </c>
    </row>
    <row r="1681" spans="1:22" ht="12.75" customHeight="1">
      <c r="A1681" s="180" t="s">
        <v>422</v>
      </c>
      <c r="B1681" s="243">
        <f>'proposed 13-14'!D1672</f>
        <v>58.85</v>
      </c>
      <c r="C1681" s="163"/>
      <c r="D1681" s="188">
        <f t="shared" si="39"/>
        <v>62.322150000000001</v>
      </c>
      <c r="E1681" s="159">
        <f t="shared" si="38"/>
        <v>5.8999999999999983E-2</v>
      </c>
      <c r="G1681" s="119"/>
      <c r="V1681" s="165">
        <v>1</v>
      </c>
    </row>
    <row r="1682" spans="1:22" ht="12.75" customHeight="1">
      <c r="A1682" s="180" t="s">
        <v>424</v>
      </c>
      <c r="B1682" s="243">
        <f>'proposed 13-14'!D1673</f>
        <v>22.07</v>
      </c>
      <c r="C1682" s="163"/>
      <c r="D1682" s="188">
        <f t="shared" si="39"/>
        <v>23.372129999999999</v>
      </c>
      <c r="E1682" s="159">
        <f t="shared" si="38"/>
        <v>5.8999999999999921E-2</v>
      </c>
      <c r="G1682" s="119"/>
    </row>
    <row r="1683" spans="1:22" ht="12.75" customHeight="1">
      <c r="A1683" s="180" t="s">
        <v>426</v>
      </c>
      <c r="B1683" s="243">
        <f>'proposed 13-14'!D1674</f>
        <v>58.85</v>
      </c>
      <c r="C1683" s="163"/>
      <c r="D1683" s="188">
        <f t="shared" si="39"/>
        <v>62.322150000000001</v>
      </c>
      <c r="E1683" s="159">
        <f t="shared" si="38"/>
        <v>5.8999999999999983E-2</v>
      </c>
      <c r="G1683" s="119"/>
    </row>
    <row r="1684" spans="1:22" ht="12.75" customHeight="1">
      <c r="A1684" s="180" t="s">
        <v>428</v>
      </c>
      <c r="B1684" s="243">
        <f>'proposed 13-14'!D1675</f>
        <v>22.07</v>
      </c>
      <c r="C1684" s="163"/>
      <c r="D1684" s="188">
        <f t="shared" si="39"/>
        <v>23.372129999999999</v>
      </c>
      <c r="E1684" s="159">
        <f t="shared" si="38"/>
        <v>5.8999999999999921E-2</v>
      </c>
      <c r="G1684" s="119"/>
    </row>
    <row r="1685" spans="1:22" ht="12.75" customHeight="1">
      <c r="A1685" s="180" t="s">
        <v>429</v>
      </c>
      <c r="B1685" s="243">
        <f>'proposed 13-14'!D1676</f>
        <v>58.85</v>
      </c>
      <c r="C1685" s="163"/>
      <c r="D1685" s="188">
        <f t="shared" si="39"/>
        <v>62.322150000000001</v>
      </c>
      <c r="E1685" s="159">
        <f t="shared" si="38"/>
        <v>5.8999999999999983E-2</v>
      </c>
      <c r="G1685" s="119"/>
    </row>
    <row r="1686" spans="1:22" ht="12.75" customHeight="1" thickBot="1">
      <c r="A1686" s="300"/>
      <c r="B1686" s="278" t="s">
        <v>144</v>
      </c>
      <c r="C1686" s="107"/>
      <c r="D1686" s="225"/>
      <c r="E1686" s="280" t="s">
        <v>144</v>
      </c>
      <c r="G1686" s="119"/>
    </row>
    <row r="1687" spans="1:22" ht="12.75">
      <c r="A1687" s="306" t="s">
        <v>463</v>
      </c>
      <c r="B1687" s="282" t="s">
        <v>144</v>
      </c>
      <c r="C1687" s="307"/>
      <c r="D1687" s="188"/>
      <c r="E1687" s="285" t="s">
        <v>144</v>
      </c>
      <c r="G1687" s="119"/>
    </row>
    <row r="1688" spans="1:22" ht="12.75" customHeight="1">
      <c r="A1688" s="180" t="s">
        <v>362</v>
      </c>
      <c r="B1688" s="243">
        <f>'proposed 13-14'!D1679</f>
        <v>28.69</v>
      </c>
      <c r="C1688" s="163"/>
      <c r="D1688" s="188">
        <f t="shared" si="39"/>
        <v>30.382709999999999</v>
      </c>
      <c r="E1688" s="159">
        <f t="shared" ref="E1688:E1728" si="40">(D1688-B1688)/B1688</f>
        <v>5.8999999999999934E-2</v>
      </c>
      <c r="G1688" s="119"/>
    </row>
    <row r="1689" spans="1:22" ht="12.75">
      <c r="A1689" s="180" t="s">
        <v>363</v>
      </c>
      <c r="B1689" s="243">
        <f>'proposed 13-14'!D1680</f>
        <v>44.11</v>
      </c>
      <c r="C1689" s="143"/>
      <c r="D1689" s="188">
        <f t="shared" si="39"/>
        <v>46.712489999999995</v>
      </c>
      <c r="E1689" s="159">
        <f t="shared" si="40"/>
        <v>5.8999999999999907E-2</v>
      </c>
      <c r="G1689" s="119"/>
    </row>
    <row r="1690" spans="1:22" ht="12.75" customHeight="1">
      <c r="A1690" s="180" t="s">
        <v>364</v>
      </c>
      <c r="B1690" s="243">
        <f>'proposed 13-14'!D1681</f>
        <v>10.3</v>
      </c>
      <c r="C1690" s="143"/>
      <c r="D1690" s="188">
        <f t="shared" si="39"/>
        <v>10.9077</v>
      </c>
      <c r="E1690" s="159">
        <f t="shared" si="40"/>
        <v>5.8999999999999941E-2</v>
      </c>
      <c r="G1690" s="119"/>
    </row>
    <row r="1691" spans="1:22" ht="12.75">
      <c r="A1691" s="182" t="s">
        <v>365</v>
      </c>
      <c r="B1691" s="243">
        <f>'proposed 13-14'!D1682</f>
        <v>44.11</v>
      </c>
      <c r="C1691" s="143"/>
      <c r="D1691" s="188">
        <f t="shared" si="39"/>
        <v>46.712489999999995</v>
      </c>
      <c r="E1691" s="159">
        <f t="shared" si="40"/>
        <v>5.8999999999999907E-2</v>
      </c>
      <c r="G1691" s="119"/>
    </row>
    <row r="1692" spans="1:22" ht="12.75" customHeight="1">
      <c r="A1692" s="180" t="s">
        <v>367</v>
      </c>
      <c r="B1692" s="243">
        <f>'proposed 13-14'!D1683</f>
        <v>4.41</v>
      </c>
      <c r="C1692" s="238"/>
      <c r="D1692" s="188">
        <f t="shared" si="39"/>
        <v>4.6701899999999998</v>
      </c>
      <c r="E1692" s="268">
        <f t="shared" si="40"/>
        <v>5.8999999999999928E-2</v>
      </c>
      <c r="F1692" s="116"/>
      <c r="G1692" s="119"/>
    </row>
    <row r="1693" spans="1:22" ht="12.75" customHeight="1">
      <c r="A1693" s="180" t="s">
        <v>369</v>
      </c>
      <c r="B1693" s="243">
        <f>'proposed 13-14'!D1684</f>
        <v>5.3</v>
      </c>
      <c r="C1693" s="143"/>
      <c r="D1693" s="188">
        <f t="shared" si="39"/>
        <v>5.6126999999999994</v>
      </c>
      <c r="E1693" s="159">
        <f t="shared" si="40"/>
        <v>5.8999999999999914E-2</v>
      </c>
      <c r="G1693" s="119"/>
    </row>
    <row r="1694" spans="1:22" ht="12.75" customHeight="1">
      <c r="A1694" s="324" t="s">
        <v>371</v>
      </c>
      <c r="B1694" s="321">
        <f>'proposed tariff 12-13'!D1710</f>
        <v>2.94</v>
      </c>
      <c r="C1694" s="327"/>
      <c r="D1694" s="326">
        <f>B1694*(1+$J$30)</f>
        <v>3.1796099999999998</v>
      </c>
      <c r="E1694" s="325">
        <f t="shared" si="40"/>
        <v>8.1499999999999961E-2</v>
      </c>
      <c r="F1694" s="116"/>
      <c r="G1694" s="119"/>
    </row>
    <row r="1695" spans="1:22" ht="12.75" customHeight="1">
      <c r="A1695" s="180" t="s">
        <v>373</v>
      </c>
      <c r="B1695" s="243">
        <f>'proposed 13-14'!D1686</f>
        <v>22.07</v>
      </c>
      <c r="C1695" s="163"/>
      <c r="D1695" s="188">
        <f t="shared" si="39"/>
        <v>23.372129999999999</v>
      </c>
      <c r="E1695" s="159">
        <f t="shared" si="40"/>
        <v>5.8999999999999921E-2</v>
      </c>
      <c r="G1695" s="119"/>
    </row>
    <row r="1696" spans="1:22" ht="12.75" customHeight="1">
      <c r="A1696" s="180" t="s">
        <v>375</v>
      </c>
      <c r="B1696" s="243">
        <f>'proposed 13-14'!D1687</f>
        <v>44.11</v>
      </c>
      <c r="C1696" s="143"/>
      <c r="D1696" s="188">
        <f t="shared" si="39"/>
        <v>46.712489999999995</v>
      </c>
      <c r="E1696" s="159">
        <f t="shared" si="40"/>
        <v>5.8999999999999907E-2</v>
      </c>
      <c r="G1696" s="119"/>
    </row>
    <row r="1697" spans="1:22" ht="12.75" customHeight="1">
      <c r="A1697" s="180" t="s">
        <v>376</v>
      </c>
      <c r="B1697" s="243">
        <f>'proposed 13-14'!D1688</f>
        <v>26.48</v>
      </c>
      <c r="C1697" s="163"/>
      <c r="D1697" s="188">
        <f t="shared" si="39"/>
        <v>28.04232</v>
      </c>
      <c r="E1697" s="159">
        <f t="shared" si="40"/>
        <v>5.899999999999999E-2</v>
      </c>
      <c r="G1697" s="119"/>
      <c r="V1697" s="165">
        <v>1</v>
      </c>
    </row>
    <row r="1698" spans="1:22" ht="12.75" customHeight="1">
      <c r="A1698" s="96" t="s">
        <v>378</v>
      </c>
      <c r="B1698" s="243">
        <f>'proposed 13-14'!D1689</f>
        <v>15.45</v>
      </c>
      <c r="C1698" s="163"/>
      <c r="D1698" s="188">
        <f t="shared" si="39"/>
        <v>16.361549999999998</v>
      </c>
      <c r="E1698" s="159">
        <f t="shared" si="40"/>
        <v>5.8999999999999893E-2</v>
      </c>
      <c r="G1698" s="119"/>
    </row>
    <row r="1699" spans="1:22" ht="12.75" customHeight="1">
      <c r="A1699" s="180" t="s">
        <v>380</v>
      </c>
      <c r="B1699" s="243">
        <f>'proposed 13-14'!D1690</f>
        <v>22.07</v>
      </c>
      <c r="C1699" s="163"/>
      <c r="D1699" s="188">
        <f t="shared" si="39"/>
        <v>23.372129999999999</v>
      </c>
      <c r="E1699" s="159">
        <f t="shared" si="40"/>
        <v>5.8999999999999921E-2</v>
      </c>
      <c r="G1699" s="119"/>
    </row>
    <row r="1700" spans="1:22" ht="12.75" customHeight="1">
      <c r="A1700" s="180" t="s">
        <v>381</v>
      </c>
      <c r="B1700" s="243">
        <f>'proposed 13-14'!D1691</f>
        <v>22.07</v>
      </c>
      <c r="C1700" s="163"/>
      <c r="D1700" s="188">
        <f t="shared" si="39"/>
        <v>23.372129999999999</v>
      </c>
      <c r="E1700" s="159">
        <f t="shared" si="40"/>
        <v>5.8999999999999921E-2</v>
      </c>
      <c r="G1700" s="119"/>
    </row>
    <row r="1701" spans="1:22" ht="12.75" customHeight="1">
      <c r="A1701" s="180" t="s">
        <v>383</v>
      </c>
      <c r="B1701" s="243">
        <f>'proposed 13-14'!D1692</f>
        <v>22.07</v>
      </c>
      <c r="C1701" s="163"/>
      <c r="D1701" s="188">
        <f t="shared" si="39"/>
        <v>23.372129999999999</v>
      </c>
      <c r="E1701" s="159">
        <f t="shared" si="40"/>
        <v>5.8999999999999921E-2</v>
      </c>
      <c r="G1701" s="119"/>
    </row>
    <row r="1702" spans="1:22" ht="12.75" customHeight="1">
      <c r="A1702" s="324" t="s">
        <v>384</v>
      </c>
      <c r="B1702" s="328">
        <f>'proposed tariff 12-13'!D1718</f>
        <v>7.3336390092000006</v>
      </c>
      <c r="C1702" s="329"/>
      <c r="D1702" s="326">
        <f>B1702*(1+$J$31)</f>
        <v>7.9313305884498</v>
      </c>
      <c r="E1702" s="330">
        <f t="shared" si="40"/>
        <v>8.149999999999992E-2</v>
      </c>
      <c r="G1702" s="119"/>
    </row>
    <row r="1703" spans="1:22" s="346" customFormat="1" ht="12.75" customHeight="1">
      <c r="A1703" s="324" t="s">
        <v>386</v>
      </c>
      <c r="B1703" s="328">
        <f>'proposed tariff 12-13'!D1719</f>
        <v>7.3336390092000006</v>
      </c>
      <c r="C1703" s="329"/>
      <c r="D1703" s="326">
        <f>B1703*(1+$J$31)</f>
        <v>7.9313305884498</v>
      </c>
      <c r="E1703" s="330">
        <f t="shared" si="40"/>
        <v>8.149999999999992E-2</v>
      </c>
      <c r="F1703" s="344"/>
      <c r="G1703" s="345"/>
    </row>
    <row r="1704" spans="1:22" ht="12.75" customHeight="1">
      <c r="A1704" s="180" t="s">
        <v>388</v>
      </c>
      <c r="B1704" s="243">
        <f>'proposed 13-14'!D1695</f>
        <v>17.64</v>
      </c>
      <c r="C1704" s="143"/>
      <c r="D1704" s="188">
        <f t="shared" si="39"/>
        <v>18.680759999999999</v>
      </c>
      <c r="E1704" s="159">
        <f t="shared" si="40"/>
        <v>5.8999999999999928E-2</v>
      </c>
      <c r="G1704" s="119"/>
    </row>
    <row r="1705" spans="1:22" ht="12.75" customHeight="1">
      <c r="A1705" s="180" t="s">
        <v>389</v>
      </c>
      <c r="B1705" s="243">
        <f>'proposed 13-14'!D1696</f>
        <v>11.75</v>
      </c>
      <c r="C1705" s="163"/>
      <c r="D1705" s="188">
        <f t="shared" si="39"/>
        <v>12.443249999999999</v>
      </c>
      <c r="E1705" s="159">
        <f t="shared" si="40"/>
        <v>5.8999999999999921E-2</v>
      </c>
      <c r="G1705" s="119"/>
    </row>
    <row r="1706" spans="1:22" ht="12.75">
      <c r="A1706" s="180" t="s">
        <v>391</v>
      </c>
      <c r="B1706" s="243">
        <f>'proposed 13-14'!D1697</f>
        <v>44.11</v>
      </c>
      <c r="C1706" s="143"/>
      <c r="D1706" s="188">
        <f t="shared" si="39"/>
        <v>46.712489999999995</v>
      </c>
      <c r="E1706" s="159">
        <f t="shared" si="40"/>
        <v>5.8999999999999907E-2</v>
      </c>
      <c r="G1706" s="119"/>
    </row>
    <row r="1707" spans="1:22" ht="12.75">
      <c r="A1707" s="324" t="s">
        <v>393</v>
      </c>
      <c r="B1707" s="328">
        <f>'proposed tariff 12-13'!D1723</f>
        <v>7.3336390092000006</v>
      </c>
      <c r="C1707" s="329"/>
      <c r="D1707" s="326">
        <f>B1707*(1+$J$32)</f>
        <v>7.9313305884498</v>
      </c>
      <c r="E1707" s="330">
        <f t="shared" si="40"/>
        <v>8.149999999999992E-2</v>
      </c>
      <c r="G1707" s="119"/>
    </row>
    <row r="1708" spans="1:22" ht="12.75">
      <c r="A1708" s="180" t="s">
        <v>394</v>
      </c>
      <c r="B1708" s="243">
        <f>'proposed 13-14'!D1699</f>
        <v>44.11</v>
      </c>
      <c r="C1708" s="143"/>
      <c r="D1708" s="188">
        <f t="shared" si="39"/>
        <v>46.712489999999995</v>
      </c>
      <c r="E1708" s="159">
        <f t="shared" si="40"/>
        <v>5.8999999999999907E-2</v>
      </c>
      <c r="G1708" s="119"/>
    </row>
    <row r="1709" spans="1:22" ht="12.75">
      <c r="A1709" s="180" t="s">
        <v>396</v>
      </c>
      <c r="B1709" s="243">
        <f>'proposed 13-14'!D1700</f>
        <v>2.94</v>
      </c>
      <c r="C1709" s="269"/>
      <c r="D1709" s="188">
        <f t="shared" si="39"/>
        <v>3.1134599999999999</v>
      </c>
      <c r="E1709" s="268">
        <f t="shared" si="40"/>
        <v>5.8999999999999983E-2</v>
      </c>
      <c r="F1709" s="116"/>
      <c r="G1709" s="119"/>
    </row>
    <row r="1710" spans="1:22" ht="12.75">
      <c r="A1710" s="180" t="s">
        <v>398</v>
      </c>
      <c r="B1710" s="243">
        <f>'proposed 13-14'!D1701</f>
        <v>26.48</v>
      </c>
      <c r="C1710" s="163"/>
      <c r="D1710" s="188">
        <f t="shared" si="39"/>
        <v>28.04232</v>
      </c>
      <c r="E1710" s="159">
        <f t="shared" si="40"/>
        <v>5.899999999999999E-2</v>
      </c>
      <c r="G1710" s="119"/>
    </row>
    <row r="1711" spans="1:22" ht="12.75">
      <c r="A1711" s="180" t="s">
        <v>400</v>
      </c>
      <c r="B1711" s="243">
        <f>'proposed 13-14'!D1702</f>
        <v>27.6</v>
      </c>
      <c r="C1711" s="163"/>
      <c r="D1711" s="188">
        <f t="shared" si="39"/>
        <v>29.228400000000001</v>
      </c>
      <c r="E1711" s="159">
        <f t="shared" si="40"/>
        <v>5.8999999999999969E-2</v>
      </c>
      <c r="G1711" s="119"/>
    </row>
    <row r="1712" spans="1:22" ht="12.75">
      <c r="A1712" s="180" t="s">
        <v>401</v>
      </c>
      <c r="B1712" s="243">
        <f>'proposed 13-14'!D1703</f>
        <v>11.75</v>
      </c>
      <c r="C1712" s="163"/>
      <c r="D1712" s="188">
        <f t="shared" si="39"/>
        <v>12.443249999999999</v>
      </c>
      <c r="E1712" s="159">
        <f t="shared" si="40"/>
        <v>5.8999999999999921E-2</v>
      </c>
      <c r="G1712" s="119"/>
    </row>
    <row r="1713" spans="1:7" ht="12.75">
      <c r="A1713" s="182" t="s">
        <v>403</v>
      </c>
      <c r="B1713" s="243">
        <f>'proposed 13-14'!D1704</f>
        <v>15.45</v>
      </c>
      <c r="C1713" s="163"/>
      <c r="D1713" s="188">
        <f t="shared" si="39"/>
        <v>16.361549999999998</v>
      </c>
      <c r="E1713" s="159">
        <f t="shared" si="40"/>
        <v>5.8999999999999893E-2</v>
      </c>
      <c r="G1713" s="119"/>
    </row>
    <row r="1714" spans="1:7" ht="12.75">
      <c r="A1714" s="180" t="s">
        <v>405</v>
      </c>
      <c r="B1714" s="243">
        <f>'proposed 13-14'!D1705</f>
        <v>44.11</v>
      </c>
      <c r="C1714" s="143"/>
      <c r="D1714" s="188">
        <f t="shared" si="39"/>
        <v>46.712489999999995</v>
      </c>
      <c r="E1714" s="159">
        <f t="shared" si="40"/>
        <v>5.8999999999999907E-2</v>
      </c>
      <c r="G1714" s="119"/>
    </row>
    <row r="1715" spans="1:7" ht="12.75">
      <c r="A1715" s="180" t="s">
        <v>407</v>
      </c>
      <c r="B1715" s="243">
        <f>'proposed 13-14'!D1706</f>
        <v>8.39</v>
      </c>
      <c r="C1715" s="163"/>
      <c r="D1715" s="188">
        <f t="shared" si="39"/>
        <v>8.8850099999999994</v>
      </c>
      <c r="E1715" s="159">
        <f t="shared" si="40"/>
        <v>5.8999999999999858E-2</v>
      </c>
      <c r="G1715" s="119"/>
    </row>
    <row r="1716" spans="1:7" ht="12.75">
      <c r="A1716" s="180" t="s">
        <v>409</v>
      </c>
      <c r="B1716" s="243">
        <f>'proposed 13-14'!D1707</f>
        <v>26.48</v>
      </c>
      <c r="C1716" s="163"/>
      <c r="D1716" s="188">
        <f t="shared" si="39"/>
        <v>28.04232</v>
      </c>
      <c r="E1716" s="159">
        <f t="shared" si="40"/>
        <v>5.899999999999999E-2</v>
      </c>
      <c r="G1716" s="119"/>
    </row>
    <row r="1717" spans="1:7" ht="12.75">
      <c r="A1717" s="180" t="s">
        <v>411</v>
      </c>
      <c r="B1717" s="243">
        <f>'proposed 13-14'!D1708</f>
        <v>44.11</v>
      </c>
      <c r="C1717" s="143"/>
      <c r="D1717" s="188">
        <f t="shared" si="39"/>
        <v>46.712489999999995</v>
      </c>
      <c r="E1717" s="159">
        <f t="shared" si="40"/>
        <v>5.8999999999999907E-2</v>
      </c>
      <c r="G1717" s="119"/>
    </row>
    <row r="1718" spans="1:7" ht="12.75">
      <c r="A1718" s="180" t="s">
        <v>413</v>
      </c>
      <c r="B1718" s="243">
        <f>'proposed 13-14'!D1709</f>
        <v>44.11</v>
      </c>
      <c r="C1718" s="143"/>
      <c r="D1718" s="188">
        <f t="shared" si="39"/>
        <v>46.712489999999995</v>
      </c>
      <c r="E1718" s="159">
        <f t="shared" si="40"/>
        <v>5.8999999999999907E-2</v>
      </c>
      <c r="G1718" s="119"/>
    </row>
    <row r="1719" spans="1:7" ht="12.75">
      <c r="A1719" s="180" t="s">
        <v>415</v>
      </c>
      <c r="B1719" s="243">
        <f>'proposed 13-14'!D1710</f>
        <v>5.9</v>
      </c>
      <c r="C1719" s="143"/>
      <c r="D1719" s="188">
        <f t="shared" si="39"/>
        <v>6.2481</v>
      </c>
      <c r="E1719" s="159">
        <f t="shared" si="40"/>
        <v>5.8999999999999934E-2</v>
      </c>
      <c r="G1719" s="119"/>
    </row>
    <row r="1720" spans="1:7" ht="12.75">
      <c r="A1720" s="180" t="s">
        <v>416</v>
      </c>
      <c r="B1720" s="243">
        <f>'proposed 13-14'!D1711</f>
        <v>17.64</v>
      </c>
      <c r="C1720" s="163"/>
      <c r="D1720" s="188">
        <f t="shared" si="39"/>
        <v>18.680759999999999</v>
      </c>
      <c r="E1720" s="159">
        <f t="shared" si="40"/>
        <v>5.8999999999999928E-2</v>
      </c>
      <c r="G1720" s="119"/>
    </row>
    <row r="1721" spans="1:7" ht="12.75">
      <c r="A1721" s="180" t="s">
        <v>418</v>
      </c>
      <c r="B1721" s="243">
        <f>'proposed 13-14'!D1712</f>
        <v>5.6</v>
      </c>
      <c r="C1721" s="163"/>
      <c r="D1721" s="188">
        <f t="shared" si="39"/>
        <v>5.9303999999999997</v>
      </c>
      <c r="E1721" s="159">
        <f t="shared" si="40"/>
        <v>5.9000000000000011E-2</v>
      </c>
      <c r="G1721" s="119"/>
    </row>
    <row r="1722" spans="1:7" ht="12.75">
      <c r="A1722" s="180" t="s">
        <v>419</v>
      </c>
      <c r="B1722" s="243">
        <f>'proposed 13-14'!D1713</f>
        <v>6.17</v>
      </c>
      <c r="C1722" s="143"/>
      <c r="D1722" s="188">
        <f t="shared" si="39"/>
        <v>6.5340299999999996</v>
      </c>
      <c r="E1722" s="159">
        <f t="shared" si="40"/>
        <v>5.8999999999999941E-2</v>
      </c>
      <c r="G1722" s="119"/>
    </row>
    <row r="1723" spans="1:7" ht="12.75">
      <c r="A1723" s="180" t="s">
        <v>421</v>
      </c>
      <c r="B1723" s="243">
        <f>'proposed 13-14'!D1714</f>
        <v>33.090000000000003</v>
      </c>
      <c r="C1723" s="163"/>
      <c r="D1723" s="188">
        <f t="shared" si="39"/>
        <v>35.042310000000001</v>
      </c>
      <c r="E1723" s="159">
        <f t="shared" si="40"/>
        <v>5.8999999999999907E-2</v>
      </c>
      <c r="G1723" s="119"/>
    </row>
    <row r="1724" spans="1:7" ht="12.75">
      <c r="A1724" s="180" t="s">
        <v>422</v>
      </c>
      <c r="B1724" s="243">
        <f>'proposed 13-14'!D1715</f>
        <v>14.42</v>
      </c>
      <c r="C1724" s="143"/>
      <c r="D1724" s="188">
        <f t="shared" si="39"/>
        <v>15.270779999999998</v>
      </c>
      <c r="E1724" s="159">
        <f t="shared" si="40"/>
        <v>5.89999999999999E-2</v>
      </c>
      <c r="G1724" s="119"/>
    </row>
    <row r="1725" spans="1:7" ht="12.75">
      <c r="A1725" s="180" t="s">
        <v>424</v>
      </c>
      <c r="B1725" s="243">
        <f>'proposed 13-14'!D1716</f>
        <v>22.07</v>
      </c>
      <c r="C1725" s="163"/>
      <c r="D1725" s="188">
        <f t="shared" ref="D1725:D1728" si="41">B1725*(1+$J$29)</f>
        <v>23.372129999999999</v>
      </c>
      <c r="E1725" s="159">
        <f t="shared" si="40"/>
        <v>5.8999999999999921E-2</v>
      </c>
      <c r="G1725" s="119"/>
    </row>
    <row r="1726" spans="1:7" ht="12.75">
      <c r="A1726" s="180" t="s">
        <v>426</v>
      </c>
      <c r="B1726" s="243">
        <f>'proposed 13-14'!D1717</f>
        <v>6.17</v>
      </c>
      <c r="C1726" s="143"/>
      <c r="D1726" s="188">
        <f t="shared" si="41"/>
        <v>6.5340299999999996</v>
      </c>
      <c r="E1726" s="159">
        <f t="shared" si="40"/>
        <v>5.8999999999999941E-2</v>
      </c>
      <c r="G1726" s="119"/>
    </row>
    <row r="1727" spans="1:7" ht="12.75">
      <c r="A1727" s="180" t="s">
        <v>428</v>
      </c>
      <c r="B1727" s="243">
        <f>'proposed 13-14'!D1718</f>
        <v>44.11</v>
      </c>
      <c r="C1727" s="143"/>
      <c r="D1727" s="188">
        <f t="shared" si="41"/>
        <v>46.712489999999995</v>
      </c>
      <c r="E1727" s="159">
        <f t="shared" si="40"/>
        <v>5.8999999999999907E-2</v>
      </c>
      <c r="G1727" s="119"/>
    </row>
    <row r="1728" spans="1:7" ht="12.75">
      <c r="A1728" s="180" t="s">
        <v>429</v>
      </c>
      <c r="B1728" s="243">
        <f>'proposed 13-14'!D1719</f>
        <v>22.07</v>
      </c>
      <c r="C1728" s="163"/>
      <c r="D1728" s="188">
        <f t="shared" si="41"/>
        <v>23.372129999999999</v>
      </c>
      <c r="E1728" s="159">
        <f t="shared" si="40"/>
        <v>5.8999999999999921E-2</v>
      </c>
      <c r="G1728" s="119"/>
    </row>
    <row r="1729" spans="1:22" ht="12.75" customHeight="1">
      <c r="A1729" s="180"/>
      <c r="B1729" s="243" t="s">
        <v>144</v>
      </c>
      <c r="C1729" s="163"/>
      <c r="D1729" s="188" t="s">
        <v>144</v>
      </c>
      <c r="E1729" s="159" t="s">
        <v>144</v>
      </c>
      <c r="G1729" s="119"/>
    </row>
    <row r="1730" spans="1:22" ht="12.75" customHeight="1">
      <c r="A1730" s="179" t="s">
        <v>464</v>
      </c>
      <c r="B1730" s="243" t="s">
        <v>144</v>
      </c>
      <c r="C1730" s="163"/>
      <c r="D1730" s="188" t="s">
        <v>144</v>
      </c>
      <c r="E1730" s="159" t="s">
        <v>144</v>
      </c>
      <c r="G1730" s="119"/>
    </row>
    <row r="1731" spans="1:22" ht="12.75" customHeight="1">
      <c r="A1731" s="96" t="s">
        <v>366</v>
      </c>
      <c r="B1731" s="243">
        <f>'proposed 13-14'!D1722</f>
        <v>23.55</v>
      </c>
      <c r="C1731" s="163"/>
      <c r="D1731" s="188">
        <f t="shared" ref="D1731:D1739" si="42">B1731*(1+$J$29)</f>
        <v>24.939450000000001</v>
      </c>
      <c r="E1731" s="159">
        <f t="shared" ref="E1731:E1739" si="43">(D1731-B1731)/B1731</f>
        <v>5.9000000000000004E-2</v>
      </c>
      <c r="G1731" s="119"/>
    </row>
    <row r="1732" spans="1:22" ht="12.75" customHeight="1">
      <c r="A1732" s="96" t="s">
        <v>435</v>
      </c>
      <c r="B1732" s="243">
        <f>'proposed 13-14'!D1723</f>
        <v>23.55</v>
      </c>
      <c r="C1732" s="163"/>
      <c r="D1732" s="188">
        <f t="shared" si="42"/>
        <v>24.939450000000001</v>
      </c>
      <c r="E1732" s="159">
        <f t="shared" si="43"/>
        <v>5.9000000000000004E-2</v>
      </c>
      <c r="G1732" s="119"/>
    </row>
    <row r="1733" spans="1:22" ht="12.75" customHeight="1">
      <c r="A1733" s="180" t="s">
        <v>368</v>
      </c>
      <c r="B1733" s="243">
        <f>'proposed 13-14'!D1724</f>
        <v>51.46</v>
      </c>
      <c r="C1733" s="163"/>
      <c r="D1733" s="188">
        <f t="shared" si="42"/>
        <v>54.496139999999997</v>
      </c>
      <c r="E1733" s="159">
        <f t="shared" si="43"/>
        <v>5.8999999999999921E-2</v>
      </c>
      <c r="G1733" s="119"/>
    </row>
    <row r="1734" spans="1:22" ht="12.75" customHeight="1">
      <c r="A1734" s="96" t="s">
        <v>437</v>
      </c>
      <c r="B1734" s="243">
        <f>'proposed 13-14'!D1725</f>
        <v>41.93</v>
      </c>
      <c r="C1734" s="163"/>
      <c r="D1734" s="188">
        <f t="shared" si="42"/>
        <v>44.403869999999998</v>
      </c>
      <c r="E1734" s="159">
        <f t="shared" si="43"/>
        <v>5.8999999999999955E-2</v>
      </c>
      <c r="G1734" s="119"/>
    </row>
    <row r="1735" spans="1:22" ht="12.75" customHeight="1">
      <c r="A1735" s="96" t="s">
        <v>439</v>
      </c>
      <c r="B1735" s="243">
        <f>'proposed 13-14'!D1726</f>
        <v>26.48</v>
      </c>
      <c r="C1735" s="163"/>
      <c r="D1735" s="188">
        <f t="shared" si="42"/>
        <v>28.04232</v>
      </c>
      <c r="E1735" s="159">
        <f t="shared" si="43"/>
        <v>5.899999999999999E-2</v>
      </c>
      <c r="G1735" s="119"/>
    </row>
    <row r="1736" spans="1:22" ht="12.75" customHeight="1">
      <c r="A1736" s="96" t="s">
        <v>440</v>
      </c>
      <c r="B1736" s="243">
        <f>'proposed 13-14'!D1727</f>
        <v>5.76</v>
      </c>
      <c r="C1736" s="139"/>
      <c r="D1736" s="188">
        <f t="shared" si="42"/>
        <v>6.0998399999999995</v>
      </c>
      <c r="E1736" s="159">
        <f t="shared" si="43"/>
        <v>5.8999999999999948E-2</v>
      </c>
      <c r="G1736" s="119"/>
      <c r="V1736" s="165">
        <v>1</v>
      </c>
    </row>
    <row r="1737" spans="1:22" ht="12.75">
      <c r="A1737" s="96" t="s">
        <v>441</v>
      </c>
      <c r="B1737" s="243">
        <f>'proposed 13-14'!D1728</f>
        <v>58.85</v>
      </c>
      <c r="C1737" s="163"/>
      <c r="D1737" s="188">
        <f t="shared" si="42"/>
        <v>62.322150000000001</v>
      </c>
      <c r="E1737" s="159">
        <f t="shared" si="43"/>
        <v>5.8999999999999983E-2</v>
      </c>
      <c r="G1737" s="119"/>
      <c r="V1737" s="165">
        <v>1</v>
      </c>
    </row>
    <row r="1738" spans="1:22" ht="12.75">
      <c r="A1738" s="96" t="s">
        <v>436</v>
      </c>
      <c r="B1738" s="243">
        <f>'proposed 13-14'!D1729</f>
        <v>12.36</v>
      </c>
      <c r="C1738" s="163"/>
      <c r="D1738" s="188">
        <f t="shared" si="42"/>
        <v>13.089239999999998</v>
      </c>
      <c r="E1738" s="159">
        <f t="shared" si="43"/>
        <v>5.8999999999999921E-2</v>
      </c>
      <c r="G1738" s="119"/>
      <c r="V1738" s="165">
        <v>1</v>
      </c>
    </row>
    <row r="1739" spans="1:22" ht="12.75">
      <c r="A1739" s="96" t="s">
        <v>443</v>
      </c>
      <c r="B1739" s="243">
        <f>'proposed 13-14'!D1730</f>
        <v>51.46</v>
      </c>
      <c r="C1739" s="163"/>
      <c r="D1739" s="188">
        <f t="shared" si="42"/>
        <v>54.496139999999997</v>
      </c>
      <c r="E1739" s="159">
        <f t="shared" si="43"/>
        <v>5.8999999999999921E-2</v>
      </c>
      <c r="G1739" s="119"/>
      <c r="V1739" s="165">
        <v>1</v>
      </c>
    </row>
    <row r="1740" spans="1:22" ht="12.75">
      <c r="A1740" s="180"/>
      <c r="B1740" s="243" t="s">
        <v>144</v>
      </c>
      <c r="C1740" s="163"/>
      <c r="D1740" s="188" t="s">
        <v>144</v>
      </c>
      <c r="E1740" s="159" t="s">
        <v>144</v>
      </c>
      <c r="G1740" s="119"/>
      <c r="V1740" s="165">
        <v>1</v>
      </c>
    </row>
    <row r="1741" spans="1:22" ht="12.75">
      <c r="A1741" s="179" t="s">
        <v>465</v>
      </c>
      <c r="B1741" s="243" t="s">
        <v>144</v>
      </c>
      <c r="C1741" s="163"/>
      <c r="D1741" s="188" t="s">
        <v>144</v>
      </c>
      <c r="E1741" s="159" t="s">
        <v>144</v>
      </c>
      <c r="G1741" s="119"/>
      <c r="V1741" s="165">
        <v>1</v>
      </c>
    </row>
    <row r="1742" spans="1:22" ht="12.75">
      <c r="A1742" s="96" t="s">
        <v>366</v>
      </c>
      <c r="B1742" s="243">
        <f>'proposed 13-14'!D1733</f>
        <v>23.55</v>
      </c>
      <c r="C1742" s="163"/>
      <c r="D1742" s="188">
        <f t="shared" ref="D1742:D1750" si="44">B1742*(1+$J$29)</f>
        <v>24.939450000000001</v>
      </c>
      <c r="E1742" s="159">
        <f t="shared" ref="E1742:E1750" si="45">(D1742-B1742)/B1742</f>
        <v>5.9000000000000004E-2</v>
      </c>
      <c r="G1742" s="119"/>
      <c r="V1742" s="165">
        <v>1</v>
      </c>
    </row>
    <row r="1743" spans="1:22" ht="12.75">
      <c r="A1743" s="96" t="s">
        <v>435</v>
      </c>
      <c r="B1743" s="243">
        <f>'proposed 13-14'!D1734</f>
        <v>23.55</v>
      </c>
      <c r="C1743" s="163"/>
      <c r="D1743" s="188">
        <f t="shared" si="44"/>
        <v>24.939450000000001</v>
      </c>
      <c r="E1743" s="159">
        <f t="shared" si="45"/>
        <v>5.9000000000000004E-2</v>
      </c>
      <c r="G1743" s="119"/>
      <c r="V1743" s="165">
        <v>1</v>
      </c>
    </row>
    <row r="1744" spans="1:22" ht="12.75">
      <c r="A1744" s="180" t="s">
        <v>368</v>
      </c>
      <c r="B1744" s="243">
        <f>'proposed 13-14'!D1735</f>
        <v>44.12</v>
      </c>
      <c r="C1744" s="163"/>
      <c r="D1744" s="188">
        <f t="shared" si="44"/>
        <v>46.723079999999996</v>
      </c>
      <c r="E1744" s="159">
        <f t="shared" si="45"/>
        <v>5.8999999999999969E-2</v>
      </c>
      <c r="G1744" s="119"/>
      <c r="V1744" s="165">
        <v>1</v>
      </c>
    </row>
    <row r="1745" spans="1:22" ht="12.75">
      <c r="A1745" s="96" t="s">
        <v>437</v>
      </c>
      <c r="B1745" s="243">
        <f>'proposed 13-14'!D1736</f>
        <v>44.11</v>
      </c>
      <c r="C1745" s="143"/>
      <c r="D1745" s="188">
        <f t="shared" si="44"/>
        <v>46.712489999999995</v>
      </c>
      <c r="E1745" s="159">
        <f t="shared" si="45"/>
        <v>5.8999999999999907E-2</v>
      </c>
      <c r="G1745" s="119"/>
      <c r="V1745" s="165">
        <v>1</v>
      </c>
    </row>
    <row r="1746" spans="1:22" ht="12.75">
      <c r="A1746" s="180" t="s">
        <v>439</v>
      </c>
      <c r="B1746" s="243">
        <f>'proposed 13-14'!D1737</f>
        <v>14.72</v>
      </c>
      <c r="C1746" s="97"/>
      <c r="D1746" s="188">
        <f t="shared" si="44"/>
        <v>15.588480000000001</v>
      </c>
      <c r="E1746" s="268">
        <f t="shared" si="45"/>
        <v>5.899999999999999E-2</v>
      </c>
      <c r="F1746" s="116"/>
      <c r="G1746" s="119"/>
    </row>
    <row r="1747" spans="1:22" ht="12.75">
      <c r="A1747" s="96" t="s">
        <v>440</v>
      </c>
      <c r="B1747" s="243">
        <f>'proposed 13-14'!D1738</f>
        <v>2.94</v>
      </c>
      <c r="C1747" s="143"/>
      <c r="D1747" s="188">
        <f t="shared" si="44"/>
        <v>3.1134599999999999</v>
      </c>
      <c r="E1747" s="159">
        <f t="shared" si="45"/>
        <v>5.8999999999999983E-2</v>
      </c>
      <c r="G1747" s="119"/>
    </row>
    <row r="1748" spans="1:22" ht="12.75">
      <c r="A1748" s="96" t="s">
        <v>441</v>
      </c>
      <c r="B1748" s="243">
        <f>'proposed 13-14'!D1739</f>
        <v>37.53</v>
      </c>
      <c r="C1748" s="163"/>
      <c r="D1748" s="188">
        <f t="shared" si="44"/>
        <v>39.74427</v>
      </c>
      <c r="E1748" s="159">
        <f t="shared" si="45"/>
        <v>5.8999999999999976E-2</v>
      </c>
      <c r="G1748" s="119"/>
    </row>
    <row r="1749" spans="1:22" ht="12.75">
      <c r="A1749" s="180" t="s">
        <v>436</v>
      </c>
      <c r="B1749" s="243">
        <f>'proposed 13-14'!D1740</f>
        <v>44.11</v>
      </c>
      <c r="C1749" s="143"/>
      <c r="D1749" s="188">
        <f t="shared" si="44"/>
        <v>46.712489999999995</v>
      </c>
      <c r="E1749" s="159">
        <f t="shared" si="45"/>
        <v>5.8999999999999907E-2</v>
      </c>
      <c r="G1749" s="119"/>
    </row>
    <row r="1750" spans="1:22" ht="12.75">
      <c r="A1750" s="96" t="s">
        <v>443</v>
      </c>
      <c r="B1750" s="243">
        <f>'proposed 13-14'!D1741</f>
        <v>44.12</v>
      </c>
      <c r="C1750" s="163"/>
      <c r="D1750" s="188">
        <f t="shared" si="44"/>
        <v>46.723079999999996</v>
      </c>
      <c r="E1750" s="159">
        <f t="shared" si="45"/>
        <v>5.8999999999999969E-2</v>
      </c>
      <c r="G1750" s="119"/>
    </row>
    <row r="1751" spans="1:22" ht="12.75">
      <c r="A1751" s="96"/>
      <c r="B1751" s="243"/>
      <c r="C1751" s="89"/>
      <c r="D1751" s="188"/>
      <c r="E1751" s="159"/>
      <c r="G1751" s="119"/>
      <c r="V1751" s="165">
        <v>1</v>
      </c>
    </row>
    <row r="1752" spans="1:22" ht="12.75">
      <c r="A1752" s="94" t="s">
        <v>696</v>
      </c>
      <c r="B1752" s="243" t="s">
        <v>144</v>
      </c>
      <c r="C1752" s="89"/>
      <c r="D1752" s="188" t="s">
        <v>144</v>
      </c>
      <c r="E1752" s="159" t="s">
        <v>144</v>
      </c>
      <c r="G1752" s="119"/>
    </row>
    <row r="1753" spans="1:22" ht="12.75">
      <c r="A1753" s="96" t="s">
        <v>697</v>
      </c>
      <c r="B1753" s="243">
        <v>1866.23</v>
      </c>
      <c r="C1753" s="230"/>
      <c r="D1753" s="188">
        <f t="shared" ref="D1753:D1755" si="46">B1753*(1+$J$29)</f>
        <v>1976.3375699999999</v>
      </c>
      <c r="E1753" s="159">
        <f>(D1753-B1753)/B1753</f>
        <v>5.8999999999999941E-2</v>
      </c>
      <c r="G1753" s="119"/>
    </row>
    <row r="1754" spans="1:22" ht="12.75">
      <c r="A1754" s="96" t="s">
        <v>698</v>
      </c>
      <c r="B1754" s="267">
        <v>3732.43</v>
      </c>
      <c r="C1754" s="230"/>
      <c r="D1754" s="188">
        <f t="shared" si="46"/>
        <v>3952.6433699999998</v>
      </c>
      <c r="E1754" s="159">
        <f>(D1754-B1754)/B1754</f>
        <v>5.899999999999999E-2</v>
      </c>
      <c r="G1754" s="119"/>
    </row>
    <row r="1755" spans="1:22" ht="12.75">
      <c r="A1755" s="96" t="s">
        <v>143</v>
      </c>
      <c r="B1755" s="243">
        <f>'proposed 13-14'!D1746</f>
        <v>72.099999999999994</v>
      </c>
      <c r="C1755" s="89"/>
      <c r="D1755" s="188">
        <f t="shared" si="46"/>
        <v>76.353899999999996</v>
      </c>
      <c r="E1755" s="159">
        <f>(D1755-B1755)/B1755</f>
        <v>5.9000000000000025E-2</v>
      </c>
      <c r="G1755" s="119"/>
    </row>
    <row r="1756" spans="1:22" ht="12.75">
      <c r="A1756" s="308"/>
      <c r="B1756" s="243" t="s">
        <v>144</v>
      </c>
      <c r="C1756" s="89"/>
      <c r="D1756" s="188" t="s">
        <v>144</v>
      </c>
      <c r="E1756" s="159" t="s">
        <v>144</v>
      </c>
      <c r="G1756" s="119"/>
    </row>
    <row r="1757" spans="1:22" ht="12.75">
      <c r="A1757" s="96"/>
      <c r="B1757" s="243" t="s">
        <v>144</v>
      </c>
      <c r="C1757" s="89"/>
      <c r="D1757" s="188" t="s">
        <v>144</v>
      </c>
      <c r="E1757" s="159" t="s">
        <v>144</v>
      </c>
      <c r="G1757" s="119"/>
    </row>
    <row r="1758" spans="1:22" ht="12.75">
      <c r="A1758" s="94" t="s">
        <v>706</v>
      </c>
      <c r="B1758" s="243" t="s">
        <v>144</v>
      </c>
      <c r="C1758" s="89"/>
      <c r="D1758" s="188" t="s">
        <v>144</v>
      </c>
      <c r="E1758" s="159" t="s">
        <v>144</v>
      </c>
      <c r="G1758" s="119"/>
    </row>
    <row r="1759" spans="1:22" ht="12.75">
      <c r="A1759" s="180" t="s">
        <v>697</v>
      </c>
      <c r="B1759" s="243">
        <v>614.35</v>
      </c>
      <c r="C1759" s="269"/>
      <c r="D1759" s="188">
        <f t="shared" ref="D1759:D1761" si="47">B1759*(1+$J$29)</f>
        <v>650.59664999999995</v>
      </c>
      <c r="E1759" s="159">
        <f>(D1759-B1759)/B1759</f>
        <v>5.8999999999999886E-2</v>
      </c>
      <c r="G1759" s="119"/>
    </row>
    <row r="1760" spans="1:22" ht="12.75">
      <c r="A1760" s="180" t="s">
        <v>698</v>
      </c>
      <c r="B1760" s="267">
        <v>1228.7</v>
      </c>
      <c r="C1760" s="269"/>
      <c r="D1760" s="188">
        <f t="shared" si="47"/>
        <v>1301.1932999999999</v>
      </c>
      <c r="E1760" s="268">
        <f>(D1760-B1760)/B1760</f>
        <v>5.8999999999999886E-2</v>
      </c>
      <c r="G1760" s="119"/>
    </row>
    <row r="1761" spans="1:7" ht="12.75">
      <c r="A1761" s="96" t="s">
        <v>143</v>
      </c>
      <c r="B1761" s="243">
        <f>'proposed 13-14'!D1752</f>
        <v>72.099999999999994</v>
      </c>
      <c r="C1761" s="89"/>
      <c r="D1761" s="188">
        <f t="shared" si="47"/>
        <v>76.353899999999996</v>
      </c>
      <c r="E1761" s="159">
        <f>(D1761-B1761)/B1761</f>
        <v>5.9000000000000025E-2</v>
      </c>
      <c r="G1761" s="119"/>
    </row>
    <row r="1762" spans="1:7" ht="12.75">
      <c r="A1762" s="96"/>
      <c r="B1762" s="243"/>
      <c r="C1762" s="89"/>
      <c r="D1762" s="188" t="s">
        <v>144</v>
      </c>
      <c r="E1762" s="159" t="s">
        <v>144</v>
      </c>
      <c r="G1762" s="119"/>
    </row>
    <row r="1763" spans="1:7" ht="12.75">
      <c r="A1763" s="94" t="s">
        <v>707</v>
      </c>
      <c r="B1763" s="243"/>
      <c r="C1763" s="89"/>
      <c r="D1763" s="188" t="s">
        <v>144</v>
      </c>
      <c r="E1763" s="159" t="s">
        <v>144</v>
      </c>
      <c r="G1763" s="119"/>
    </row>
    <row r="1764" spans="1:7" ht="12.75">
      <c r="A1764" s="94"/>
      <c r="B1764" s="243"/>
      <c r="C1764" s="89"/>
      <c r="D1764" s="188" t="s">
        <v>144</v>
      </c>
      <c r="E1764" s="159" t="s">
        <v>144</v>
      </c>
      <c r="G1764" s="119"/>
    </row>
    <row r="1765" spans="1:7" ht="12.75">
      <c r="A1765" s="94" t="s">
        <v>1335</v>
      </c>
      <c r="B1765" s="243"/>
      <c r="C1765" s="89"/>
      <c r="D1765" s="188" t="s">
        <v>144</v>
      </c>
      <c r="E1765" s="159" t="s">
        <v>144</v>
      </c>
      <c r="G1765" s="119"/>
    </row>
    <row r="1766" spans="1:7" ht="12.75">
      <c r="A1766" s="96" t="s">
        <v>709</v>
      </c>
      <c r="B1766" s="243"/>
      <c r="C1766" s="89"/>
      <c r="D1766" s="188" t="s">
        <v>144</v>
      </c>
      <c r="E1766" s="159" t="s">
        <v>144</v>
      </c>
      <c r="G1766" s="119"/>
    </row>
    <row r="1767" spans="1:7" ht="12.75">
      <c r="A1767" s="96" t="s">
        <v>710</v>
      </c>
      <c r="B1767" s="243">
        <f>'proposed 13-14'!D1758</f>
        <v>13.56</v>
      </c>
      <c r="C1767" s="89"/>
      <c r="D1767" s="188">
        <f t="shared" ref="D1767:D1770" si="48">B1767*(1+$J$29)</f>
        <v>14.36004</v>
      </c>
      <c r="E1767" s="159">
        <f>(D1767-B1767)/B1767</f>
        <v>5.8999999999999941E-2</v>
      </c>
      <c r="G1767" s="119"/>
    </row>
    <row r="1768" spans="1:7" ht="12.75">
      <c r="A1768" s="96" t="s">
        <v>711</v>
      </c>
      <c r="B1768" s="243">
        <f>'proposed 13-14'!D1759</f>
        <v>13.56</v>
      </c>
      <c r="C1768" s="89"/>
      <c r="D1768" s="188">
        <f t="shared" si="48"/>
        <v>14.36004</v>
      </c>
      <c r="E1768" s="159">
        <f>(D1768-B1768)/B1768</f>
        <v>5.8999999999999941E-2</v>
      </c>
      <c r="G1768" s="119"/>
    </row>
    <row r="1769" spans="1:7" ht="12.75">
      <c r="A1769" s="96" t="s">
        <v>712</v>
      </c>
      <c r="B1769" s="243">
        <f>'proposed 13-14'!D1760</f>
        <v>3.67</v>
      </c>
      <c r="C1769" s="89"/>
      <c r="D1769" s="188">
        <f t="shared" si="48"/>
        <v>3.8865299999999996</v>
      </c>
      <c r="E1769" s="159">
        <f>(D1769-B1769)/B1769</f>
        <v>5.8999999999999914E-2</v>
      </c>
      <c r="G1769" s="119"/>
    </row>
    <row r="1770" spans="1:7" ht="13.5" thickBot="1">
      <c r="A1770" s="271" t="s">
        <v>713</v>
      </c>
      <c r="B1770" s="243">
        <f>'proposed 13-14'!D1761</f>
        <v>3.67</v>
      </c>
      <c r="C1770" s="279"/>
      <c r="D1770" s="188">
        <f t="shared" si="48"/>
        <v>3.8865299999999996</v>
      </c>
      <c r="E1770" s="280">
        <f>(D1770-B1770)/B1770</f>
        <v>5.8999999999999914E-2</v>
      </c>
      <c r="G1770" s="119"/>
    </row>
    <row r="1771" spans="1:7" ht="12.75">
      <c r="A1771" s="290"/>
      <c r="B1771" s="282" t="s">
        <v>144</v>
      </c>
      <c r="C1771" s="283"/>
      <c r="D1771" s="284" t="s">
        <v>144</v>
      </c>
      <c r="E1771" s="285" t="s">
        <v>144</v>
      </c>
      <c r="G1771" s="119"/>
    </row>
    <row r="1772" spans="1:7" ht="12.75">
      <c r="A1772" s="94" t="s">
        <v>1336</v>
      </c>
      <c r="B1772" s="243" t="s">
        <v>144</v>
      </c>
      <c r="C1772" s="89"/>
      <c r="D1772" s="188" t="s">
        <v>144</v>
      </c>
      <c r="E1772" s="159" t="s">
        <v>144</v>
      </c>
      <c r="G1772" s="119"/>
    </row>
    <row r="1773" spans="1:7" ht="12.75">
      <c r="A1773" s="96" t="s">
        <v>715</v>
      </c>
      <c r="B1773" s="243" t="s">
        <v>144</v>
      </c>
      <c r="C1773" s="89"/>
      <c r="D1773" s="188" t="s">
        <v>144</v>
      </c>
      <c r="E1773" s="159" t="s">
        <v>144</v>
      </c>
      <c r="G1773" s="119"/>
    </row>
    <row r="1774" spans="1:7" ht="12.75">
      <c r="A1774" s="96" t="s">
        <v>716</v>
      </c>
      <c r="B1774" s="243" t="s">
        <v>144</v>
      </c>
      <c r="C1774" s="89"/>
      <c r="D1774" s="188" t="s">
        <v>144</v>
      </c>
      <c r="E1774" s="159" t="s">
        <v>144</v>
      </c>
      <c r="G1774" s="119"/>
    </row>
    <row r="1775" spans="1:7" ht="12.75">
      <c r="A1775" s="96"/>
      <c r="B1775" s="243" t="s">
        <v>144</v>
      </c>
      <c r="C1775" s="89"/>
      <c r="D1775" s="188" t="s">
        <v>144</v>
      </c>
      <c r="E1775" s="159" t="s">
        <v>144</v>
      </c>
      <c r="G1775" s="119"/>
    </row>
    <row r="1776" spans="1:7" ht="12.75">
      <c r="A1776" s="94" t="s">
        <v>1337</v>
      </c>
      <c r="B1776" s="243" t="s">
        <v>144</v>
      </c>
      <c r="C1776" s="89"/>
      <c r="D1776" s="188" t="s">
        <v>144</v>
      </c>
      <c r="E1776" s="159" t="s">
        <v>144</v>
      </c>
      <c r="G1776" s="119"/>
    </row>
    <row r="1777" spans="1:7" ht="12.75">
      <c r="A1777" s="96" t="s">
        <v>718</v>
      </c>
      <c r="B1777" s="243">
        <f>'proposed 13-14'!D1768</f>
        <v>73.56</v>
      </c>
      <c r="C1777" s="89"/>
      <c r="D1777" s="188">
        <f t="shared" ref="D1777:D1784" si="49">B1777*(1+$J$29)</f>
        <v>77.900040000000004</v>
      </c>
      <c r="E1777" s="159">
        <f>(D1777-B1777)/B1777</f>
        <v>5.9000000000000025E-2</v>
      </c>
      <c r="G1777" s="119"/>
    </row>
    <row r="1778" spans="1:7" ht="12.75">
      <c r="A1778" s="96" t="s">
        <v>719</v>
      </c>
      <c r="B1778" s="243">
        <f>'proposed 13-14'!D1769</f>
        <v>147.09</v>
      </c>
      <c r="C1778" s="89"/>
      <c r="D1778" s="188">
        <f t="shared" si="49"/>
        <v>155.76830999999999</v>
      </c>
      <c r="E1778" s="159">
        <f>(D1778-B1778)/B1778</f>
        <v>5.8999999999999879E-2</v>
      </c>
      <c r="G1778" s="119"/>
    </row>
    <row r="1779" spans="1:7" ht="12.75">
      <c r="A1779" s="96" t="s">
        <v>143</v>
      </c>
      <c r="B1779" s="243">
        <f>'proposed 13-14'!D1770</f>
        <v>73.56</v>
      </c>
      <c r="C1779" s="89"/>
      <c r="D1779" s="188">
        <f t="shared" si="49"/>
        <v>77.900040000000004</v>
      </c>
      <c r="E1779" s="159">
        <f>(D1779-B1779)/B1779</f>
        <v>5.9000000000000025E-2</v>
      </c>
      <c r="G1779" s="119"/>
    </row>
    <row r="1780" spans="1:7" ht="12.75">
      <c r="A1780" s="96"/>
      <c r="B1780" s="243" t="s">
        <v>144</v>
      </c>
      <c r="C1780" s="89"/>
      <c r="D1780" s="188"/>
      <c r="E1780" s="159" t="s">
        <v>144</v>
      </c>
      <c r="G1780" s="119"/>
    </row>
    <row r="1781" spans="1:7" ht="12.75">
      <c r="A1781" s="94" t="s">
        <v>1338</v>
      </c>
      <c r="B1781" s="243" t="s">
        <v>144</v>
      </c>
      <c r="C1781" s="89"/>
      <c r="D1781" s="188"/>
      <c r="E1781" s="159" t="s">
        <v>144</v>
      </c>
      <c r="G1781" s="119"/>
    </row>
    <row r="1782" spans="1:7" ht="12.75">
      <c r="A1782" s="96" t="s">
        <v>718</v>
      </c>
      <c r="B1782" s="243">
        <f>'proposed 13-14'!D1773</f>
        <v>73.56</v>
      </c>
      <c r="C1782" s="89"/>
      <c r="D1782" s="188">
        <f t="shared" si="49"/>
        <v>77.900040000000004</v>
      </c>
      <c r="E1782" s="159">
        <f>(D1782-B1782)/B1782</f>
        <v>5.9000000000000025E-2</v>
      </c>
      <c r="G1782" s="119"/>
    </row>
    <row r="1783" spans="1:7" ht="12.75">
      <c r="A1783" s="96" t="s">
        <v>719</v>
      </c>
      <c r="B1783" s="243">
        <f>'proposed 13-14'!D1774</f>
        <v>147.09</v>
      </c>
      <c r="C1783" s="89"/>
      <c r="D1783" s="188">
        <f t="shared" si="49"/>
        <v>155.76830999999999</v>
      </c>
      <c r="E1783" s="159">
        <f>(D1783-B1783)/B1783</f>
        <v>5.8999999999999879E-2</v>
      </c>
      <c r="G1783" s="119"/>
    </row>
    <row r="1784" spans="1:7" ht="12.75">
      <c r="A1784" s="96" t="s">
        <v>143</v>
      </c>
      <c r="B1784" s="243">
        <f>'proposed 13-14'!D1775</f>
        <v>73.56</v>
      </c>
      <c r="C1784" s="89"/>
      <c r="D1784" s="188">
        <f t="shared" si="49"/>
        <v>77.900040000000004</v>
      </c>
      <c r="E1784" s="159">
        <f>(D1784-B1784)/B1784</f>
        <v>5.9000000000000025E-2</v>
      </c>
      <c r="G1784" s="119"/>
    </row>
    <row r="1785" spans="1:7" ht="12.75">
      <c r="A1785" s="96"/>
      <c r="B1785" s="243" t="s">
        <v>144</v>
      </c>
      <c r="C1785" s="89"/>
      <c r="D1785" s="188" t="s">
        <v>144</v>
      </c>
      <c r="E1785" s="159" t="s">
        <v>144</v>
      </c>
      <c r="G1785" s="119"/>
    </row>
    <row r="1786" spans="1:7" ht="12.75">
      <c r="A1786" s="94" t="s">
        <v>720</v>
      </c>
      <c r="B1786" s="243" t="s">
        <v>144</v>
      </c>
      <c r="C1786" s="89"/>
      <c r="D1786" s="188" t="s">
        <v>144</v>
      </c>
      <c r="E1786" s="159" t="s">
        <v>144</v>
      </c>
      <c r="G1786" s="119"/>
    </row>
    <row r="1787" spans="1:7" ht="12.75">
      <c r="A1787" s="96"/>
      <c r="B1787" s="243" t="s">
        <v>144</v>
      </c>
      <c r="C1787" s="89"/>
      <c r="D1787" s="188" t="s">
        <v>144</v>
      </c>
      <c r="E1787" s="159" t="s">
        <v>144</v>
      </c>
      <c r="G1787" s="119"/>
    </row>
    <row r="1788" spans="1:7" ht="12.75">
      <c r="A1788" s="96" t="s">
        <v>721</v>
      </c>
      <c r="B1788" s="243" t="s">
        <v>144</v>
      </c>
      <c r="C1788" s="89"/>
      <c r="D1788" s="188" t="s">
        <v>144</v>
      </c>
      <c r="E1788" s="159" t="s">
        <v>144</v>
      </c>
      <c r="G1788" s="119"/>
    </row>
    <row r="1789" spans="1:7" ht="12.75">
      <c r="A1789" s="96" t="s">
        <v>722</v>
      </c>
      <c r="B1789" s="243" t="s">
        <v>144</v>
      </c>
      <c r="C1789" s="89"/>
      <c r="D1789" s="188" t="s">
        <v>144</v>
      </c>
      <c r="E1789" s="159" t="s">
        <v>144</v>
      </c>
      <c r="G1789" s="119"/>
    </row>
    <row r="1790" spans="1:7" ht="12.75">
      <c r="A1790" s="96"/>
      <c r="B1790" s="243" t="s">
        <v>144</v>
      </c>
      <c r="C1790" s="89"/>
      <c r="D1790" s="188" t="s">
        <v>144</v>
      </c>
      <c r="E1790" s="159" t="s">
        <v>144</v>
      </c>
      <c r="G1790" s="119"/>
    </row>
    <row r="1791" spans="1:7" ht="12.75">
      <c r="A1791" s="96" t="s">
        <v>200</v>
      </c>
      <c r="B1791" s="243" t="s">
        <v>144</v>
      </c>
      <c r="C1791" s="89"/>
      <c r="D1791" s="188" t="s">
        <v>144</v>
      </c>
      <c r="E1791" s="159" t="s">
        <v>144</v>
      </c>
      <c r="G1791" s="119"/>
    </row>
    <row r="1792" spans="1:7" ht="12.75">
      <c r="A1792" s="96"/>
      <c r="B1792" s="243" t="s">
        <v>144</v>
      </c>
      <c r="C1792" s="89"/>
      <c r="D1792" s="188" t="s">
        <v>144</v>
      </c>
      <c r="E1792" s="159" t="s">
        <v>144</v>
      </c>
      <c r="G1792" s="119"/>
    </row>
    <row r="1793" spans="1:7" ht="12.75">
      <c r="A1793" s="96" t="s">
        <v>1292</v>
      </c>
      <c r="B1793" s="243" t="s">
        <v>144</v>
      </c>
      <c r="C1793" s="89"/>
      <c r="D1793" s="188" t="s">
        <v>144</v>
      </c>
      <c r="E1793" s="159" t="s">
        <v>144</v>
      </c>
      <c r="G1793" s="119"/>
    </row>
    <row r="1794" spans="1:7" ht="12.75">
      <c r="A1794" s="96" t="s">
        <v>201</v>
      </c>
      <c r="B1794" s="243" t="s">
        <v>144</v>
      </c>
      <c r="C1794" s="89"/>
      <c r="D1794" s="188" t="s">
        <v>144</v>
      </c>
      <c r="E1794" s="159" t="s">
        <v>144</v>
      </c>
      <c r="G1794" s="119"/>
    </row>
    <row r="1795" spans="1:7" ht="12.75">
      <c r="A1795" s="96" t="s">
        <v>724</v>
      </c>
      <c r="B1795" s="243" t="s">
        <v>144</v>
      </c>
      <c r="C1795" s="89"/>
      <c r="D1795" s="188" t="s">
        <v>144</v>
      </c>
      <c r="E1795" s="159" t="s">
        <v>144</v>
      </c>
      <c r="G1795" s="119"/>
    </row>
    <row r="1796" spans="1:7" ht="12.75">
      <c r="A1796" s="96"/>
      <c r="B1796" s="243" t="s">
        <v>144</v>
      </c>
      <c r="C1796" s="89"/>
      <c r="D1796" s="188" t="s">
        <v>144</v>
      </c>
      <c r="E1796" s="159" t="s">
        <v>144</v>
      </c>
      <c r="G1796" s="119"/>
    </row>
    <row r="1797" spans="1:7" ht="12.75">
      <c r="A1797" s="96" t="s">
        <v>725</v>
      </c>
      <c r="B1797" s="243" t="s">
        <v>144</v>
      </c>
      <c r="C1797" s="89"/>
      <c r="D1797" s="188" t="s">
        <v>144</v>
      </c>
      <c r="E1797" s="159" t="s">
        <v>144</v>
      </c>
      <c r="G1797" s="119"/>
    </row>
    <row r="1798" spans="1:7" ht="12.75">
      <c r="A1798" s="96" t="s">
        <v>726</v>
      </c>
      <c r="B1798" s="243" t="s">
        <v>144</v>
      </c>
      <c r="C1798" s="89"/>
      <c r="D1798" s="188" t="s">
        <v>144</v>
      </c>
      <c r="E1798" s="159" t="s">
        <v>144</v>
      </c>
      <c r="G1798" s="119"/>
    </row>
    <row r="1799" spans="1:7" ht="12.75">
      <c r="A1799" s="96" t="s">
        <v>727</v>
      </c>
      <c r="B1799" s="243" t="s">
        <v>144</v>
      </c>
      <c r="C1799" s="89"/>
      <c r="D1799" s="188" t="s">
        <v>144</v>
      </c>
      <c r="E1799" s="159" t="s">
        <v>144</v>
      </c>
      <c r="G1799" s="119"/>
    </row>
    <row r="1800" spans="1:7" ht="12.75">
      <c r="A1800" s="96"/>
      <c r="B1800" s="243" t="s">
        <v>144</v>
      </c>
      <c r="C1800" s="89"/>
      <c r="D1800" s="188" t="s">
        <v>144</v>
      </c>
      <c r="E1800" s="159" t="s">
        <v>144</v>
      </c>
      <c r="G1800" s="119"/>
    </row>
    <row r="1801" spans="1:7" ht="12.75">
      <c r="A1801" s="96" t="s">
        <v>202</v>
      </c>
      <c r="B1801" s="243" t="s">
        <v>144</v>
      </c>
      <c r="C1801" s="89"/>
      <c r="D1801" s="188" t="s">
        <v>144</v>
      </c>
      <c r="E1801" s="159" t="s">
        <v>144</v>
      </c>
      <c r="G1801" s="119"/>
    </row>
    <row r="1802" spans="1:7" ht="12.75">
      <c r="A1802" s="96"/>
      <c r="B1802" s="243" t="s">
        <v>144</v>
      </c>
      <c r="C1802" s="89"/>
      <c r="D1802" s="188" t="s">
        <v>144</v>
      </c>
      <c r="E1802" s="159" t="s">
        <v>144</v>
      </c>
      <c r="G1802" s="119"/>
    </row>
    <row r="1803" spans="1:7" ht="12.75">
      <c r="A1803" s="96" t="s">
        <v>728</v>
      </c>
      <c r="B1803" s="243" t="s">
        <v>144</v>
      </c>
      <c r="C1803" s="89"/>
      <c r="D1803" s="188" t="s">
        <v>144</v>
      </c>
      <c r="E1803" s="159" t="s">
        <v>144</v>
      </c>
      <c r="G1803" s="119"/>
    </row>
    <row r="1804" spans="1:7" ht="12.75">
      <c r="A1804" s="96"/>
      <c r="B1804" s="243" t="s">
        <v>144</v>
      </c>
      <c r="C1804" s="89"/>
      <c r="D1804" s="188" t="s">
        <v>144</v>
      </c>
      <c r="E1804" s="159" t="s">
        <v>144</v>
      </c>
      <c r="G1804" s="119"/>
    </row>
    <row r="1805" spans="1:7" ht="12.75">
      <c r="A1805" s="154" t="s">
        <v>1293</v>
      </c>
      <c r="B1805" s="243" t="s">
        <v>144</v>
      </c>
      <c r="C1805" s="89"/>
      <c r="D1805" s="188" t="s">
        <v>144</v>
      </c>
      <c r="E1805" s="159" t="s">
        <v>144</v>
      </c>
      <c r="G1805" s="119"/>
    </row>
    <row r="1806" spans="1:7" ht="12.75">
      <c r="A1806" s="96" t="s">
        <v>730</v>
      </c>
      <c r="B1806" s="243" t="s">
        <v>144</v>
      </c>
      <c r="C1806" s="89"/>
      <c r="D1806" s="188" t="s">
        <v>144</v>
      </c>
      <c r="E1806" s="159" t="s">
        <v>144</v>
      </c>
      <c r="G1806" s="119"/>
    </row>
    <row r="1807" spans="1:7" ht="12.75">
      <c r="A1807" s="96" t="s">
        <v>731</v>
      </c>
      <c r="B1807" s="243" t="s">
        <v>144</v>
      </c>
      <c r="C1807" s="89"/>
      <c r="D1807" s="188" t="s">
        <v>144</v>
      </c>
      <c r="E1807" s="159" t="s">
        <v>144</v>
      </c>
      <c r="G1807" s="119"/>
    </row>
    <row r="1808" spans="1:7" ht="12.75">
      <c r="A1808" s="96"/>
      <c r="B1808" s="243" t="s">
        <v>144</v>
      </c>
      <c r="C1808" s="89"/>
      <c r="D1808" s="188" t="s">
        <v>144</v>
      </c>
      <c r="E1808" s="159" t="s">
        <v>144</v>
      </c>
      <c r="G1808" s="119"/>
    </row>
    <row r="1809" spans="1:7" ht="12.75">
      <c r="A1809" s="94" t="s">
        <v>1294</v>
      </c>
      <c r="B1809" s="243" t="s">
        <v>144</v>
      </c>
      <c r="C1809" s="89"/>
      <c r="D1809" s="188" t="s">
        <v>144</v>
      </c>
      <c r="E1809" s="159" t="s">
        <v>144</v>
      </c>
      <c r="G1809" s="119"/>
    </row>
    <row r="1810" spans="1:7" ht="12.75">
      <c r="A1810" s="96" t="s">
        <v>733</v>
      </c>
      <c r="B1810" s="243" t="s">
        <v>144</v>
      </c>
      <c r="C1810" s="89"/>
      <c r="D1810" s="188" t="s">
        <v>144</v>
      </c>
      <c r="E1810" s="159" t="s">
        <v>144</v>
      </c>
      <c r="G1810" s="119"/>
    </row>
    <row r="1811" spans="1:7" ht="12.75">
      <c r="A1811" s="96" t="s">
        <v>734</v>
      </c>
      <c r="B1811" s="243" t="s">
        <v>144</v>
      </c>
      <c r="C1811" s="89"/>
      <c r="D1811" s="188" t="s">
        <v>144</v>
      </c>
      <c r="E1811" s="159" t="s">
        <v>144</v>
      </c>
      <c r="G1811" s="119"/>
    </row>
    <row r="1812" spans="1:7" ht="12.75">
      <c r="A1812" s="96"/>
      <c r="B1812" s="243"/>
      <c r="C1812" s="89"/>
      <c r="D1812" s="188"/>
      <c r="E1812" s="159"/>
      <c r="G1812" s="119"/>
    </row>
    <row r="1813" spans="1:7" ht="12.75">
      <c r="A1813" s="96" t="s">
        <v>1259</v>
      </c>
      <c r="B1813" s="243" t="s">
        <v>144</v>
      </c>
      <c r="C1813" s="89"/>
      <c r="D1813" s="188" t="s">
        <v>144</v>
      </c>
      <c r="E1813" s="159" t="s">
        <v>144</v>
      </c>
      <c r="G1813" s="119"/>
    </row>
    <row r="1814" spans="1:7" ht="12.75">
      <c r="A1814" s="154" t="s">
        <v>1295</v>
      </c>
      <c r="B1814" s="243" t="s">
        <v>144</v>
      </c>
      <c r="C1814" s="89"/>
      <c r="D1814" s="188" t="s">
        <v>144</v>
      </c>
      <c r="E1814" s="159" t="s">
        <v>144</v>
      </c>
      <c r="G1814" s="119"/>
    </row>
    <row r="1815" spans="1:7" ht="12.75">
      <c r="A1815" s="96" t="s">
        <v>736</v>
      </c>
      <c r="B1815" s="243" t="s">
        <v>144</v>
      </c>
      <c r="C1815" s="89"/>
      <c r="D1815" s="188" t="s">
        <v>144</v>
      </c>
      <c r="E1815" s="159" t="s">
        <v>144</v>
      </c>
      <c r="G1815" s="119"/>
    </row>
    <row r="1816" spans="1:7" ht="12.75">
      <c r="A1816" s="96" t="s">
        <v>737</v>
      </c>
      <c r="B1816" s="243" t="s">
        <v>144</v>
      </c>
      <c r="C1816" s="89"/>
      <c r="D1816" s="188" t="s">
        <v>144</v>
      </c>
      <c r="E1816" s="159" t="s">
        <v>144</v>
      </c>
      <c r="G1816" s="119"/>
    </row>
    <row r="1817" spans="1:7" ht="12.75">
      <c r="A1817" s="96" t="s">
        <v>738</v>
      </c>
      <c r="B1817" s="243" t="s">
        <v>144</v>
      </c>
      <c r="C1817" s="89"/>
      <c r="D1817" s="188" t="s">
        <v>144</v>
      </c>
      <c r="E1817" s="159" t="s">
        <v>144</v>
      </c>
      <c r="G1817" s="119"/>
    </row>
    <row r="1818" spans="1:7" ht="12.75">
      <c r="A1818" s="96" t="s">
        <v>739</v>
      </c>
      <c r="B1818" s="243" t="s">
        <v>144</v>
      </c>
      <c r="C1818" s="89"/>
      <c r="D1818" s="188" t="s">
        <v>144</v>
      </c>
      <c r="E1818" s="159" t="s">
        <v>144</v>
      </c>
      <c r="G1818" s="119"/>
    </row>
    <row r="1819" spans="1:7" ht="12.75">
      <c r="A1819" s="96" t="s">
        <v>740</v>
      </c>
      <c r="B1819" s="243" t="s">
        <v>144</v>
      </c>
      <c r="C1819" s="89"/>
      <c r="D1819" s="188" t="s">
        <v>144</v>
      </c>
      <c r="E1819" s="159" t="s">
        <v>144</v>
      </c>
      <c r="G1819" s="119"/>
    </row>
    <row r="1820" spans="1:7" ht="12.75">
      <c r="A1820" s="96" t="s">
        <v>741</v>
      </c>
      <c r="B1820" s="243" t="s">
        <v>144</v>
      </c>
      <c r="C1820" s="89"/>
      <c r="D1820" s="188" t="s">
        <v>144</v>
      </c>
      <c r="E1820" s="159" t="s">
        <v>144</v>
      </c>
      <c r="G1820" s="119"/>
    </row>
    <row r="1821" spans="1:7" ht="12.75">
      <c r="A1821" s="96" t="s">
        <v>742</v>
      </c>
      <c r="B1821" s="243" t="s">
        <v>144</v>
      </c>
      <c r="C1821" s="89"/>
      <c r="D1821" s="188" t="s">
        <v>144</v>
      </c>
      <c r="E1821" s="159" t="s">
        <v>144</v>
      </c>
      <c r="G1821" s="119"/>
    </row>
    <row r="1822" spans="1:7" ht="12.75">
      <c r="A1822" s="96" t="s">
        <v>743</v>
      </c>
      <c r="B1822" s="243" t="s">
        <v>144</v>
      </c>
      <c r="C1822" s="89"/>
      <c r="D1822" s="188" t="s">
        <v>144</v>
      </c>
      <c r="E1822" s="159" t="s">
        <v>144</v>
      </c>
      <c r="G1822" s="119"/>
    </row>
    <row r="1823" spans="1:7" ht="12.75">
      <c r="A1823" s="96"/>
      <c r="B1823" s="243" t="s">
        <v>144</v>
      </c>
      <c r="C1823" s="89"/>
      <c r="D1823" s="188" t="s">
        <v>144</v>
      </c>
      <c r="E1823" s="159" t="s">
        <v>144</v>
      </c>
      <c r="G1823" s="119"/>
    </row>
    <row r="1824" spans="1:7" ht="12.75">
      <c r="A1824" s="96" t="s">
        <v>1296</v>
      </c>
      <c r="B1824" s="243" t="s">
        <v>144</v>
      </c>
      <c r="C1824" s="89"/>
      <c r="D1824" s="188" t="s">
        <v>144</v>
      </c>
      <c r="E1824" s="159" t="s">
        <v>144</v>
      </c>
      <c r="G1824" s="119"/>
    </row>
    <row r="1825" spans="1:7" ht="12.75">
      <c r="A1825" s="96" t="s">
        <v>745</v>
      </c>
      <c r="B1825" s="243" t="s">
        <v>144</v>
      </c>
      <c r="C1825" s="89"/>
      <c r="D1825" s="188" t="s">
        <v>144</v>
      </c>
      <c r="E1825" s="159" t="s">
        <v>144</v>
      </c>
      <c r="G1825" s="119"/>
    </row>
    <row r="1826" spans="1:7" ht="12.75">
      <c r="A1826" s="96" t="s">
        <v>203</v>
      </c>
      <c r="B1826" s="243" t="s">
        <v>144</v>
      </c>
      <c r="C1826" s="89"/>
      <c r="D1826" s="188" t="s">
        <v>144</v>
      </c>
      <c r="E1826" s="159" t="s">
        <v>144</v>
      </c>
      <c r="G1826" s="119"/>
    </row>
    <row r="1827" spans="1:7" ht="12.75">
      <c r="A1827" s="96" t="s">
        <v>746</v>
      </c>
      <c r="B1827" s="243" t="s">
        <v>144</v>
      </c>
      <c r="C1827" s="89"/>
      <c r="D1827" s="188" t="s">
        <v>144</v>
      </c>
      <c r="E1827" s="159" t="s">
        <v>144</v>
      </c>
      <c r="G1827" s="119"/>
    </row>
    <row r="1828" spans="1:7" ht="12.75">
      <c r="A1828" s="96"/>
      <c r="B1828" s="243" t="s">
        <v>144</v>
      </c>
      <c r="C1828" s="89"/>
      <c r="D1828" s="188" t="s">
        <v>144</v>
      </c>
      <c r="E1828" s="159" t="s">
        <v>144</v>
      </c>
      <c r="G1828" s="119"/>
    </row>
    <row r="1829" spans="1:7" ht="12.75">
      <c r="A1829" s="96" t="s">
        <v>1297</v>
      </c>
      <c r="B1829" s="243" t="s">
        <v>144</v>
      </c>
      <c r="C1829" s="89"/>
      <c r="D1829" s="188" t="s">
        <v>144</v>
      </c>
      <c r="E1829" s="159" t="s">
        <v>144</v>
      </c>
      <c r="G1829" s="119"/>
    </row>
    <row r="1830" spans="1:7" ht="12.75">
      <c r="A1830" s="96" t="s">
        <v>748</v>
      </c>
      <c r="B1830" s="243" t="s">
        <v>144</v>
      </c>
      <c r="C1830" s="89"/>
      <c r="D1830" s="188" t="s">
        <v>144</v>
      </c>
      <c r="E1830" s="159" t="s">
        <v>144</v>
      </c>
      <c r="G1830" s="119"/>
    </row>
    <row r="1831" spans="1:7" ht="12.75">
      <c r="A1831" s="96" t="s">
        <v>749</v>
      </c>
      <c r="B1831" s="243" t="s">
        <v>144</v>
      </c>
      <c r="C1831" s="89"/>
      <c r="D1831" s="188" t="s">
        <v>144</v>
      </c>
      <c r="E1831" s="159" t="s">
        <v>144</v>
      </c>
      <c r="G1831" s="119"/>
    </row>
    <row r="1832" spans="1:7" ht="12.75">
      <c r="A1832" s="96"/>
      <c r="B1832" s="243" t="s">
        <v>144</v>
      </c>
      <c r="C1832" s="89"/>
      <c r="D1832" s="188" t="s">
        <v>144</v>
      </c>
      <c r="E1832" s="159" t="s">
        <v>144</v>
      </c>
      <c r="G1832" s="119"/>
    </row>
    <row r="1833" spans="1:7" ht="12.75">
      <c r="A1833" s="96" t="s">
        <v>1298</v>
      </c>
      <c r="B1833" s="243" t="s">
        <v>144</v>
      </c>
      <c r="C1833" s="89"/>
      <c r="D1833" s="188" t="s">
        <v>144</v>
      </c>
      <c r="E1833" s="159" t="s">
        <v>144</v>
      </c>
      <c r="G1833" s="119"/>
    </row>
    <row r="1834" spans="1:7" ht="12.75">
      <c r="A1834" s="96" t="s">
        <v>751</v>
      </c>
      <c r="B1834" s="243" t="s">
        <v>144</v>
      </c>
      <c r="C1834" s="163"/>
      <c r="D1834" s="188" t="s">
        <v>144</v>
      </c>
      <c r="E1834" s="159" t="s">
        <v>144</v>
      </c>
      <c r="G1834" s="119"/>
    </row>
    <row r="1835" spans="1:7" ht="12.75">
      <c r="A1835" s="96" t="s">
        <v>752</v>
      </c>
      <c r="B1835" s="243" t="s">
        <v>144</v>
      </c>
      <c r="C1835" s="89"/>
      <c r="D1835" s="188" t="s">
        <v>144</v>
      </c>
      <c r="E1835" s="159" t="s">
        <v>144</v>
      </c>
      <c r="G1835" s="119"/>
    </row>
    <row r="1836" spans="1:7" ht="12.75">
      <c r="A1836" s="96" t="s">
        <v>753</v>
      </c>
      <c r="B1836" s="243" t="s">
        <v>144</v>
      </c>
      <c r="C1836" s="89"/>
      <c r="D1836" s="188" t="s">
        <v>144</v>
      </c>
      <c r="E1836" s="159" t="s">
        <v>144</v>
      </c>
      <c r="G1836" s="119"/>
    </row>
    <row r="1837" spans="1:7" ht="12.75">
      <c r="A1837" s="96" t="s">
        <v>754</v>
      </c>
      <c r="B1837" s="243" t="s">
        <v>144</v>
      </c>
      <c r="C1837" s="89"/>
      <c r="D1837" s="188" t="s">
        <v>144</v>
      </c>
      <c r="E1837" s="159" t="s">
        <v>144</v>
      </c>
      <c r="G1837" s="119"/>
    </row>
    <row r="1838" spans="1:7" ht="12.75">
      <c r="A1838" s="96" t="s">
        <v>755</v>
      </c>
      <c r="B1838" s="243" t="s">
        <v>144</v>
      </c>
      <c r="C1838" s="89"/>
      <c r="D1838" s="188" t="s">
        <v>144</v>
      </c>
      <c r="E1838" s="159" t="s">
        <v>144</v>
      </c>
      <c r="G1838" s="119"/>
    </row>
    <row r="1839" spans="1:7" ht="12.75">
      <c r="A1839" s="96"/>
      <c r="B1839" s="243" t="s">
        <v>144</v>
      </c>
      <c r="C1839" s="163"/>
      <c r="D1839" s="188" t="s">
        <v>144</v>
      </c>
      <c r="E1839" s="159" t="s">
        <v>144</v>
      </c>
      <c r="G1839" s="119"/>
    </row>
    <row r="1840" spans="1:7" ht="12.75">
      <c r="A1840" s="96" t="s">
        <v>1299</v>
      </c>
      <c r="B1840" s="243" t="s">
        <v>144</v>
      </c>
      <c r="C1840" s="163"/>
      <c r="D1840" s="188" t="s">
        <v>144</v>
      </c>
      <c r="E1840" s="159" t="s">
        <v>144</v>
      </c>
      <c r="G1840" s="119"/>
    </row>
    <row r="1841" spans="1:7" ht="12.75">
      <c r="A1841" s="96" t="s">
        <v>757</v>
      </c>
      <c r="B1841" s="243" t="s">
        <v>144</v>
      </c>
      <c r="C1841" s="100"/>
      <c r="D1841" s="188" t="s">
        <v>144</v>
      </c>
      <c r="E1841" s="159" t="s">
        <v>144</v>
      </c>
      <c r="G1841" s="119"/>
    </row>
    <row r="1842" spans="1:7" ht="12.75">
      <c r="A1842" s="96" t="s">
        <v>758</v>
      </c>
      <c r="B1842" s="243" t="s">
        <v>144</v>
      </c>
      <c r="C1842" s="100"/>
      <c r="D1842" s="188" t="s">
        <v>144</v>
      </c>
      <c r="E1842" s="159" t="s">
        <v>144</v>
      </c>
      <c r="G1842" s="119"/>
    </row>
    <row r="1843" spans="1:7" ht="13.5" thickBot="1">
      <c r="A1843" s="271"/>
      <c r="B1843" s="278" t="s">
        <v>144</v>
      </c>
      <c r="C1843" s="301"/>
      <c r="D1843" s="225" t="s">
        <v>144</v>
      </c>
      <c r="E1843" s="280" t="s">
        <v>144</v>
      </c>
      <c r="G1843" s="119"/>
    </row>
    <row r="1844" spans="1:7" ht="12.75">
      <c r="A1844" s="291" t="s">
        <v>759</v>
      </c>
      <c r="B1844" s="282" t="s">
        <v>144</v>
      </c>
      <c r="C1844" s="303"/>
      <c r="D1844" s="284" t="s">
        <v>144</v>
      </c>
      <c r="E1844" s="285" t="s">
        <v>144</v>
      </c>
      <c r="G1844" s="119"/>
    </row>
    <row r="1845" spans="1:7" ht="12.75">
      <c r="A1845" s="94" t="s">
        <v>1513</v>
      </c>
      <c r="B1845" s="243" t="s">
        <v>144</v>
      </c>
      <c r="C1845" s="100"/>
      <c r="D1845" s="188" t="s">
        <v>144</v>
      </c>
      <c r="E1845" s="159" t="s">
        <v>144</v>
      </c>
      <c r="G1845" s="119"/>
    </row>
    <row r="1846" spans="1:7" ht="12.75">
      <c r="A1846" s="94" t="s">
        <v>761</v>
      </c>
      <c r="B1846" s="243" t="s">
        <v>144</v>
      </c>
      <c r="C1846" s="100"/>
      <c r="D1846" s="188" t="s">
        <v>144</v>
      </c>
      <c r="E1846" s="159" t="s">
        <v>144</v>
      </c>
      <c r="G1846" s="119"/>
    </row>
    <row r="1847" spans="1:7" ht="12.75">
      <c r="A1847" s="94" t="s">
        <v>762</v>
      </c>
      <c r="B1847" s="243" t="s">
        <v>144</v>
      </c>
      <c r="C1847" s="100"/>
      <c r="D1847" s="188" t="s">
        <v>144</v>
      </c>
      <c r="E1847" s="159" t="s">
        <v>144</v>
      </c>
      <c r="G1847" s="119"/>
    </row>
    <row r="1848" spans="1:7" ht="12.75">
      <c r="A1848" s="96"/>
      <c r="B1848" s="243" t="s">
        <v>144</v>
      </c>
      <c r="C1848" s="100"/>
      <c r="D1848" s="188" t="s">
        <v>144</v>
      </c>
      <c r="E1848" s="159" t="s">
        <v>144</v>
      </c>
      <c r="G1848" s="119"/>
    </row>
    <row r="1849" spans="1:7" ht="12.75">
      <c r="A1849" s="96" t="s">
        <v>1514</v>
      </c>
      <c r="B1849" s="243" t="s">
        <v>144</v>
      </c>
      <c r="C1849" s="100"/>
      <c r="D1849" s="188" t="s">
        <v>144</v>
      </c>
      <c r="E1849" s="159" t="s">
        <v>144</v>
      </c>
      <c r="G1849" s="119"/>
    </row>
    <row r="1850" spans="1:7" ht="12.75">
      <c r="A1850" s="96" t="s">
        <v>1271</v>
      </c>
      <c r="B1850" s="243" t="s">
        <v>144</v>
      </c>
      <c r="C1850" s="100"/>
      <c r="D1850" s="188" t="s">
        <v>144</v>
      </c>
      <c r="E1850" s="159" t="s">
        <v>144</v>
      </c>
      <c r="G1850" s="119"/>
    </row>
    <row r="1851" spans="1:7" ht="12.75">
      <c r="A1851" s="96"/>
      <c r="B1851" s="243"/>
      <c r="C1851" s="100"/>
      <c r="D1851" s="188"/>
      <c r="E1851" s="159"/>
      <c r="G1851" s="119"/>
    </row>
    <row r="1852" spans="1:7" ht="12.75">
      <c r="A1852" s="96" t="s">
        <v>1515</v>
      </c>
      <c r="B1852" s="243"/>
      <c r="C1852" s="100"/>
      <c r="D1852" s="188"/>
      <c r="E1852" s="159"/>
      <c r="G1852" s="119"/>
    </row>
    <row r="1853" spans="1:7" ht="12.75">
      <c r="A1853" s="96"/>
      <c r="B1853" s="243" t="s">
        <v>144</v>
      </c>
      <c r="C1853" s="100"/>
      <c r="D1853" s="188" t="s">
        <v>144</v>
      </c>
      <c r="E1853" s="159" t="s">
        <v>144</v>
      </c>
      <c r="G1853" s="119"/>
    </row>
    <row r="1854" spans="1:7" ht="12.75">
      <c r="A1854" s="96" t="s">
        <v>1516</v>
      </c>
      <c r="B1854" s="243" t="s">
        <v>144</v>
      </c>
      <c r="C1854" s="100"/>
      <c r="D1854" s="188" t="s">
        <v>144</v>
      </c>
      <c r="E1854" s="159" t="s">
        <v>144</v>
      </c>
      <c r="G1854" s="119"/>
    </row>
    <row r="1855" spans="1:7" ht="12.75">
      <c r="A1855" s="96" t="s">
        <v>1272</v>
      </c>
      <c r="B1855" s="243" t="s">
        <v>144</v>
      </c>
      <c r="C1855" s="100"/>
      <c r="D1855" s="188" t="s">
        <v>144</v>
      </c>
      <c r="E1855" s="159" t="s">
        <v>144</v>
      </c>
      <c r="G1855" s="119"/>
    </row>
    <row r="1856" spans="1:7" ht="12.75">
      <c r="A1856" s="96"/>
      <c r="B1856" s="243" t="s">
        <v>144</v>
      </c>
      <c r="C1856" s="100"/>
      <c r="D1856" s="188" t="s">
        <v>144</v>
      </c>
      <c r="E1856" s="159" t="s">
        <v>144</v>
      </c>
      <c r="G1856" s="119"/>
    </row>
    <row r="1857" spans="1:7" ht="12.75">
      <c r="A1857" s="96" t="s">
        <v>769</v>
      </c>
      <c r="B1857" s="243" t="s">
        <v>144</v>
      </c>
      <c r="C1857" s="100"/>
      <c r="D1857" s="188" t="s">
        <v>144</v>
      </c>
      <c r="E1857" s="159" t="s">
        <v>144</v>
      </c>
      <c r="G1857" s="119"/>
    </row>
    <row r="1858" spans="1:7" ht="12.75">
      <c r="A1858" s="96" t="s">
        <v>768</v>
      </c>
      <c r="B1858" s="243" t="s">
        <v>144</v>
      </c>
      <c r="C1858" s="100"/>
      <c r="D1858" s="188" t="s">
        <v>144</v>
      </c>
      <c r="E1858" s="159" t="s">
        <v>144</v>
      </c>
      <c r="G1858" s="119"/>
    </row>
    <row r="1859" spans="1:7" ht="12.75">
      <c r="A1859" s="96"/>
      <c r="B1859" s="243" t="s">
        <v>144</v>
      </c>
      <c r="C1859" s="100"/>
      <c r="D1859" s="188" t="s">
        <v>144</v>
      </c>
      <c r="E1859" s="159" t="s">
        <v>144</v>
      </c>
      <c r="G1859" s="119"/>
    </row>
    <row r="1860" spans="1:7" ht="12.75">
      <c r="A1860" s="96" t="s">
        <v>770</v>
      </c>
      <c r="B1860" s="243" t="s">
        <v>144</v>
      </c>
      <c r="C1860" s="100"/>
      <c r="D1860" s="188" t="s">
        <v>144</v>
      </c>
      <c r="E1860" s="159" t="s">
        <v>144</v>
      </c>
      <c r="G1860" s="119"/>
    </row>
    <row r="1861" spans="1:7" ht="12.75">
      <c r="A1861" s="96"/>
      <c r="B1861" s="243" t="s">
        <v>144</v>
      </c>
      <c r="C1861" s="100"/>
      <c r="D1861" s="188" t="s">
        <v>144</v>
      </c>
      <c r="E1861" s="159" t="s">
        <v>144</v>
      </c>
      <c r="G1861" s="119"/>
    </row>
    <row r="1862" spans="1:7" ht="12.75">
      <c r="A1862" s="94"/>
      <c r="B1862" s="243" t="s">
        <v>144</v>
      </c>
      <c r="C1862" s="100"/>
      <c r="D1862" s="188" t="s">
        <v>144</v>
      </c>
      <c r="E1862" s="159" t="s">
        <v>144</v>
      </c>
      <c r="G1862" s="119"/>
    </row>
    <row r="1863" spans="1:7" ht="12.75">
      <c r="A1863" s="96" t="s">
        <v>772</v>
      </c>
      <c r="B1863" s="243" t="s">
        <v>144</v>
      </c>
      <c r="C1863" s="100"/>
      <c r="D1863" s="188" t="s">
        <v>144</v>
      </c>
      <c r="E1863" s="159" t="s">
        <v>144</v>
      </c>
      <c r="G1863" s="119"/>
    </row>
    <row r="1864" spans="1:7" ht="12.75">
      <c r="A1864" s="96" t="s">
        <v>1492</v>
      </c>
      <c r="B1864" s="243" t="s">
        <v>144</v>
      </c>
      <c r="C1864" s="100"/>
      <c r="D1864" s="188" t="s">
        <v>144</v>
      </c>
      <c r="E1864" s="159" t="s">
        <v>144</v>
      </c>
      <c r="G1864" s="119"/>
    </row>
    <row r="1865" spans="1:7" ht="12.75">
      <c r="A1865" s="96" t="s">
        <v>774</v>
      </c>
      <c r="B1865" s="243">
        <f>'proposed 13-14'!D1856</f>
        <v>73.56</v>
      </c>
      <c r="C1865" s="100"/>
      <c r="D1865" s="188">
        <f t="shared" ref="D1865:D1910" si="50">B1865*(1+$J$29)</f>
        <v>77.900040000000004</v>
      </c>
      <c r="E1865" s="159">
        <f>(D1865-B1865)/B1865</f>
        <v>5.9000000000000025E-2</v>
      </c>
      <c r="G1865" s="119"/>
    </row>
    <row r="1866" spans="1:7" ht="12.75">
      <c r="A1866" s="96" t="s">
        <v>775</v>
      </c>
      <c r="B1866" s="243">
        <f>'proposed 13-14'!D1857</f>
        <v>73.56</v>
      </c>
      <c r="C1866" s="100"/>
      <c r="D1866" s="188">
        <f t="shared" si="50"/>
        <v>77.900040000000004</v>
      </c>
      <c r="E1866" s="159">
        <f>(D1866-B1866)/B1866</f>
        <v>5.9000000000000025E-2</v>
      </c>
      <c r="G1866" s="119"/>
    </row>
    <row r="1867" spans="1:7" ht="12.75">
      <c r="A1867" s="96"/>
      <c r="B1867" s="243"/>
      <c r="C1867" s="100"/>
      <c r="D1867" s="188"/>
      <c r="E1867" s="159"/>
      <c r="G1867" s="119"/>
    </row>
    <row r="1868" spans="1:7" ht="12.75">
      <c r="A1868" s="96"/>
      <c r="B1868" s="243" t="s">
        <v>144</v>
      </c>
      <c r="C1868" s="100"/>
      <c r="D1868" s="188"/>
      <c r="E1868" s="159" t="s">
        <v>144</v>
      </c>
      <c r="G1868" s="119"/>
    </row>
    <row r="1869" spans="1:7" ht="12.75">
      <c r="A1869" s="96" t="s">
        <v>1491</v>
      </c>
      <c r="B1869" s="243" t="s">
        <v>144</v>
      </c>
      <c r="C1869" s="100"/>
      <c r="D1869" s="188"/>
      <c r="E1869" s="159" t="s">
        <v>144</v>
      </c>
      <c r="G1869" s="119"/>
    </row>
    <row r="1870" spans="1:7" ht="12.75">
      <c r="A1870" s="96" t="s">
        <v>777</v>
      </c>
      <c r="B1870" s="243">
        <f>'proposed 13-14'!D1861</f>
        <v>147.09</v>
      </c>
      <c r="C1870" s="100"/>
      <c r="D1870" s="188">
        <f t="shared" si="50"/>
        <v>155.76830999999999</v>
      </c>
      <c r="E1870" s="159">
        <f>(D1870-B1870)/B1870</f>
        <v>5.8999999999999879E-2</v>
      </c>
      <c r="G1870" s="119"/>
    </row>
    <row r="1871" spans="1:7" ht="12.75">
      <c r="A1871" s="96" t="s">
        <v>775</v>
      </c>
      <c r="B1871" s="243">
        <f>'proposed 13-14'!D1862</f>
        <v>147.09</v>
      </c>
      <c r="C1871" s="100"/>
      <c r="D1871" s="188">
        <f t="shared" si="50"/>
        <v>155.76830999999999</v>
      </c>
      <c r="E1871" s="159">
        <f>(D1871-B1871)/B1871</f>
        <v>5.8999999999999879E-2</v>
      </c>
      <c r="G1871" s="119"/>
    </row>
    <row r="1872" spans="1:7" ht="12.75">
      <c r="A1872" s="96"/>
      <c r="B1872" s="243"/>
      <c r="C1872" s="100"/>
      <c r="D1872" s="188"/>
      <c r="E1872" s="159"/>
      <c r="G1872" s="119"/>
    </row>
    <row r="1873" spans="1:7" ht="12.75">
      <c r="A1873" s="96" t="s">
        <v>1517</v>
      </c>
      <c r="B1873" s="243">
        <f>'proposed 13-14'!D1864</f>
        <v>72.099999999999994</v>
      </c>
      <c r="C1873" s="115"/>
      <c r="D1873" s="188">
        <f t="shared" si="50"/>
        <v>76.353899999999996</v>
      </c>
      <c r="E1873" s="268">
        <f>(D1873-B1873)/B1873</f>
        <v>5.9000000000000025E-2</v>
      </c>
      <c r="F1873" s="116"/>
      <c r="G1873" s="119"/>
    </row>
    <row r="1874" spans="1:7" ht="12.75">
      <c r="A1874" s="96"/>
      <c r="B1874" s="243"/>
      <c r="C1874" s="100"/>
      <c r="D1874" s="188"/>
      <c r="E1874" s="159"/>
      <c r="G1874" s="119"/>
    </row>
    <row r="1875" spans="1:7" ht="12.75">
      <c r="A1875" s="96" t="s">
        <v>778</v>
      </c>
      <c r="B1875" s="243"/>
      <c r="C1875" s="100"/>
      <c r="D1875" s="188"/>
      <c r="E1875" s="159" t="s">
        <v>144</v>
      </c>
      <c r="G1875" s="119"/>
    </row>
    <row r="1876" spans="1:7" ht="12.75">
      <c r="A1876" s="96" t="s">
        <v>774</v>
      </c>
      <c r="B1876" s="243">
        <f>'proposed 13-14'!D1867</f>
        <v>3.62</v>
      </c>
      <c r="C1876" s="100"/>
      <c r="D1876" s="188">
        <f t="shared" si="50"/>
        <v>3.83358</v>
      </c>
      <c r="E1876" s="159">
        <f>(D1876-B1876)/B1876</f>
        <v>5.8999999999999962E-2</v>
      </c>
      <c r="G1876" s="119"/>
    </row>
    <row r="1877" spans="1:7" ht="12.75">
      <c r="A1877" s="96" t="s">
        <v>775</v>
      </c>
      <c r="B1877" s="243">
        <f>'proposed 13-14'!D1868</f>
        <v>3.62</v>
      </c>
      <c r="C1877" s="100"/>
      <c r="D1877" s="188">
        <f t="shared" si="50"/>
        <v>3.83358</v>
      </c>
      <c r="E1877" s="159">
        <f>(D1877-B1877)/B1877</f>
        <v>5.8999999999999962E-2</v>
      </c>
      <c r="G1877" s="119"/>
    </row>
    <row r="1878" spans="1:7" ht="12.75">
      <c r="A1878" s="96"/>
      <c r="B1878" s="243"/>
      <c r="C1878" s="100"/>
      <c r="D1878" s="188"/>
      <c r="E1878" s="159" t="s">
        <v>144</v>
      </c>
      <c r="G1878" s="119"/>
    </row>
    <row r="1879" spans="1:7" ht="12.75">
      <c r="A1879" s="94"/>
      <c r="B1879" s="243"/>
      <c r="C1879" s="100"/>
      <c r="D1879" s="188"/>
      <c r="E1879" s="159" t="s">
        <v>144</v>
      </c>
      <c r="G1879" s="119"/>
    </row>
    <row r="1880" spans="1:7" ht="12.75">
      <c r="A1880" s="96" t="s">
        <v>772</v>
      </c>
      <c r="B1880" s="243"/>
      <c r="C1880" s="100"/>
      <c r="D1880" s="188"/>
      <c r="E1880" s="159" t="s">
        <v>144</v>
      </c>
      <c r="G1880" s="119"/>
    </row>
    <row r="1881" spans="1:7" ht="12.75">
      <c r="A1881" s="96"/>
      <c r="B1881" s="243"/>
      <c r="C1881" s="100"/>
      <c r="D1881" s="188"/>
      <c r="E1881" s="159" t="s">
        <v>144</v>
      </c>
      <c r="G1881" s="119"/>
    </row>
    <row r="1882" spans="1:7" ht="12.75">
      <c r="A1882" s="96" t="s">
        <v>773</v>
      </c>
      <c r="B1882" s="243"/>
      <c r="C1882" s="100"/>
      <c r="D1882" s="188"/>
      <c r="E1882" s="159" t="s">
        <v>144</v>
      </c>
      <c r="G1882" s="119"/>
    </row>
    <row r="1883" spans="1:7" ht="12.75">
      <c r="A1883" s="96" t="s">
        <v>774</v>
      </c>
      <c r="B1883" s="243">
        <f>'proposed 13-14'!D1874</f>
        <v>73.56</v>
      </c>
      <c r="C1883" s="100"/>
      <c r="D1883" s="188">
        <f t="shared" si="50"/>
        <v>77.900040000000004</v>
      </c>
      <c r="E1883" s="159">
        <f>(D1883-B1883)/B1883</f>
        <v>5.9000000000000025E-2</v>
      </c>
      <c r="G1883" s="119"/>
    </row>
    <row r="1884" spans="1:7" ht="12.75">
      <c r="A1884" s="96" t="s">
        <v>775</v>
      </c>
      <c r="B1884" s="243">
        <f>'proposed 13-14'!D1875</f>
        <v>73.56</v>
      </c>
      <c r="C1884" s="100"/>
      <c r="D1884" s="188">
        <f t="shared" si="50"/>
        <v>77.900040000000004</v>
      </c>
      <c r="E1884" s="159">
        <f>(D1884-B1884)/B1884</f>
        <v>5.9000000000000025E-2</v>
      </c>
      <c r="G1884" s="119"/>
    </row>
    <row r="1885" spans="1:7" ht="12.75">
      <c r="A1885" s="96"/>
      <c r="B1885" s="243"/>
      <c r="C1885" s="100"/>
      <c r="D1885" s="188"/>
      <c r="E1885" s="159" t="s">
        <v>144</v>
      </c>
      <c r="G1885" s="119"/>
    </row>
    <row r="1886" spans="1:7" ht="12.75">
      <c r="A1886" s="96" t="s">
        <v>780</v>
      </c>
      <c r="B1886" s="243"/>
      <c r="C1886" s="100"/>
      <c r="D1886" s="188"/>
      <c r="E1886" s="159" t="s">
        <v>144</v>
      </c>
      <c r="G1886" s="119"/>
    </row>
    <row r="1887" spans="1:7" ht="12.75">
      <c r="A1887" s="96" t="s">
        <v>774</v>
      </c>
      <c r="B1887" s="243">
        <f>'proposed 13-14'!D1878</f>
        <v>147.09</v>
      </c>
      <c r="C1887" s="100"/>
      <c r="D1887" s="188">
        <f t="shared" si="50"/>
        <v>155.76830999999999</v>
      </c>
      <c r="E1887" s="159">
        <f>(D1887-B1887)/B1887</f>
        <v>5.8999999999999879E-2</v>
      </c>
      <c r="G1887" s="119"/>
    </row>
    <row r="1888" spans="1:7" ht="12.75">
      <c r="A1888" s="96" t="s">
        <v>775</v>
      </c>
      <c r="B1888" s="243">
        <f>'proposed 13-14'!D1879</f>
        <v>147.09</v>
      </c>
      <c r="C1888" s="100"/>
      <c r="D1888" s="188">
        <f t="shared" si="50"/>
        <v>155.76830999999999</v>
      </c>
      <c r="E1888" s="159">
        <f>(D1888-B1888)/B1888</f>
        <v>5.8999999999999879E-2</v>
      </c>
      <c r="G1888" s="119"/>
    </row>
    <row r="1889" spans="1:7" ht="12.75">
      <c r="A1889" s="96"/>
      <c r="B1889" s="243"/>
      <c r="C1889" s="100"/>
      <c r="D1889" s="188"/>
      <c r="E1889" s="159" t="s">
        <v>144</v>
      </c>
      <c r="G1889" s="119"/>
    </row>
    <row r="1890" spans="1:7" ht="12.75">
      <c r="A1890" s="96" t="s">
        <v>781</v>
      </c>
      <c r="B1890" s="243"/>
      <c r="C1890" s="100"/>
      <c r="D1890" s="188"/>
      <c r="E1890" s="159" t="s">
        <v>144</v>
      </c>
      <c r="G1890" s="119"/>
    </row>
    <row r="1891" spans="1:7" ht="12.75">
      <c r="A1891" s="96" t="s">
        <v>774</v>
      </c>
      <c r="B1891" s="243">
        <f>'proposed 13-14'!D1882</f>
        <v>3.62</v>
      </c>
      <c r="C1891" s="100"/>
      <c r="D1891" s="188">
        <f t="shared" si="50"/>
        <v>3.83358</v>
      </c>
      <c r="E1891" s="159">
        <f>(D1891-B1891)/B1891</f>
        <v>5.8999999999999962E-2</v>
      </c>
      <c r="G1891" s="119"/>
    </row>
    <row r="1892" spans="1:7" ht="12.75">
      <c r="A1892" s="96" t="s">
        <v>775</v>
      </c>
      <c r="B1892" s="243">
        <f>'proposed 13-14'!D1883</f>
        <v>3.62</v>
      </c>
      <c r="C1892" s="100"/>
      <c r="D1892" s="188">
        <f t="shared" si="50"/>
        <v>3.83358</v>
      </c>
      <c r="E1892" s="159">
        <f>(D1892-B1892)/B1892</f>
        <v>5.8999999999999962E-2</v>
      </c>
      <c r="G1892" s="119"/>
    </row>
    <row r="1893" spans="1:7" ht="12.75">
      <c r="A1893" s="96"/>
      <c r="B1893" s="243"/>
      <c r="C1893" s="100"/>
      <c r="D1893" s="188"/>
      <c r="E1893" s="159"/>
      <c r="G1893" s="119"/>
    </row>
    <row r="1894" spans="1:7" ht="12.75">
      <c r="A1894" s="96" t="s">
        <v>1276</v>
      </c>
      <c r="B1894" s="243"/>
      <c r="C1894" s="100"/>
      <c r="D1894" s="188"/>
      <c r="E1894" s="159"/>
      <c r="G1894" s="119"/>
    </row>
    <row r="1895" spans="1:7" ht="23.25">
      <c r="A1895" s="253" t="s">
        <v>1279</v>
      </c>
      <c r="B1895" s="243"/>
      <c r="C1895" s="100"/>
      <c r="D1895" s="188"/>
      <c r="E1895" s="159"/>
      <c r="G1895" s="119"/>
    </row>
    <row r="1896" spans="1:7" ht="12.75">
      <c r="A1896" s="96" t="s">
        <v>1277</v>
      </c>
      <c r="B1896" s="243">
        <f>'proposed 13-14'!D1887</f>
        <v>3.62</v>
      </c>
      <c r="C1896" s="100"/>
      <c r="D1896" s="188">
        <f t="shared" si="50"/>
        <v>3.83358</v>
      </c>
      <c r="E1896" s="159">
        <f>(D1896-B1896)/B1896</f>
        <v>5.8999999999999962E-2</v>
      </c>
      <c r="G1896" s="119"/>
    </row>
    <row r="1897" spans="1:7" ht="12.75">
      <c r="A1897" s="96" t="s">
        <v>1278</v>
      </c>
      <c r="B1897" s="243">
        <f>'proposed 13-14'!D1888</f>
        <v>1.81</v>
      </c>
      <c r="C1897" s="100"/>
      <c r="D1897" s="188">
        <f t="shared" si="50"/>
        <v>1.91679</v>
      </c>
      <c r="E1897" s="159">
        <f>(D1897-B1897)/B1897</f>
        <v>5.8999999999999962E-2</v>
      </c>
      <c r="G1897" s="119"/>
    </row>
    <row r="1898" spans="1:7" ht="12.75">
      <c r="A1898" s="96"/>
      <c r="B1898" s="243"/>
      <c r="C1898" s="100"/>
      <c r="D1898" s="188"/>
      <c r="E1898" s="159"/>
      <c r="G1898" s="119"/>
    </row>
    <row r="1899" spans="1:7" ht="12.75">
      <c r="A1899" s="96" t="s">
        <v>1259</v>
      </c>
      <c r="B1899" s="243"/>
      <c r="C1899" s="100"/>
      <c r="D1899" s="188"/>
      <c r="E1899" s="159"/>
      <c r="G1899" s="119"/>
    </row>
    <row r="1900" spans="1:7" ht="22.5">
      <c r="A1900" s="170" t="s">
        <v>1280</v>
      </c>
      <c r="B1900" s="243"/>
      <c r="C1900" s="100"/>
      <c r="D1900" s="188"/>
      <c r="E1900" s="159"/>
      <c r="G1900" s="119"/>
    </row>
    <row r="1901" spans="1:7" ht="12.75">
      <c r="A1901" s="96"/>
      <c r="B1901" s="243"/>
      <c r="C1901" s="100"/>
      <c r="D1901" s="188"/>
      <c r="E1901" s="159"/>
      <c r="G1901" s="119"/>
    </row>
    <row r="1902" spans="1:7" ht="22.5">
      <c r="A1902" s="170" t="s">
        <v>1281</v>
      </c>
      <c r="B1902" s="243"/>
      <c r="C1902" s="100"/>
      <c r="D1902" s="188"/>
      <c r="E1902" s="159"/>
      <c r="G1902" s="119"/>
    </row>
    <row r="1903" spans="1:7" ht="12.75">
      <c r="A1903" s="96"/>
      <c r="B1903" s="243"/>
      <c r="C1903" s="100"/>
      <c r="D1903" s="188"/>
      <c r="E1903" s="159"/>
      <c r="G1903" s="119"/>
    </row>
    <row r="1904" spans="1:7" ht="12.75">
      <c r="A1904" s="96"/>
      <c r="B1904" s="243" t="s">
        <v>144</v>
      </c>
      <c r="C1904" s="100"/>
      <c r="D1904" s="188"/>
      <c r="E1904" s="159" t="s">
        <v>144</v>
      </c>
      <c r="G1904" s="119"/>
    </row>
    <row r="1905" spans="1:22" ht="12.75">
      <c r="A1905" s="94" t="s">
        <v>254</v>
      </c>
      <c r="B1905" s="243" t="s">
        <v>144</v>
      </c>
      <c r="C1905" s="100"/>
      <c r="D1905" s="188"/>
      <c r="E1905" s="159" t="s">
        <v>144</v>
      </c>
      <c r="G1905" s="119"/>
    </row>
    <row r="1906" spans="1:22" ht="12.75">
      <c r="A1906" s="96"/>
      <c r="B1906" s="243" t="s">
        <v>144</v>
      </c>
      <c r="C1906" s="100"/>
      <c r="D1906" s="188"/>
      <c r="E1906" s="159" t="s">
        <v>144</v>
      </c>
      <c r="G1906" s="119"/>
    </row>
    <row r="1907" spans="1:22" ht="12.75">
      <c r="A1907" s="96" t="s">
        <v>782</v>
      </c>
      <c r="B1907" s="243" t="s">
        <v>144</v>
      </c>
      <c r="C1907" s="100"/>
      <c r="D1907" s="188"/>
      <c r="E1907" s="159" t="s">
        <v>144</v>
      </c>
      <c r="G1907" s="119"/>
    </row>
    <row r="1908" spans="1:22" ht="12.75">
      <c r="A1908" s="96" t="s">
        <v>783</v>
      </c>
      <c r="B1908" s="243" t="s">
        <v>144</v>
      </c>
      <c r="C1908" s="100"/>
      <c r="D1908" s="188"/>
      <c r="E1908" s="159" t="s">
        <v>144</v>
      </c>
      <c r="G1908" s="119"/>
    </row>
    <row r="1909" spans="1:22" ht="12.75">
      <c r="A1909" s="96"/>
      <c r="B1909" s="243" t="s">
        <v>144</v>
      </c>
      <c r="C1909" s="100"/>
      <c r="D1909" s="188"/>
      <c r="E1909" s="159" t="s">
        <v>144</v>
      </c>
      <c r="G1909" s="119"/>
    </row>
    <row r="1910" spans="1:22" ht="12.75">
      <c r="A1910" s="96" t="s">
        <v>784</v>
      </c>
      <c r="B1910" s="243">
        <f>'proposed 13-14'!D1901</f>
        <v>257.88</v>
      </c>
      <c r="C1910" s="100"/>
      <c r="D1910" s="188">
        <f t="shared" si="50"/>
        <v>273.09492</v>
      </c>
      <c r="E1910" s="159">
        <f>(D1910-B1910)/B1910</f>
        <v>5.9000000000000025E-2</v>
      </c>
      <c r="G1910" s="119"/>
    </row>
    <row r="1911" spans="1:22" ht="12.75">
      <c r="A1911" s="96"/>
      <c r="B1911" s="243" t="s">
        <v>144</v>
      </c>
      <c r="C1911" s="100"/>
      <c r="D1911" s="188" t="s">
        <v>144</v>
      </c>
      <c r="E1911" s="159" t="s">
        <v>144</v>
      </c>
      <c r="G1911" s="119"/>
    </row>
    <row r="1912" spans="1:22" ht="12.75">
      <c r="A1912" s="96" t="s">
        <v>1300</v>
      </c>
      <c r="B1912" s="243" t="s">
        <v>144</v>
      </c>
      <c r="C1912" s="100"/>
      <c r="D1912" s="188" t="s">
        <v>144</v>
      </c>
      <c r="E1912" s="159" t="s">
        <v>144</v>
      </c>
      <c r="G1912" s="119"/>
    </row>
    <row r="1913" spans="1:22" ht="45.75" thickBot="1">
      <c r="A1913" s="260" t="s">
        <v>1283</v>
      </c>
      <c r="B1913" s="278"/>
      <c r="C1913" s="301" t="s">
        <v>1284</v>
      </c>
      <c r="D1913" s="225"/>
      <c r="E1913" s="280"/>
      <c r="G1913" s="119"/>
    </row>
    <row r="1914" spans="1:22" ht="12.75">
      <c r="A1914" s="290"/>
      <c r="B1914" s="282"/>
      <c r="C1914" s="303"/>
      <c r="D1914" s="284"/>
      <c r="E1914" s="285"/>
      <c r="G1914" s="119"/>
    </row>
    <row r="1915" spans="1:22" ht="12.75">
      <c r="A1915" s="96"/>
      <c r="B1915" s="243"/>
      <c r="C1915" s="100"/>
      <c r="D1915" s="188"/>
      <c r="E1915" s="159"/>
      <c r="G1915" s="119"/>
    </row>
    <row r="1916" spans="1:22" ht="12.75">
      <c r="A1916" s="96"/>
      <c r="B1916" s="243"/>
      <c r="C1916" s="100"/>
      <c r="D1916" s="188"/>
      <c r="E1916" s="159"/>
      <c r="G1916" s="119"/>
    </row>
    <row r="1917" spans="1:22" ht="12.75">
      <c r="A1917" s="94"/>
      <c r="B1917" s="243"/>
      <c r="C1917" s="100"/>
      <c r="D1917" s="188"/>
      <c r="E1917" s="159"/>
      <c r="G1917" s="119"/>
    </row>
    <row r="1918" spans="1:22" ht="12.75">
      <c r="A1918" s="96"/>
      <c r="B1918" s="243"/>
      <c r="C1918" s="100"/>
      <c r="D1918" s="188"/>
      <c r="E1918" s="159"/>
      <c r="G1918" s="119"/>
    </row>
    <row r="1919" spans="1:22" ht="12.75">
      <c r="A1919" s="96"/>
      <c r="B1919" s="243"/>
      <c r="C1919" s="100"/>
      <c r="D1919" s="188"/>
      <c r="E1919" s="159"/>
      <c r="G1919" s="119"/>
    </row>
    <row r="1920" spans="1:22" ht="12.75">
      <c r="A1920" s="96"/>
      <c r="B1920" s="246"/>
      <c r="C1920" s="100"/>
      <c r="D1920" s="188"/>
      <c r="E1920" s="159"/>
      <c r="G1920" s="119"/>
      <c r="V1920" s="165">
        <v>1</v>
      </c>
    </row>
    <row r="1921" spans="1:22" ht="12.75">
      <c r="A1921" s="96"/>
      <c r="B1921" s="246"/>
      <c r="C1921" s="100"/>
      <c r="D1921" s="188"/>
      <c r="E1921" s="159"/>
      <c r="G1921" s="119"/>
    </row>
    <row r="1922" spans="1:22" ht="12.75">
      <c r="A1922" s="96"/>
      <c r="B1922" s="246"/>
      <c r="C1922" s="100"/>
      <c r="D1922" s="188"/>
      <c r="E1922" s="159"/>
      <c r="G1922" s="119"/>
    </row>
    <row r="1923" spans="1:22" ht="12.75">
      <c r="A1923" s="96"/>
      <c r="B1923" s="246"/>
      <c r="C1923" s="100"/>
      <c r="D1923" s="188"/>
      <c r="E1923" s="159"/>
      <c r="G1923" s="119"/>
    </row>
    <row r="1924" spans="1:22" ht="12.75">
      <c r="A1924" s="96"/>
      <c r="B1924" s="246"/>
      <c r="C1924" s="100"/>
      <c r="D1924" s="188"/>
      <c r="E1924" s="159"/>
      <c r="G1924" s="119"/>
    </row>
    <row r="1925" spans="1:22" ht="12.75">
      <c r="A1925" s="96" t="s">
        <v>787</v>
      </c>
      <c r="B1925" s="243">
        <f>'proposed 13-14'!D1912</f>
        <v>1289.3800000000001</v>
      </c>
      <c r="C1925" s="100"/>
      <c r="D1925" s="188">
        <f t="shared" ref="D1925:D1934" si="51">B1925*(1+$J$29)</f>
        <v>1365.4534200000001</v>
      </c>
      <c r="E1925" s="159">
        <f>(D1925-B1925)/B1925</f>
        <v>5.8999999999999948E-2</v>
      </c>
      <c r="G1925" s="119"/>
      <c r="V1925" s="165">
        <v>1</v>
      </c>
    </row>
    <row r="1926" spans="1:22" ht="12.75">
      <c r="A1926" s="94"/>
      <c r="B1926" s="243"/>
      <c r="C1926" s="100"/>
      <c r="D1926" s="188"/>
      <c r="E1926" s="159" t="s">
        <v>144</v>
      </c>
      <c r="G1926" s="119"/>
      <c r="V1926" s="165">
        <v>1</v>
      </c>
    </row>
    <row r="1927" spans="1:22" ht="12.75">
      <c r="A1927" s="96" t="s">
        <v>1282</v>
      </c>
      <c r="B1927" s="243">
        <f>'proposed 13-14'!D1914</f>
        <v>257.88</v>
      </c>
      <c r="C1927" s="100"/>
      <c r="D1927" s="188">
        <f t="shared" si="51"/>
        <v>273.09492</v>
      </c>
      <c r="E1927" s="159">
        <f>(D1927-B1927)/B1927</f>
        <v>5.9000000000000025E-2</v>
      </c>
      <c r="G1927" s="119"/>
      <c r="V1927" s="165">
        <v>1</v>
      </c>
    </row>
    <row r="1928" spans="1:22" ht="12.75">
      <c r="A1928" s="96"/>
      <c r="B1928" s="243"/>
      <c r="C1928" s="100"/>
      <c r="D1928" s="188"/>
      <c r="E1928" s="159" t="s">
        <v>144</v>
      </c>
      <c r="G1928" s="119"/>
      <c r="V1928" s="165">
        <v>1</v>
      </c>
    </row>
    <row r="1929" spans="1:22" ht="12.75">
      <c r="A1929" s="94" t="s">
        <v>1274</v>
      </c>
      <c r="B1929" s="243"/>
      <c r="C1929" s="100"/>
      <c r="D1929" s="188"/>
      <c r="E1929" s="159" t="s">
        <v>144</v>
      </c>
      <c r="G1929" s="119"/>
      <c r="V1929" s="165">
        <v>1</v>
      </c>
    </row>
    <row r="1930" spans="1:22" ht="12.75">
      <c r="A1930" s="94" t="s">
        <v>1275</v>
      </c>
      <c r="B1930" s="243"/>
      <c r="C1930" s="100"/>
      <c r="D1930" s="188"/>
      <c r="E1930" s="159" t="s">
        <v>144</v>
      </c>
      <c r="G1930" s="119"/>
      <c r="V1930" s="165">
        <v>1</v>
      </c>
    </row>
    <row r="1931" spans="1:22" ht="12.75">
      <c r="A1931" s="96" t="s">
        <v>135</v>
      </c>
      <c r="B1931" s="243">
        <f>'proposed 13-14'!D1918</f>
        <v>305.72000000000003</v>
      </c>
      <c r="C1931" s="100"/>
      <c r="D1931" s="188">
        <f t="shared" si="51"/>
        <v>323.75747999999999</v>
      </c>
      <c r="E1931" s="159">
        <f>(D1931-B1931)/B1931</f>
        <v>5.8999999999999865E-2</v>
      </c>
      <c r="G1931" s="119"/>
      <c r="V1931" s="165">
        <v>1</v>
      </c>
    </row>
    <row r="1932" spans="1:22" ht="12.75">
      <c r="A1932" s="96"/>
      <c r="B1932" s="243"/>
      <c r="C1932" s="100"/>
      <c r="D1932" s="188"/>
      <c r="E1932" s="159" t="s">
        <v>144</v>
      </c>
      <c r="G1932" s="119"/>
    </row>
    <row r="1933" spans="1:22" ht="12.75">
      <c r="A1933" s="94" t="s">
        <v>979</v>
      </c>
      <c r="B1933" s="243"/>
      <c r="C1933" s="100"/>
      <c r="D1933" s="188"/>
      <c r="E1933" s="159" t="s">
        <v>144</v>
      </c>
      <c r="G1933" s="119"/>
    </row>
    <row r="1934" spans="1:22" ht="12.75">
      <c r="A1934" s="96" t="s">
        <v>351</v>
      </c>
      <c r="B1934" s="243">
        <f>'proposed 13-14'!D1921</f>
        <v>7.89</v>
      </c>
      <c r="C1934" s="163"/>
      <c r="D1934" s="188">
        <f t="shared" si="51"/>
        <v>8.3555099999999989</v>
      </c>
      <c r="E1934" s="159">
        <f>(D1934-B1934)/B1934</f>
        <v>5.89999999999999E-2</v>
      </c>
      <c r="G1934" s="119"/>
    </row>
    <row r="1935" spans="1:22" ht="12.75">
      <c r="A1935" s="96"/>
      <c r="B1935" s="243"/>
      <c r="C1935" s="163"/>
      <c r="D1935" s="188"/>
      <c r="E1935" s="159"/>
      <c r="G1935" s="119"/>
    </row>
    <row r="1936" spans="1:22" ht="12.75">
      <c r="A1936" s="94" t="s">
        <v>1285</v>
      </c>
      <c r="B1936" s="243"/>
      <c r="C1936" s="163"/>
      <c r="D1936" s="188"/>
      <c r="E1936" s="159"/>
      <c r="G1936" s="119"/>
    </row>
    <row r="1937" spans="1:7" ht="12.75">
      <c r="A1937" s="96"/>
      <c r="B1937" s="243"/>
      <c r="C1937" s="163"/>
      <c r="D1937" s="188"/>
      <c r="E1937" s="159"/>
      <c r="G1937" s="119"/>
    </row>
    <row r="1938" spans="1:7" ht="12.75">
      <c r="A1938" s="96" t="s">
        <v>1286</v>
      </c>
      <c r="B1938" s="243"/>
      <c r="C1938" s="163"/>
      <c r="D1938" s="188"/>
      <c r="E1938" s="159"/>
      <c r="G1938" s="119"/>
    </row>
    <row r="1939" spans="1:7" ht="12.75">
      <c r="A1939" s="177" t="s">
        <v>1288</v>
      </c>
      <c r="B1939" s="243"/>
      <c r="C1939" s="163"/>
      <c r="D1939" s="188"/>
      <c r="E1939" s="159"/>
      <c r="G1939" s="119"/>
    </row>
    <row r="1940" spans="1:7" ht="12.75">
      <c r="A1940" s="96"/>
      <c r="B1940" s="243"/>
      <c r="C1940" s="163"/>
      <c r="D1940" s="188"/>
      <c r="E1940" s="159"/>
      <c r="G1940" s="119"/>
    </row>
    <row r="1941" spans="1:7" ht="12.75">
      <c r="A1941" s="96" t="s">
        <v>1287</v>
      </c>
      <c r="B1941" s="243"/>
      <c r="C1941" s="163"/>
      <c r="D1941" s="188"/>
      <c r="E1941" s="159"/>
      <c r="G1941" s="119"/>
    </row>
    <row r="1942" spans="1:7" ht="12.75">
      <c r="A1942" s="177" t="s">
        <v>1290</v>
      </c>
      <c r="B1942" s="243"/>
      <c r="C1942" s="163"/>
      <c r="D1942" s="188"/>
      <c r="E1942" s="159"/>
      <c r="G1942" s="119"/>
    </row>
    <row r="1943" spans="1:7" ht="12.75">
      <c r="A1943" s="196" t="s">
        <v>1289</v>
      </c>
      <c r="B1943" s="243"/>
      <c r="C1943" s="163"/>
      <c r="D1943" s="188"/>
      <c r="E1943" s="159"/>
      <c r="G1943" s="119"/>
    </row>
    <row r="1944" spans="1:7" ht="12.75">
      <c r="A1944" s="96"/>
      <c r="B1944" s="243"/>
      <c r="C1944" s="163"/>
      <c r="D1944" s="188"/>
      <c r="E1944" s="159"/>
      <c r="G1944" s="119"/>
    </row>
    <row r="1945" spans="1:7" ht="12.75">
      <c r="A1945" s="96"/>
      <c r="B1945" s="243"/>
      <c r="C1945" s="163"/>
      <c r="D1945" s="188"/>
      <c r="E1945" s="159"/>
      <c r="G1945" s="119"/>
    </row>
    <row r="1946" spans="1:7" ht="12.75">
      <c r="A1946" s="96"/>
      <c r="B1946" s="243"/>
      <c r="C1946" s="163"/>
      <c r="D1946" s="188"/>
      <c r="E1946" s="159"/>
      <c r="G1946" s="119"/>
    </row>
    <row r="1947" spans="1:7" ht="12.75">
      <c r="A1947" s="96"/>
      <c r="B1947" s="243"/>
      <c r="C1947" s="163"/>
      <c r="D1947" s="188"/>
      <c r="E1947" s="159"/>
      <c r="G1947" s="119"/>
    </row>
    <row r="1948" spans="1:7" ht="12.75">
      <c r="A1948" s="96"/>
      <c r="B1948" s="243"/>
      <c r="C1948" s="163"/>
      <c r="D1948" s="188"/>
      <c r="E1948" s="159"/>
      <c r="G1948" s="119"/>
    </row>
    <row r="1949" spans="1:7" ht="12.75">
      <c r="A1949" s="96"/>
      <c r="B1949" s="243"/>
      <c r="C1949" s="163"/>
      <c r="D1949" s="188"/>
      <c r="E1949" s="159"/>
      <c r="G1949" s="119"/>
    </row>
    <row r="1950" spans="1:7" ht="12.75">
      <c r="A1950" s="96"/>
      <c r="B1950" s="243"/>
      <c r="C1950" s="163"/>
      <c r="D1950" s="188"/>
      <c r="E1950" s="159"/>
      <c r="G1950" s="119"/>
    </row>
    <row r="1951" spans="1:7" ht="12.75">
      <c r="A1951" s="96"/>
      <c r="B1951" s="243"/>
      <c r="C1951" s="163"/>
      <c r="D1951" s="188"/>
      <c r="E1951" s="159"/>
      <c r="G1951" s="119"/>
    </row>
    <row r="1952" spans="1:7" ht="12.75">
      <c r="A1952" s="94"/>
      <c r="B1952" s="243"/>
      <c r="C1952" s="163"/>
      <c r="D1952" s="188"/>
      <c r="E1952" s="159"/>
      <c r="G1952" s="119"/>
    </row>
    <row r="1953" spans="1:7" ht="12.75">
      <c r="A1953" s="96"/>
      <c r="B1953" s="243"/>
      <c r="C1953" s="163"/>
      <c r="D1953" s="188"/>
      <c r="E1953" s="159"/>
      <c r="G1953" s="119"/>
    </row>
    <row r="1954" spans="1:7" ht="12.75">
      <c r="A1954" s="96"/>
      <c r="B1954" s="243"/>
      <c r="C1954" s="163"/>
      <c r="D1954" s="188"/>
      <c r="E1954" s="159"/>
      <c r="G1954" s="119"/>
    </row>
    <row r="1955" spans="1:7" ht="12.75">
      <c r="A1955" s="96"/>
      <c r="B1955" s="243"/>
      <c r="C1955" s="163"/>
      <c r="D1955" s="188"/>
      <c r="E1955" s="159"/>
      <c r="G1955" s="119"/>
    </row>
    <row r="1956" spans="1:7" ht="12.75">
      <c r="A1956" s="96"/>
      <c r="B1956" s="243"/>
      <c r="C1956" s="163"/>
      <c r="D1956" s="188"/>
      <c r="E1956" s="159"/>
      <c r="G1956" s="119"/>
    </row>
    <row r="1957" spans="1:7" ht="12.75">
      <c r="A1957" s="96"/>
      <c r="B1957" s="243"/>
      <c r="C1957" s="163"/>
      <c r="D1957" s="188"/>
      <c r="E1957" s="159"/>
      <c r="G1957" s="119"/>
    </row>
    <row r="1958" spans="1:7" ht="12.75">
      <c r="A1958" s="96"/>
      <c r="B1958" s="243" t="s">
        <v>144</v>
      </c>
      <c r="C1958" s="100"/>
      <c r="D1958" s="188" t="s">
        <v>144</v>
      </c>
      <c r="E1958" s="159" t="s">
        <v>144</v>
      </c>
    </row>
    <row r="1959" spans="1:7" ht="12.75">
      <c r="A1959" s="219" t="s">
        <v>457</v>
      </c>
      <c r="B1959" s="243" t="s">
        <v>144</v>
      </c>
      <c r="C1959" s="89"/>
      <c r="D1959" s="188" t="s">
        <v>144</v>
      </c>
      <c r="E1959" s="159" t="s">
        <v>144</v>
      </c>
      <c r="F1959" s="2"/>
    </row>
    <row r="1960" spans="1:7" ht="12.75">
      <c r="A1960" s="254"/>
      <c r="B1960" s="206"/>
      <c r="C1960" s="2"/>
      <c r="D1960" s="2"/>
      <c r="E1960" s="255"/>
    </row>
    <row r="1961" spans="1:7" ht="12.75">
      <c r="A1961" s="94" t="s">
        <v>1367</v>
      </c>
      <c r="B1961" s="206"/>
      <c r="C1961" s="2"/>
      <c r="D1961" s="2"/>
      <c r="E1961" s="255"/>
    </row>
    <row r="1962" spans="1:7" ht="12.75">
      <c r="A1962" s="94" t="s">
        <v>1368</v>
      </c>
      <c r="B1962" s="206"/>
      <c r="C1962" s="2"/>
      <c r="D1962" s="2"/>
      <c r="E1962" s="255"/>
    </row>
    <row r="1963" spans="1:7" ht="12.75">
      <c r="A1963" s="170" t="s">
        <v>1369</v>
      </c>
      <c r="B1963" s="206"/>
      <c r="C1963" s="2"/>
      <c r="D1963" s="2"/>
      <c r="E1963" s="255"/>
    </row>
    <row r="1964" spans="1:7" ht="12.75">
      <c r="A1964" s="170" t="s">
        <v>1370</v>
      </c>
      <c r="B1964" s="206"/>
      <c r="C1964" s="2"/>
      <c r="D1964" s="2"/>
      <c r="E1964" s="255"/>
    </row>
    <row r="1965" spans="1:7" ht="22.5">
      <c r="A1965" s="170" t="s">
        <v>1415</v>
      </c>
      <c r="B1965" s="206"/>
      <c r="C1965" s="2"/>
      <c r="D1965" s="2"/>
      <c r="E1965" s="255"/>
      <c r="G1965" s="119"/>
    </row>
    <row r="1966" spans="1:7" ht="12.75">
      <c r="A1966" s="170"/>
      <c r="B1966" s="206"/>
      <c r="C1966" s="2"/>
      <c r="D1966" s="2"/>
      <c r="E1966" s="255"/>
      <c r="G1966" s="119"/>
    </row>
    <row r="1967" spans="1:7" ht="33.75">
      <c r="A1967" s="170" t="s">
        <v>1417</v>
      </c>
      <c r="B1967" s="206"/>
      <c r="C1967" s="2"/>
      <c r="D1967" s="2"/>
      <c r="E1967" s="255"/>
      <c r="G1967" s="119"/>
    </row>
    <row r="1968" spans="1:7" ht="12.75">
      <c r="A1968" s="170"/>
      <c r="B1968" s="206"/>
      <c r="C1968" s="2"/>
      <c r="D1968" s="2"/>
      <c r="E1968" s="255"/>
      <c r="G1968" s="119"/>
    </row>
    <row r="1969" spans="1:7" ht="22.5">
      <c r="A1969" s="170" t="s">
        <v>1416</v>
      </c>
      <c r="B1969" s="206"/>
      <c r="C1969" s="2"/>
      <c r="D1969" s="2"/>
      <c r="E1969" s="255"/>
      <c r="G1969" s="119"/>
    </row>
    <row r="1970" spans="1:7" ht="12.75">
      <c r="A1970" s="170"/>
      <c r="B1970" s="206"/>
      <c r="C1970" s="2"/>
      <c r="D1970" s="2"/>
      <c r="E1970" s="255"/>
      <c r="G1970" s="119"/>
    </row>
    <row r="1971" spans="1:7" ht="33.75">
      <c r="A1971" s="170" t="s">
        <v>1418</v>
      </c>
      <c r="B1971" s="206"/>
      <c r="C1971" s="2"/>
      <c r="D1971" s="2"/>
      <c r="E1971" s="255"/>
      <c r="G1971" s="119"/>
    </row>
    <row r="1972" spans="1:7" ht="22.5">
      <c r="A1972" s="170" t="s">
        <v>1419</v>
      </c>
      <c r="B1972" s="2"/>
      <c r="C1972" s="2"/>
      <c r="D1972" s="2"/>
      <c r="E1972" s="256"/>
      <c r="G1972" s="119"/>
    </row>
    <row r="1973" spans="1:7" ht="22.5">
      <c r="A1973" s="240" t="s">
        <v>1420</v>
      </c>
      <c r="B1973" s="2"/>
      <c r="C1973" s="2"/>
      <c r="D1973" s="2"/>
      <c r="E1973" s="256"/>
      <c r="G1973" s="119"/>
    </row>
    <row r="1974" spans="1:7" ht="22.5">
      <c r="A1974" s="240" t="s">
        <v>1421</v>
      </c>
      <c r="B1974" s="2"/>
      <c r="C1974" s="2"/>
      <c r="D1974" s="2"/>
      <c r="E1974" s="256"/>
      <c r="G1974" s="119"/>
    </row>
    <row r="1975" spans="1:7" ht="33.75">
      <c r="A1975" s="170" t="s">
        <v>1422</v>
      </c>
      <c r="B1975" s="2"/>
      <c r="C1975" s="2"/>
      <c r="D1975" s="2"/>
      <c r="E1975" s="256"/>
      <c r="G1975" s="119"/>
    </row>
    <row r="1976" spans="1:7" ht="12.75">
      <c r="A1976" s="170"/>
      <c r="B1976" s="2"/>
      <c r="C1976" s="2"/>
      <c r="D1976" s="2"/>
      <c r="E1976" s="256"/>
      <c r="G1976" s="119"/>
    </row>
    <row r="1977" spans="1:7" ht="12.75">
      <c r="A1977" s="94" t="s">
        <v>1371</v>
      </c>
      <c r="B1977" s="2"/>
      <c r="C1977" s="2"/>
      <c r="D1977" s="2"/>
      <c r="E1977" s="256"/>
      <c r="G1977" s="119"/>
    </row>
    <row r="1978" spans="1:7" ht="12.75">
      <c r="A1978" s="170" t="s">
        <v>1372</v>
      </c>
      <c r="B1978" s="2"/>
      <c r="C1978" s="2"/>
      <c r="D1978" s="2"/>
      <c r="E1978" s="256"/>
      <c r="G1978" s="119"/>
    </row>
    <row r="1979" spans="1:7" ht="12.75">
      <c r="A1979" s="170"/>
      <c r="B1979" s="2"/>
      <c r="C1979" s="2"/>
      <c r="D1979" s="2"/>
      <c r="E1979" s="256"/>
      <c r="G1979" s="119"/>
    </row>
    <row r="1980" spans="1:7" ht="12.75">
      <c r="A1980" s="240" t="s">
        <v>1423</v>
      </c>
      <c r="B1980" s="2"/>
      <c r="C1980" s="2"/>
      <c r="D1980" s="2"/>
      <c r="E1980" s="256"/>
      <c r="G1980" s="119"/>
    </row>
    <row r="1981" spans="1:7" ht="12.75">
      <c r="A1981" s="170" t="s">
        <v>1424</v>
      </c>
      <c r="B1981" s="2"/>
      <c r="C1981" s="2"/>
      <c r="D1981" s="2"/>
      <c r="E1981" s="256"/>
      <c r="G1981" s="119"/>
    </row>
    <row r="1982" spans="1:7" ht="12.75">
      <c r="A1982" s="170" t="s">
        <v>1425</v>
      </c>
      <c r="B1982" s="2"/>
      <c r="C1982" s="2"/>
      <c r="D1982" s="2"/>
      <c r="E1982" s="256"/>
      <c r="G1982" s="119"/>
    </row>
    <row r="1983" spans="1:7" ht="12.75">
      <c r="A1983" s="170" t="s">
        <v>1426</v>
      </c>
      <c r="B1983" s="2"/>
      <c r="C1983" s="2"/>
      <c r="D1983" s="2"/>
      <c r="E1983" s="256"/>
      <c r="G1983" s="119"/>
    </row>
    <row r="1984" spans="1:7" ht="13.5" thickBot="1">
      <c r="A1984" s="260"/>
      <c r="B1984" s="309"/>
      <c r="C1984" s="309"/>
      <c r="D1984" s="309"/>
      <c r="E1984" s="16"/>
      <c r="G1984" s="119"/>
    </row>
    <row r="1985" spans="1:7" ht="12.75">
      <c r="A1985" s="310" t="s">
        <v>1427</v>
      </c>
      <c r="B1985" s="311"/>
      <c r="C1985" s="311"/>
      <c r="D1985" s="311"/>
      <c r="E1985" s="130"/>
      <c r="G1985" s="119"/>
    </row>
    <row r="1986" spans="1:7" ht="12.75">
      <c r="A1986" s="170" t="s">
        <v>1428</v>
      </c>
      <c r="B1986" s="2"/>
      <c r="C1986" s="2"/>
      <c r="D1986" s="2"/>
      <c r="E1986" s="256"/>
      <c r="G1986" s="119"/>
    </row>
    <row r="1987" spans="1:7" ht="12.75">
      <c r="A1987" s="170" t="s">
        <v>1429</v>
      </c>
      <c r="B1987" s="2"/>
      <c r="C1987" s="2"/>
      <c r="D1987" s="2"/>
      <c r="E1987" s="256"/>
      <c r="G1987" s="119"/>
    </row>
    <row r="1988" spans="1:7" ht="12.75">
      <c r="A1988" s="170" t="s">
        <v>1430</v>
      </c>
      <c r="B1988" s="2"/>
      <c r="C1988" s="2"/>
      <c r="D1988" s="2"/>
      <c r="E1988" s="256"/>
      <c r="G1988" s="119"/>
    </row>
    <row r="1989" spans="1:7" ht="12.75">
      <c r="A1989" s="170" t="s">
        <v>1373</v>
      </c>
      <c r="B1989" s="2"/>
      <c r="C1989" s="2"/>
      <c r="D1989" s="2"/>
      <c r="E1989" s="256"/>
      <c r="G1989" s="119"/>
    </row>
    <row r="1990" spans="1:7" ht="12.75">
      <c r="A1990" s="170"/>
      <c r="B1990" s="2"/>
      <c r="C1990" s="2"/>
      <c r="D1990" s="2"/>
      <c r="E1990" s="256"/>
      <c r="G1990" s="119"/>
    </row>
    <row r="1991" spans="1:7" ht="12.75">
      <c r="A1991" s="240" t="s">
        <v>1431</v>
      </c>
      <c r="B1991" s="2"/>
      <c r="C1991" s="2"/>
      <c r="D1991" s="2"/>
      <c r="E1991" s="256"/>
      <c r="G1991" s="119"/>
    </row>
    <row r="1992" spans="1:7" ht="12.75">
      <c r="A1992" s="170" t="s">
        <v>1432</v>
      </c>
      <c r="B1992" s="2"/>
      <c r="C1992" s="2"/>
      <c r="D1992" s="2"/>
      <c r="E1992" s="256"/>
      <c r="G1992" s="119"/>
    </row>
    <row r="1993" spans="1:7" ht="12.75">
      <c r="A1993" s="170" t="s">
        <v>1433</v>
      </c>
      <c r="B1993" s="2"/>
      <c r="C1993" s="2"/>
      <c r="D1993" s="2"/>
      <c r="E1993" s="256"/>
      <c r="G1993" s="119"/>
    </row>
    <row r="1994" spans="1:7" ht="12.75">
      <c r="A1994" s="170" t="s">
        <v>1434</v>
      </c>
      <c r="B1994" s="2"/>
      <c r="C1994" s="2"/>
      <c r="D1994" s="2"/>
      <c r="E1994" s="256"/>
      <c r="G1994" s="119"/>
    </row>
    <row r="1995" spans="1:7" ht="12.75">
      <c r="A1995" s="170"/>
      <c r="B1995" s="2"/>
      <c r="C1995" s="2"/>
      <c r="D1995" s="2"/>
      <c r="E1995" s="256"/>
      <c r="G1995" s="119"/>
    </row>
    <row r="1996" spans="1:7" ht="12.75">
      <c r="A1996" s="240" t="s">
        <v>1435</v>
      </c>
      <c r="B1996" s="2"/>
      <c r="C1996" s="2"/>
      <c r="D1996" s="2"/>
      <c r="E1996" s="256"/>
      <c r="G1996" s="119"/>
    </row>
    <row r="1997" spans="1:7" ht="22.5">
      <c r="A1997" s="170" t="s">
        <v>1436</v>
      </c>
      <c r="B1997" s="2"/>
      <c r="C1997" s="2"/>
      <c r="D1997" s="2"/>
      <c r="E1997" s="256"/>
      <c r="G1997" s="119"/>
    </row>
    <row r="1998" spans="1:7" ht="12.75">
      <c r="A1998" s="170"/>
      <c r="B1998" s="2"/>
      <c r="C1998" s="2"/>
      <c r="D1998" s="2"/>
      <c r="E1998" s="256"/>
      <c r="G1998" s="119"/>
    </row>
    <row r="1999" spans="1:7" ht="12.75">
      <c r="A1999" s="240" t="s">
        <v>1374</v>
      </c>
      <c r="B1999" s="2"/>
      <c r="C1999" s="2"/>
      <c r="D1999" s="2"/>
      <c r="E1999" s="256"/>
      <c r="G1999" s="119"/>
    </row>
    <row r="2000" spans="1:7" ht="22.5">
      <c r="A2000" s="170" t="s">
        <v>1532</v>
      </c>
      <c r="B2000" s="2"/>
      <c r="C2000" s="2"/>
      <c r="D2000" s="2"/>
      <c r="E2000" s="256"/>
      <c r="G2000" s="119"/>
    </row>
    <row r="2001" spans="1:7" ht="12.75">
      <c r="A2001" s="170"/>
      <c r="B2001" s="2"/>
      <c r="C2001" s="2"/>
      <c r="D2001" s="2"/>
      <c r="E2001" s="256"/>
      <c r="G2001" s="119"/>
    </row>
    <row r="2002" spans="1:7" ht="22.5">
      <c r="A2002" s="170" t="s">
        <v>1438</v>
      </c>
      <c r="B2002" s="2"/>
      <c r="C2002" s="2"/>
      <c r="D2002" s="2"/>
      <c r="E2002" s="256"/>
      <c r="G2002" s="119"/>
    </row>
    <row r="2003" spans="1:7" ht="12.75">
      <c r="A2003" s="170"/>
      <c r="B2003" s="2"/>
      <c r="C2003" s="2"/>
      <c r="D2003" s="2"/>
      <c r="E2003" s="256"/>
      <c r="G2003" s="119"/>
    </row>
    <row r="2004" spans="1:7" ht="12.75">
      <c r="A2004" s="240" t="s">
        <v>1375</v>
      </c>
      <c r="B2004" s="2"/>
      <c r="C2004" s="2"/>
      <c r="D2004" s="2"/>
      <c r="E2004" s="256"/>
      <c r="G2004" s="119"/>
    </row>
    <row r="2005" spans="1:7" ht="12.75">
      <c r="A2005" s="240"/>
      <c r="B2005" s="2"/>
      <c r="C2005" s="2"/>
      <c r="D2005" s="2"/>
      <c r="E2005" s="256"/>
      <c r="G2005" s="119"/>
    </row>
    <row r="2006" spans="1:7" ht="22.5">
      <c r="A2006" s="170" t="s">
        <v>1439</v>
      </c>
      <c r="B2006" s="2"/>
      <c r="C2006" s="2"/>
      <c r="D2006" s="2"/>
      <c r="E2006" s="256"/>
      <c r="G2006" s="119"/>
    </row>
    <row r="2007" spans="1:7" ht="12.75">
      <c r="A2007" s="170"/>
      <c r="B2007" s="2"/>
      <c r="C2007" s="2"/>
      <c r="D2007" s="2"/>
      <c r="E2007" s="256"/>
      <c r="G2007" s="119"/>
    </row>
    <row r="2008" spans="1:7" ht="12.75">
      <c r="A2008" s="170" t="s">
        <v>1376</v>
      </c>
      <c r="B2008" s="2"/>
      <c r="C2008" s="2"/>
      <c r="D2008" s="2"/>
      <c r="E2008" s="256"/>
      <c r="G2008" s="119"/>
    </row>
    <row r="2009" spans="1:7" ht="12.75">
      <c r="A2009" s="170" t="s">
        <v>1377</v>
      </c>
      <c r="B2009" s="2"/>
      <c r="C2009" s="2"/>
      <c r="D2009" s="2"/>
      <c r="E2009" s="256"/>
      <c r="G2009" s="119"/>
    </row>
    <row r="2010" spans="1:7" ht="12.75">
      <c r="A2010" s="170" t="s">
        <v>1378</v>
      </c>
      <c r="B2010" s="2"/>
      <c r="C2010" s="2"/>
      <c r="D2010" s="2"/>
      <c r="E2010" s="256"/>
      <c r="G2010" s="119"/>
    </row>
    <row r="2011" spans="1:7" ht="12.75">
      <c r="A2011" s="170" t="s">
        <v>1379</v>
      </c>
      <c r="B2011" s="2"/>
      <c r="C2011" s="2"/>
      <c r="D2011" s="2"/>
      <c r="E2011" s="256"/>
      <c r="G2011" s="119"/>
    </row>
    <row r="2012" spans="1:7" ht="12.75">
      <c r="A2012" s="170" t="s">
        <v>1380</v>
      </c>
      <c r="B2012" s="2"/>
      <c r="C2012" s="2"/>
      <c r="D2012" s="2"/>
      <c r="E2012" s="256"/>
      <c r="G2012" s="119"/>
    </row>
    <row r="2013" spans="1:7" ht="22.5">
      <c r="A2013" s="170" t="s">
        <v>1440</v>
      </c>
      <c r="B2013" s="2"/>
      <c r="C2013" s="2"/>
      <c r="D2013" s="2"/>
      <c r="E2013" s="256"/>
      <c r="G2013" s="119"/>
    </row>
    <row r="2014" spans="1:7" ht="12.75">
      <c r="A2014" s="170"/>
      <c r="B2014" s="2"/>
      <c r="C2014" s="2"/>
      <c r="D2014" s="2"/>
      <c r="E2014" s="256"/>
      <c r="G2014" s="119"/>
    </row>
    <row r="2015" spans="1:7" ht="12.75">
      <c r="A2015" s="170" t="s">
        <v>1441</v>
      </c>
      <c r="B2015" s="2"/>
      <c r="C2015" s="2"/>
      <c r="D2015" s="2"/>
      <c r="E2015" s="256"/>
      <c r="G2015" s="119"/>
    </row>
    <row r="2016" spans="1:7" ht="12.75">
      <c r="A2016" s="7"/>
      <c r="B2016" s="2"/>
      <c r="C2016" s="2"/>
      <c r="D2016" s="2"/>
      <c r="E2016" s="256"/>
      <c r="G2016" s="119"/>
    </row>
    <row r="2017" spans="1:7" ht="12.75">
      <c r="A2017" s="170" t="s">
        <v>1442</v>
      </c>
      <c r="B2017" s="2"/>
      <c r="C2017" s="2"/>
      <c r="D2017" s="2"/>
      <c r="E2017" s="256"/>
      <c r="G2017" s="119"/>
    </row>
    <row r="2018" spans="1:7" ht="12.75">
      <c r="A2018" s="170" t="s">
        <v>1443</v>
      </c>
      <c r="B2018" s="2"/>
      <c r="C2018" s="2"/>
      <c r="D2018" s="2"/>
      <c r="E2018" s="256"/>
      <c r="G2018" s="119"/>
    </row>
    <row r="2019" spans="1:7" ht="12.75">
      <c r="A2019" s="170" t="s">
        <v>1444</v>
      </c>
      <c r="B2019" s="2"/>
      <c r="C2019" s="2"/>
      <c r="D2019" s="2"/>
      <c r="E2019" s="256"/>
      <c r="G2019" s="119"/>
    </row>
    <row r="2020" spans="1:7" ht="12.75">
      <c r="A2020" s="170" t="s">
        <v>1446</v>
      </c>
      <c r="B2020" s="206"/>
      <c r="C2020" s="2"/>
      <c r="D2020" s="2"/>
      <c r="E2020" s="255"/>
      <c r="G2020" s="119"/>
    </row>
    <row r="2021" spans="1:7" ht="22.5">
      <c r="A2021" s="170" t="s">
        <v>1445</v>
      </c>
      <c r="B2021" s="206"/>
      <c r="C2021" s="2"/>
      <c r="D2021" s="2"/>
      <c r="E2021" s="255"/>
      <c r="G2021" s="119"/>
    </row>
    <row r="2022" spans="1:7" ht="12.75">
      <c r="A2022" s="257"/>
      <c r="B2022" s="206"/>
      <c r="C2022" s="2"/>
      <c r="D2022" s="2"/>
      <c r="E2022" s="255"/>
      <c r="G2022" s="119"/>
    </row>
    <row r="2023" spans="1:7" ht="12.75">
      <c r="A2023" s="94" t="s">
        <v>1381</v>
      </c>
      <c r="B2023" s="206"/>
      <c r="C2023" s="2"/>
      <c r="D2023" s="2"/>
      <c r="E2023" s="255"/>
      <c r="G2023" s="119"/>
    </row>
    <row r="2024" spans="1:7" ht="12.75">
      <c r="A2024" s="94" t="s">
        <v>1382</v>
      </c>
      <c r="B2024" s="206"/>
      <c r="C2024" s="2"/>
      <c r="D2024" s="2"/>
      <c r="E2024" s="255"/>
      <c r="G2024" s="119"/>
    </row>
    <row r="2025" spans="1:7" ht="33.75">
      <c r="A2025" s="170" t="s">
        <v>1447</v>
      </c>
      <c r="B2025" s="206"/>
      <c r="C2025" s="2"/>
      <c r="D2025" s="2"/>
      <c r="E2025" s="255"/>
      <c r="G2025" s="119"/>
    </row>
    <row r="2026" spans="1:7" ht="12.75">
      <c r="A2026" s="170"/>
      <c r="B2026" s="206"/>
      <c r="C2026" s="2"/>
      <c r="D2026" s="2"/>
      <c r="E2026" s="255"/>
      <c r="G2026" s="119"/>
    </row>
    <row r="2027" spans="1:7" ht="12.75">
      <c r="A2027" s="170" t="s">
        <v>1383</v>
      </c>
      <c r="B2027" s="206"/>
      <c r="C2027" s="2"/>
      <c r="D2027" s="2"/>
      <c r="E2027" s="255"/>
      <c r="G2027" s="119"/>
    </row>
    <row r="2028" spans="1:7" ht="12.75">
      <c r="A2028" s="170" t="s">
        <v>1384</v>
      </c>
      <c r="B2028" s="206"/>
      <c r="C2028" s="2"/>
      <c r="D2028" s="2"/>
      <c r="E2028" s="255"/>
      <c r="G2028" s="119"/>
    </row>
    <row r="2029" spans="1:7" ht="12.75">
      <c r="A2029" s="170"/>
      <c r="B2029" s="206"/>
      <c r="C2029" s="2"/>
      <c r="D2029" s="2"/>
      <c r="E2029" s="255"/>
      <c r="G2029" s="119"/>
    </row>
    <row r="2030" spans="1:7" ht="22.5">
      <c r="A2030" s="170" t="s">
        <v>1448</v>
      </c>
      <c r="B2030" s="206"/>
      <c r="C2030" s="2"/>
      <c r="D2030" s="2"/>
      <c r="E2030" s="255"/>
      <c r="G2030" s="119"/>
    </row>
    <row r="2031" spans="1:7" ht="12.75">
      <c r="A2031" s="170"/>
      <c r="B2031" s="206"/>
      <c r="C2031" s="2"/>
      <c r="D2031" s="2"/>
      <c r="E2031" s="255"/>
      <c r="G2031" s="119"/>
    </row>
    <row r="2032" spans="1:7" ht="22.5">
      <c r="A2032" s="170" t="s">
        <v>1449</v>
      </c>
      <c r="B2032" s="205"/>
      <c r="C2032" s="72"/>
      <c r="D2032" s="72"/>
      <c r="E2032" s="258"/>
    </row>
    <row r="2033" spans="1:5" ht="12.75">
      <c r="A2033" s="170"/>
      <c r="B2033" s="205"/>
      <c r="C2033" s="72"/>
      <c r="D2033" s="72"/>
      <c r="E2033" s="258"/>
    </row>
    <row r="2034" spans="1:5" ht="12.75">
      <c r="A2034" s="94" t="s">
        <v>1385</v>
      </c>
      <c r="B2034" s="205"/>
      <c r="C2034" s="72"/>
      <c r="D2034" s="72" t="s">
        <v>144</v>
      </c>
      <c r="E2034" s="258" t="s">
        <v>144</v>
      </c>
    </row>
    <row r="2035" spans="1:5" ht="12.75">
      <c r="A2035" s="170" t="s">
        <v>1450</v>
      </c>
      <c r="B2035" s="205"/>
      <c r="C2035" s="72"/>
      <c r="D2035" s="72" t="s">
        <v>144</v>
      </c>
      <c r="E2035" s="258" t="s">
        <v>144</v>
      </c>
    </row>
    <row r="2036" spans="1:5" ht="12.75">
      <c r="A2036" s="170"/>
      <c r="B2036" s="205"/>
      <c r="C2036" s="72"/>
      <c r="D2036" s="72"/>
      <c r="E2036" s="258"/>
    </row>
    <row r="2037" spans="1:5" ht="12.75">
      <c r="A2037" s="170" t="s">
        <v>1386</v>
      </c>
      <c r="B2037" s="205"/>
      <c r="C2037" s="72"/>
      <c r="D2037" s="72" t="s">
        <v>144</v>
      </c>
      <c r="E2037" s="258" t="s">
        <v>144</v>
      </c>
    </row>
    <row r="2038" spans="1:5" ht="12.75">
      <c r="A2038" s="170" t="s">
        <v>1387</v>
      </c>
      <c r="B2038" s="205"/>
      <c r="C2038" s="72"/>
      <c r="D2038" s="72" t="s">
        <v>144</v>
      </c>
      <c r="E2038" s="258" t="s">
        <v>144</v>
      </c>
    </row>
    <row r="2039" spans="1:5" ht="12.75">
      <c r="A2039" s="170"/>
      <c r="B2039" s="205"/>
      <c r="C2039" s="72"/>
      <c r="D2039" s="72"/>
      <c r="E2039" s="258"/>
    </row>
    <row r="2040" spans="1:5" ht="12.75">
      <c r="A2040" s="170" t="s">
        <v>1451</v>
      </c>
      <c r="B2040" s="205"/>
      <c r="C2040" s="72"/>
      <c r="D2040" s="72" t="s">
        <v>144</v>
      </c>
      <c r="E2040" s="258" t="s">
        <v>144</v>
      </c>
    </row>
    <row r="2041" spans="1:5" ht="12.75">
      <c r="A2041" s="170"/>
      <c r="B2041" s="205"/>
      <c r="C2041" s="72"/>
      <c r="D2041" s="72"/>
      <c r="E2041" s="258"/>
    </row>
    <row r="2042" spans="1:5" ht="22.5">
      <c r="A2042" s="170" t="s">
        <v>1449</v>
      </c>
      <c r="B2042" s="205"/>
      <c r="C2042" s="72"/>
      <c r="D2042" s="72" t="s">
        <v>144</v>
      </c>
      <c r="E2042" s="258" t="s">
        <v>144</v>
      </c>
    </row>
    <row r="2043" spans="1:5" ht="13.5" thickBot="1">
      <c r="A2043" s="260"/>
      <c r="B2043" s="261"/>
      <c r="C2043" s="262"/>
      <c r="D2043" s="262"/>
      <c r="E2043" s="263"/>
    </row>
    <row r="2044" spans="1:5" ht="12.75">
      <c r="A2044" s="291" t="s">
        <v>1388</v>
      </c>
      <c r="B2044" s="312"/>
      <c r="C2044" s="313"/>
      <c r="D2044" s="313" t="s">
        <v>144</v>
      </c>
      <c r="E2044" s="314" t="s">
        <v>144</v>
      </c>
    </row>
    <row r="2045" spans="1:5" ht="12.75">
      <c r="A2045" s="170" t="s">
        <v>1389</v>
      </c>
      <c r="B2045" s="205"/>
      <c r="C2045" s="72"/>
      <c r="D2045" s="72" t="s">
        <v>144</v>
      </c>
      <c r="E2045" s="258" t="s">
        <v>144</v>
      </c>
    </row>
    <row r="2046" spans="1:5" ht="12.75">
      <c r="A2046" s="170"/>
      <c r="B2046" s="205"/>
      <c r="C2046" s="72"/>
      <c r="D2046" s="72"/>
      <c r="E2046" s="258"/>
    </row>
    <row r="2047" spans="1:5" ht="12.75">
      <c r="A2047" s="170" t="s">
        <v>1452</v>
      </c>
      <c r="B2047" s="205"/>
      <c r="C2047" s="72"/>
      <c r="D2047" s="72" t="s">
        <v>144</v>
      </c>
      <c r="E2047" s="258" t="s">
        <v>144</v>
      </c>
    </row>
    <row r="2048" spans="1:5" ht="12.75">
      <c r="A2048" s="170"/>
      <c r="B2048" s="205"/>
      <c r="C2048" s="72"/>
      <c r="D2048" s="72"/>
      <c r="E2048" s="258"/>
    </row>
    <row r="2049" spans="1:22" ht="12.75">
      <c r="A2049" s="170" t="s">
        <v>1390</v>
      </c>
      <c r="B2049" s="205"/>
      <c r="C2049" s="72"/>
      <c r="D2049" s="72" t="s">
        <v>144</v>
      </c>
      <c r="E2049" s="258" t="s">
        <v>144</v>
      </c>
    </row>
    <row r="2050" spans="1:22" ht="12.75">
      <c r="A2050" s="170" t="s">
        <v>1391</v>
      </c>
      <c r="B2050" s="205"/>
      <c r="C2050" s="72"/>
      <c r="D2050" s="72" t="s">
        <v>144</v>
      </c>
      <c r="E2050" s="258" t="s">
        <v>144</v>
      </c>
    </row>
    <row r="2051" spans="1:22" ht="12.75">
      <c r="A2051" s="170" t="s">
        <v>1392</v>
      </c>
      <c r="B2051" s="205"/>
      <c r="C2051" s="72"/>
      <c r="D2051" s="72" t="s">
        <v>144</v>
      </c>
      <c r="E2051" s="258" t="s">
        <v>144</v>
      </c>
    </row>
    <row r="2052" spans="1:22" ht="12.75">
      <c r="A2052" s="170"/>
      <c r="B2052" s="205"/>
      <c r="C2052" s="72"/>
      <c r="D2052" s="72"/>
      <c r="E2052" s="258"/>
    </row>
    <row r="2053" spans="1:22" ht="12.75">
      <c r="A2053" s="170" t="s">
        <v>1393</v>
      </c>
      <c r="B2053" s="205"/>
      <c r="C2053" s="72"/>
      <c r="D2053" s="72" t="s">
        <v>144</v>
      </c>
      <c r="E2053" s="258" t="s">
        <v>144</v>
      </c>
    </row>
    <row r="2054" spans="1:22" ht="12.75">
      <c r="A2054" s="170" t="s">
        <v>1394</v>
      </c>
      <c r="B2054" s="205"/>
      <c r="C2054" s="72"/>
      <c r="D2054" s="72" t="s">
        <v>144</v>
      </c>
      <c r="E2054" s="258" t="s">
        <v>144</v>
      </c>
    </row>
    <row r="2055" spans="1:22" ht="12.75">
      <c r="A2055" s="170" t="s">
        <v>1453</v>
      </c>
      <c r="B2055" s="205"/>
      <c r="C2055" s="72"/>
      <c r="D2055" s="72" t="s">
        <v>144</v>
      </c>
      <c r="E2055" s="258" t="s">
        <v>144</v>
      </c>
    </row>
    <row r="2056" spans="1:22" ht="12.75">
      <c r="A2056" s="170"/>
      <c r="B2056" s="205"/>
      <c r="C2056" s="72"/>
      <c r="D2056" s="72"/>
      <c r="E2056" s="258"/>
    </row>
    <row r="2057" spans="1:22" ht="12.75">
      <c r="A2057" s="170" t="s">
        <v>1454</v>
      </c>
      <c r="B2057" s="205"/>
      <c r="C2057" s="72"/>
      <c r="D2057" s="72" t="s">
        <v>144</v>
      </c>
      <c r="E2057" s="258" t="s">
        <v>144</v>
      </c>
    </row>
    <row r="2058" spans="1:22" ht="12.75">
      <c r="A2058" s="170"/>
      <c r="B2058" s="205"/>
      <c r="C2058" s="72"/>
      <c r="D2058" s="72"/>
      <c r="E2058" s="258"/>
    </row>
    <row r="2059" spans="1:22" ht="12.75">
      <c r="A2059" s="170" t="s">
        <v>1395</v>
      </c>
      <c r="B2059" s="205"/>
      <c r="C2059" s="72"/>
      <c r="D2059" s="72" t="s">
        <v>144</v>
      </c>
      <c r="E2059" s="258" t="s">
        <v>144</v>
      </c>
      <c r="V2059" s="165">
        <v>1</v>
      </c>
    </row>
    <row r="2060" spans="1:22" ht="12.75">
      <c r="A2060" s="170" t="s">
        <v>1396</v>
      </c>
      <c r="B2060" s="205"/>
      <c r="C2060" s="72"/>
      <c r="D2060" s="72" t="s">
        <v>144</v>
      </c>
      <c r="E2060" s="258" t="s">
        <v>144</v>
      </c>
      <c r="V2060" s="165">
        <v>1</v>
      </c>
    </row>
    <row r="2061" spans="1:22" ht="12.75">
      <c r="A2061" s="257"/>
      <c r="B2061" s="205"/>
      <c r="C2061" s="72"/>
      <c r="D2061" s="72" t="s">
        <v>144</v>
      </c>
      <c r="E2061" s="258" t="s">
        <v>144</v>
      </c>
      <c r="V2061" s="165">
        <v>1</v>
      </c>
    </row>
    <row r="2062" spans="1:22" ht="12.75">
      <c r="A2062" s="94" t="s">
        <v>1397</v>
      </c>
      <c r="B2062" s="205"/>
      <c r="C2062" s="72"/>
      <c r="D2062" s="72" t="s">
        <v>144</v>
      </c>
      <c r="E2062" s="258" t="s">
        <v>144</v>
      </c>
      <c r="V2062" s="165">
        <v>1</v>
      </c>
    </row>
    <row r="2063" spans="1:22" ht="33.75">
      <c r="A2063" s="170" t="s">
        <v>1417</v>
      </c>
      <c r="B2063" s="205"/>
      <c r="C2063" s="72"/>
      <c r="D2063" s="72" t="s">
        <v>144</v>
      </c>
      <c r="E2063" s="258" t="s">
        <v>144</v>
      </c>
      <c r="V2063" s="165">
        <v>1</v>
      </c>
    </row>
    <row r="2064" spans="1:22" ht="12.75">
      <c r="A2064" s="170"/>
      <c r="B2064" s="205"/>
      <c r="C2064" s="72"/>
      <c r="D2064" s="72"/>
      <c r="E2064" s="258"/>
    </row>
    <row r="2065" spans="1:22" ht="12.75">
      <c r="A2065" s="170"/>
      <c r="B2065" s="205"/>
      <c r="C2065" s="72"/>
      <c r="D2065" s="72"/>
      <c r="E2065" s="258"/>
    </row>
    <row r="2066" spans="1:22" ht="22.5">
      <c r="A2066" s="170" t="s">
        <v>1416</v>
      </c>
      <c r="B2066" s="205"/>
      <c r="C2066" s="72"/>
      <c r="D2066" s="72" t="s">
        <v>144</v>
      </c>
      <c r="E2066" s="258" t="s">
        <v>144</v>
      </c>
      <c r="V2066" s="165">
        <v>1</v>
      </c>
    </row>
    <row r="2067" spans="1:22" ht="12.75">
      <c r="A2067" s="170"/>
      <c r="B2067" s="205"/>
      <c r="C2067" s="72"/>
      <c r="D2067" s="72"/>
      <c r="E2067" s="258"/>
    </row>
    <row r="2068" spans="1:22" ht="45">
      <c r="A2068" s="170" t="s">
        <v>1455</v>
      </c>
      <c r="B2068" s="205"/>
      <c r="C2068" s="72"/>
      <c r="D2068" s="72" t="s">
        <v>144</v>
      </c>
      <c r="E2068" s="258" t="s">
        <v>144</v>
      </c>
      <c r="V2068" s="165">
        <v>1</v>
      </c>
    </row>
    <row r="2069" spans="1:22" ht="12.75">
      <c r="A2069" s="170"/>
      <c r="B2069" s="205"/>
      <c r="C2069" s="72"/>
      <c r="D2069" s="72"/>
      <c r="E2069" s="258"/>
    </row>
    <row r="2070" spans="1:22" ht="12.75">
      <c r="A2070" s="94" t="s">
        <v>1398</v>
      </c>
      <c r="B2070" s="205"/>
      <c r="C2070" s="72"/>
      <c r="D2070" s="72" t="s">
        <v>144</v>
      </c>
      <c r="E2070" s="258" t="s">
        <v>144</v>
      </c>
      <c r="V2070" s="165">
        <v>1</v>
      </c>
    </row>
    <row r="2071" spans="1:22" ht="12.75">
      <c r="A2071" s="240" t="s">
        <v>1399</v>
      </c>
      <c r="B2071" s="205"/>
      <c r="C2071" s="72"/>
      <c r="D2071" s="72" t="s">
        <v>144</v>
      </c>
      <c r="E2071" s="258" t="s">
        <v>144</v>
      </c>
      <c r="V2071" s="165">
        <v>1</v>
      </c>
    </row>
    <row r="2072" spans="1:22" ht="35.25">
      <c r="A2072" s="170" t="s">
        <v>1456</v>
      </c>
      <c r="B2072" s="205"/>
      <c r="C2072" s="72"/>
      <c r="D2072" s="72" t="s">
        <v>144</v>
      </c>
      <c r="E2072" s="258" t="s">
        <v>144</v>
      </c>
      <c r="V2072" s="165">
        <v>1</v>
      </c>
    </row>
    <row r="2073" spans="1:22" ht="12.75">
      <c r="A2073" s="170"/>
      <c r="B2073" s="205"/>
      <c r="C2073" s="72"/>
      <c r="D2073" s="72"/>
      <c r="E2073" s="258"/>
    </row>
    <row r="2074" spans="1:22" ht="12.75">
      <c r="A2074" s="343" t="s">
        <v>1400</v>
      </c>
      <c r="B2074" s="205"/>
      <c r="C2074" s="72"/>
      <c r="D2074" s="72" t="s">
        <v>144</v>
      </c>
      <c r="E2074" s="258" t="s">
        <v>144</v>
      </c>
      <c r="V2074" s="165">
        <v>1</v>
      </c>
    </row>
    <row r="2075" spans="1:22" ht="12.75">
      <c r="A2075" s="170" t="s">
        <v>1401</v>
      </c>
      <c r="B2075" s="205"/>
      <c r="C2075" s="72"/>
      <c r="D2075" s="72" t="s">
        <v>144</v>
      </c>
      <c r="E2075" s="258" t="s">
        <v>144</v>
      </c>
      <c r="V2075" s="165">
        <v>1</v>
      </c>
    </row>
    <row r="2076" spans="1:22" ht="12.75">
      <c r="A2076" s="170" t="s">
        <v>1402</v>
      </c>
      <c r="B2076" s="205"/>
      <c r="C2076" s="72"/>
      <c r="D2076" s="72" t="s">
        <v>144</v>
      </c>
      <c r="E2076" s="258" t="s">
        <v>144</v>
      </c>
      <c r="V2076" s="165">
        <v>1</v>
      </c>
    </row>
    <row r="2077" spans="1:22" ht="12.75">
      <c r="A2077" s="170" t="s">
        <v>1403</v>
      </c>
      <c r="B2077" s="205"/>
      <c r="C2077" s="72"/>
      <c r="D2077" s="72" t="s">
        <v>144</v>
      </c>
      <c r="E2077" s="258" t="s">
        <v>144</v>
      </c>
      <c r="V2077" s="165">
        <v>1</v>
      </c>
    </row>
    <row r="2078" spans="1:22" ht="12.75">
      <c r="A2078" s="170" t="s">
        <v>1572</v>
      </c>
      <c r="B2078" s="205"/>
      <c r="C2078" s="72"/>
      <c r="D2078" s="72" t="s">
        <v>144</v>
      </c>
      <c r="E2078" s="258" t="s">
        <v>144</v>
      </c>
      <c r="V2078" s="165">
        <v>1</v>
      </c>
    </row>
    <row r="2079" spans="1:22" ht="12.75">
      <c r="A2079" s="170" t="s">
        <v>1571</v>
      </c>
      <c r="B2079" s="205"/>
      <c r="C2079" s="72"/>
      <c r="D2079" s="72" t="s">
        <v>144</v>
      </c>
      <c r="E2079" s="258" t="s">
        <v>144</v>
      </c>
      <c r="V2079" s="165">
        <v>1</v>
      </c>
    </row>
    <row r="2080" spans="1:22" ht="22.5">
      <c r="A2080" s="170" t="s">
        <v>1457</v>
      </c>
      <c r="B2080" s="205"/>
      <c r="C2080" s="72"/>
      <c r="D2080" s="72" t="s">
        <v>144</v>
      </c>
      <c r="E2080" s="258" t="s">
        <v>144</v>
      </c>
      <c r="V2080" s="165">
        <v>1</v>
      </c>
    </row>
    <row r="2081" spans="1:22" ht="12.75">
      <c r="A2081" s="170"/>
      <c r="B2081" s="205"/>
      <c r="C2081" s="72"/>
      <c r="D2081" s="72"/>
      <c r="E2081" s="258"/>
    </row>
    <row r="2082" spans="1:22" s="2" customFormat="1" ht="12.75">
      <c r="A2082" s="240" t="s">
        <v>1406</v>
      </c>
      <c r="B2082" s="205"/>
      <c r="C2082" s="72"/>
      <c r="D2082" s="72" t="s">
        <v>144</v>
      </c>
      <c r="E2082" s="258" t="s">
        <v>144</v>
      </c>
      <c r="V2082" s="2">
        <v>1</v>
      </c>
    </row>
    <row r="2083" spans="1:22" s="2" customFormat="1" ht="45">
      <c r="A2083" s="170" t="s">
        <v>1283</v>
      </c>
      <c r="B2083" s="205"/>
      <c r="C2083" s="72"/>
      <c r="D2083" s="72" t="s">
        <v>144</v>
      </c>
      <c r="E2083" s="258" t="s">
        <v>144</v>
      </c>
      <c r="V2083" s="2">
        <v>1</v>
      </c>
    </row>
    <row r="2084" spans="1:22" s="2" customFormat="1" ht="12.75">
      <c r="A2084" s="170"/>
      <c r="B2084" s="205"/>
      <c r="C2084" s="72"/>
      <c r="D2084" s="72"/>
      <c r="E2084" s="258"/>
    </row>
    <row r="2085" spans="1:22" s="2" customFormat="1" ht="12.75">
      <c r="A2085" s="170" t="s">
        <v>1407</v>
      </c>
      <c r="B2085" s="205"/>
      <c r="C2085" s="72"/>
      <c r="D2085" s="72" t="s">
        <v>144</v>
      </c>
      <c r="E2085" s="258" t="s">
        <v>144</v>
      </c>
      <c r="V2085" s="2">
        <v>1</v>
      </c>
    </row>
    <row r="2086" spans="1:22" s="2" customFormat="1" ht="12.75">
      <c r="A2086" s="170" t="s">
        <v>1408</v>
      </c>
      <c r="B2086" s="205"/>
      <c r="C2086" s="72"/>
      <c r="D2086" s="72" t="s">
        <v>144</v>
      </c>
      <c r="E2086" s="258" t="s">
        <v>144</v>
      </c>
      <c r="V2086" s="2">
        <v>1</v>
      </c>
    </row>
    <row r="2087" spans="1:22" s="2" customFormat="1" ht="12.75">
      <c r="A2087" s="170" t="s">
        <v>1409</v>
      </c>
      <c r="B2087" s="205"/>
      <c r="C2087" s="72"/>
      <c r="D2087" s="72" t="s">
        <v>144</v>
      </c>
      <c r="E2087" s="258" t="s">
        <v>144</v>
      </c>
      <c r="V2087" s="2">
        <v>1</v>
      </c>
    </row>
    <row r="2088" spans="1:22" s="2" customFormat="1" ht="12.75">
      <c r="A2088" s="170" t="s">
        <v>1410</v>
      </c>
      <c r="B2088" s="205"/>
      <c r="C2088" s="72"/>
      <c r="D2088" s="72" t="s">
        <v>144</v>
      </c>
      <c r="E2088" s="258" t="s">
        <v>144</v>
      </c>
      <c r="V2088" s="2">
        <v>1</v>
      </c>
    </row>
    <row r="2089" spans="1:22" s="2" customFormat="1" ht="12.75">
      <c r="A2089" s="170" t="s">
        <v>1411</v>
      </c>
      <c r="B2089" s="205"/>
      <c r="C2089" s="72"/>
      <c r="D2089" s="72" t="s">
        <v>144</v>
      </c>
      <c r="E2089" s="258" t="s">
        <v>144</v>
      </c>
      <c r="V2089" s="2">
        <v>1</v>
      </c>
    </row>
    <row r="2090" spans="1:22" s="2" customFormat="1" ht="12.75">
      <c r="A2090" s="170"/>
      <c r="B2090" s="205"/>
      <c r="C2090" s="72"/>
      <c r="D2090" s="72"/>
      <c r="E2090" s="258"/>
    </row>
    <row r="2091" spans="1:22" s="2" customFormat="1" ht="33.75">
      <c r="A2091" s="170" t="s">
        <v>1573</v>
      </c>
      <c r="B2091" s="205"/>
      <c r="C2091" s="72"/>
      <c r="D2091" s="72" t="s">
        <v>144</v>
      </c>
      <c r="E2091" s="258" t="s">
        <v>144</v>
      </c>
      <c r="V2091" s="2">
        <v>1</v>
      </c>
    </row>
    <row r="2092" spans="1:22" s="2" customFormat="1" ht="12.75">
      <c r="A2092" s="170"/>
      <c r="B2092" s="205"/>
      <c r="C2092" s="72"/>
      <c r="D2092" s="72"/>
      <c r="E2092" s="258"/>
    </row>
    <row r="2093" spans="1:22" s="2" customFormat="1" ht="12.75">
      <c r="A2093" s="240" t="s">
        <v>1412</v>
      </c>
      <c r="B2093" s="205"/>
      <c r="C2093" s="72"/>
      <c r="D2093" s="72" t="s">
        <v>144</v>
      </c>
      <c r="E2093" s="258" t="s">
        <v>144</v>
      </c>
      <c r="V2093" s="2">
        <v>1</v>
      </c>
    </row>
    <row r="2094" spans="1:22" s="2" customFormat="1" ht="22.5">
      <c r="A2094" s="170" t="s">
        <v>1533</v>
      </c>
      <c r="B2094" s="205"/>
      <c r="C2094" s="72"/>
      <c r="D2094" s="72" t="s">
        <v>144</v>
      </c>
      <c r="E2094" s="258" t="s">
        <v>144</v>
      </c>
      <c r="V2094" s="2">
        <v>1</v>
      </c>
    </row>
    <row r="2095" spans="1:22" s="2" customFormat="1" ht="12.75">
      <c r="A2095" s="170"/>
      <c r="B2095" s="205"/>
      <c r="C2095" s="72"/>
      <c r="D2095" s="72"/>
      <c r="E2095" s="258"/>
    </row>
    <row r="2096" spans="1:22" s="2" customFormat="1" ht="22.5">
      <c r="A2096" s="240" t="s">
        <v>1460</v>
      </c>
      <c r="B2096" s="205"/>
      <c r="C2096" s="72"/>
      <c r="D2096" s="72" t="s">
        <v>144</v>
      </c>
      <c r="E2096" s="258" t="s">
        <v>144</v>
      </c>
      <c r="V2096" s="2">
        <v>1</v>
      </c>
    </row>
    <row r="2097" spans="1:22" s="2" customFormat="1" ht="12.75">
      <c r="A2097" s="170"/>
      <c r="B2097" s="205"/>
      <c r="C2097" s="72"/>
      <c r="D2097" s="72" t="s">
        <v>144</v>
      </c>
      <c r="E2097" s="258" t="s">
        <v>144</v>
      </c>
      <c r="V2097" s="2">
        <v>1</v>
      </c>
    </row>
    <row r="2098" spans="1:22" s="2" customFormat="1" ht="12.75">
      <c r="A2098" s="94" t="s">
        <v>1413</v>
      </c>
      <c r="B2098" s="205"/>
      <c r="C2098" s="72"/>
      <c r="D2098" s="72" t="s">
        <v>144</v>
      </c>
      <c r="E2098" s="258" t="s">
        <v>144</v>
      </c>
      <c r="V2098" s="2">
        <v>1</v>
      </c>
    </row>
    <row r="2099" spans="1:22" s="2" customFormat="1" ht="56.25">
      <c r="A2099" s="170" t="s">
        <v>1534</v>
      </c>
      <c r="B2099" s="205"/>
      <c r="C2099" s="72"/>
      <c r="D2099" s="72" t="s">
        <v>144</v>
      </c>
      <c r="E2099" s="258" t="s">
        <v>144</v>
      </c>
      <c r="V2099" s="2">
        <v>1</v>
      </c>
    </row>
    <row r="2100" spans="1:22" s="2" customFormat="1" ht="12.75">
      <c r="A2100" s="170"/>
      <c r="B2100" s="205"/>
      <c r="C2100" s="72"/>
      <c r="D2100" s="72"/>
      <c r="E2100" s="258"/>
    </row>
    <row r="2101" spans="1:22" s="2" customFormat="1" ht="12.75">
      <c r="A2101" s="94" t="s">
        <v>1414</v>
      </c>
      <c r="B2101" s="205"/>
      <c r="C2101" s="72"/>
      <c r="D2101" s="72" t="s">
        <v>144</v>
      </c>
      <c r="E2101" s="258" t="s">
        <v>144</v>
      </c>
      <c r="F2101" s="356">
        <f>282.78*(1+6.2%)</f>
        <v>300.31236000000001</v>
      </c>
      <c r="V2101" s="2">
        <v>1</v>
      </c>
    </row>
    <row r="2102" spans="1:22" s="2" customFormat="1" ht="22.5">
      <c r="A2102" s="170" t="s">
        <v>1462</v>
      </c>
      <c r="B2102" s="205"/>
      <c r="C2102" s="72"/>
      <c r="D2102" s="72" t="s">
        <v>144</v>
      </c>
      <c r="E2102" s="258" t="s">
        <v>144</v>
      </c>
      <c r="V2102" s="2">
        <v>1</v>
      </c>
    </row>
    <row r="2103" spans="1:22" s="2" customFormat="1" ht="12.75">
      <c r="A2103" s="170"/>
      <c r="B2103" s="205"/>
      <c r="C2103" s="72"/>
      <c r="D2103" s="72" t="s">
        <v>144</v>
      </c>
      <c r="E2103" s="258" t="s">
        <v>144</v>
      </c>
      <c r="V2103" s="2">
        <v>1</v>
      </c>
    </row>
    <row r="2104" spans="1:22" s="2" customFormat="1" ht="22.5">
      <c r="A2104" s="170" t="s">
        <v>1463</v>
      </c>
      <c r="B2104" s="205"/>
      <c r="C2104" s="72"/>
      <c r="D2104" s="72" t="s">
        <v>144</v>
      </c>
      <c r="E2104" s="258" t="s">
        <v>144</v>
      </c>
      <c r="V2104" s="2">
        <v>1</v>
      </c>
    </row>
    <row r="2105" spans="1:22" s="2" customFormat="1" ht="13.5" thickBot="1">
      <c r="A2105" s="260"/>
      <c r="B2105" s="261"/>
      <c r="C2105" s="262"/>
      <c r="D2105" s="262" t="s">
        <v>144</v>
      </c>
      <c r="E2105" s="263" t="s">
        <v>144</v>
      </c>
      <c r="V2105" s="2">
        <v>1</v>
      </c>
    </row>
    <row r="2106" spans="1:22" s="2" customFormat="1" ht="12.75">
      <c r="A2106" s="291" t="s">
        <v>1464</v>
      </c>
      <c r="B2106" s="312"/>
      <c r="C2106" s="313"/>
      <c r="D2106" s="313" t="s">
        <v>144</v>
      </c>
      <c r="E2106" s="314" t="s">
        <v>144</v>
      </c>
      <c r="V2106" s="2">
        <v>1</v>
      </c>
    </row>
    <row r="2107" spans="1:22" s="2" customFormat="1" ht="22.5">
      <c r="A2107" s="170" t="s">
        <v>1474</v>
      </c>
      <c r="B2107" s="205"/>
      <c r="C2107" s="72"/>
      <c r="D2107" s="72" t="s">
        <v>144</v>
      </c>
      <c r="E2107" s="258" t="s">
        <v>144</v>
      </c>
      <c r="V2107" s="2">
        <v>1</v>
      </c>
    </row>
    <row r="2108" spans="1:22" s="2" customFormat="1" ht="12.75">
      <c r="A2108" s="170"/>
      <c r="B2108" s="205"/>
      <c r="C2108" s="72"/>
      <c r="D2108" s="72" t="s">
        <v>144</v>
      </c>
      <c r="E2108" s="258" t="s">
        <v>144</v>
      </c>
      <c r="V2108" s="2">
        <v>1</v>
      </c>
    </row>
    <row r="2109" spans="1:22" s="2" customFormat="1" ht="12.75">
      <c r="A2109" s="259"/>
      <c r="B2109" s="205"/>
      <c r="C2109" s="72"/>
      <c r="D2109" s="72" t="s">
        <v>144</v>
      </c>
      <c r="E2109" s="258" t="s">
        <v>144</v>
      </c>
      <c r="V2109" s="2">
        <v>1</v>
      </c>
    </row>
    <row r="2110" spans="1:22" s="2" customFormat="1" ht="12.75">
      <c r="A2110" s="170" t="s">
        <v>1465</v>
      </c>
      <c r="B2110" s="205"/>
      <c r="C2110" s="72"/>
      <c r="D2110" s="72" t="s">
        <v>144</v>
      </c>
      <c r="E2110" s="258" t="s">
        <v>144</v>
      </c>
      <c r="V2110" s="2">
        <v>1</v>
      </c>
    </row>
    <row r="2111" spans="1:22" s="2" customFormat="1" ht="12.75">
      <c r="A2111" s="170" t="s">
        <v>1466</v>
      </c>
      <c r="B2111" s="205"/>
      <c r="C2111" s="72"/>
      <c r="D2111" s="72" t="s">
        <v>144</v>
      </c>
      <c r="E2111" s="258" t="s">
        <v>144</v>
      </c>
      <c r="V2111" s="2">
        <v>1</v>
      </c>
    </row>
    <row r="2112" spans="1:22" s="2" customFormat="1" ht="12.75">
      <c r="A2112" s="170" t="s">
        <v>1467</v>
      </c>
      <c r="B2112" s="205"/>
      <c r="C2112" s="72"/>
      <c r="D2112" s="72" t="s">
        <v>144</v>
      </c>
      <c r="E2112" s="258" t="s">
        <v>144</v>
      </c>
      <c r="V2112" s="2">
        <v>1</v>
      </c>
    </row>
    <row r="2113" spans="1:22" s="2" customFormat="1" ht="12.75">
      <c r="A2113" s="193">
        <v>2193</v>
      </c>
      <c r="B2113" s="205"/>
      <c r="C2113" s="72"/>
      <c r="D2113" s="72" t="s">
        <v>144</v>
      </c>
      <c r="E2113" s="258" t="s">
        <v>144</v>
      </c>
      <c r="V2113" s="2">
        <v>1</v>
      </c>
    </row>
    <row r="2114" spans="1:22" s="2" customFormat="1" ht="12.75">
      <c r="A2114" s="259"/>
      <c r="B2114" s="205"/>
      <c r="C2114" s="72"/>
      <c r="D2114" s="72"/>
      <c r="E2114" s="258"/>
    </row>
    <row r="2115" spans="1:22" s="2" customFormat="1" ht="12.75">
      <c r="A2115" s="170" t="s">
        <v>798</v>
      </c>
      <c r="B2115" s="205"/>
      <c r="C2115" s="72"/>
      <c r="D2115" s="72" t="s">
        <v>144</v>
      </c>
      <c r="E2115" s="258" t="s">
        <v>144</v>
      </c>
      <c r="V2115" s="2">
        <v>1</v>
      </c>
    </row>
    <row r="2116" spans="1:22" s="2" customFormat="1" ht="12.75">
      <c r="A2116" s="170" t="s">
        <v>1468</v>
      </c>
      <c r="B2116" s="205"/>
      <c r="C2116" s="72"/>
      <c r="D2116" s="72" t="s">
        <v>144</v>
      </c>
      <c r="E2116" s="258" t="s">
        <v>144</v>
      </c>
      <c r="V2116" s="2">
        <v>1</v>
      </c>
    </row>
    <row r="2117" spans="1:22" s="2" customFormat="1" ht="12.75">
      <c r="A2117" s="170" t="s">
        <v>1469</v>
      </c>
      <c r="B2117" s="205"/>
      <c r="C2117" s="72"/>
      <c r="D2117" s="72" t="s">
        <v>144</v>
      </c>
      <c r="E2117" s="258" t="s">
        <v>144</v>
      </c>
      <c r="V2117" s="2">
        <v>1</v>
      </c>
    </row>
    <row r="2118" spans="1:22" s="2" customFormat="1" ht="12.75">
      <c r="A2118" s="170" t="s">
        <v>1470</v>
      </c>
      <c r="B2118" s="205"/>
      <c r="C2118" s="72"/>
      <c r="D2118" s="72" t="s">
        <v>144</v>
      </c>
      <c r="E2118" s="258" t="s">
        <v>144</v>
      </c>
      <c r="V2118" s="2">
        <v>1</v>
      </c>
    </row>
    <row r="2119" spans="1:22" s="2" customFormat="1" ht="12.75">
      <c r="A2119" s="170" t="s">
        <v>798</v>
      </c>
      <c r="B2119" s="205"/>
      <c r="C2119" s="72"/>
      <c r="D2119" s="72" t="s">
        <v>144</v>
      </c>
      <c r="E2119" s="258" t="s">
        <v>144</v>
      </c>
      <c r="V2119" s="2">
        <v>1</v>
      </c>
    </row>
    <row r="2120" spans="1:22" s="2" customFormat="1" ht="12.75">
      <c r="A2120" s="259"/>
      <c r="B2120" s="205"/>
      <c r="C2120" s="72"/>
      <c r="D2120" s="72"/>
      <c r="E2120" s="258"/>
    </row>
    <row r="2121" spans="1:22" s="2" customFormat="1" ht="12.75">
      <c r="A2121" s="170" t="s">
        <v>633</v>
      </c>
      <c r="B2121" s="205"/>
      <c r="C2121" s="72"/>
      <c r="D2121" s="72" t="s">
        <v>144</v>
      </c>
      <c r="E2121" s="258" t="s">
        <v>144</v>
      </c>
      <c r="V2121" s="2">
        <v>1</v>
      </c>
    </row>
    <row r="2122" spans="1:22" s="2" customFormat="1" ht="12.75">
      <c r="A2122" s="170" t="s">
        <v>1470</v>
      </c>
      <c r="B2122" s="205"/>
      <c r="C2122" s="72"/>
      <c r="D2122" s="72" t="s">
        <v>144</v>
      </c>
      <c r="E2122" s="258" t="s">
        <v>144</v>
      </c>
      <c r="V2122" s="2">
        <v>1</v>
      </c>
    </row>
    <row r="2123" spans="1:22" s="2" customFormat="1" ht="12.75">
      <c r="A2123" s="170" t="s">
        <v>1471</v>
      </c>
      <c r="B2123" s="205"/>
      <c r="C2123" s="72"/>
      <c r="D2123" s="72" t="s">
        <v>144</v>
      </c>
      <c r="E2123" s="258" t="s">
        <v>144</v>
      </c>
      <c r="V2123" s="2">
        <v>1</v>
      </c>
    </row>
    <row r="2124" spans="1:22" s="2" customFormat="1" ht="12.75">
      <c r="A2124" s="170" t="s">
        <v>633</v>
      </c>
      <c r="B2124" s="205"/>
      <c r="C2124" s="72"/>
      <c r="D2124" s="72" t="s">
        <v>144</v>
      </c>
      <c r="E2124" s="258" t="s">
        <v>144</v>
      </c>
      <c r="V2124" s="2">
        <v>1</v>
      </c>
    </row>
    <row r="2125" spans="1:22" s="2" customFormat="1" ht="12.75">
      <c r="A2125" s="259"/>
      <c r="B2125" s="205"/>
      <c r="C2125" s="72"/>
      <c r="D2125" s="72" t="s">
        <v>144</v>
      </c>
      <c r="E2125" s="258" t="s">
        <v>144</v>
      </c>
      <c r="V2125" s="2">
        <v>1</v>
      </c>
    </row>
    <row r="2126" spans="1:22" s="2" customFormat="1" ht="12.75">
      <c r="A2126" s="170" t="s">
        <v>1475</v>
      </c>
      <c r="B2126" s="205"/>
      <c r="C2126" s="72"/>
      <c r="D2126" s="72" t="s">
        <v>144</v>
      </c>
      <c r="E2126" s="258" t="s">
        <v>144</v>
      </c>
      <c r="V2126" s="2">
        <v>1</v>
      </c>
    </row>
    <row r="2127" spans="1:22" s="2" customFormat="1" ht="12.75">
      <c r="A2127" s="170" t="s">
        <v>1476</v>
      </c>
      <c r="B2127" s="205"/>
      <c r="C2127" s="72"/>
      <c r="D2127" s="72" t="s">
        <v>144</v>
      </c>
      <c r="E2127" s="258" t="s">
        <v>144</v>
      </c>
      <c r="V2127" s="2">
        <v>1</v>
      </c>
    </row>
    <row r="2128" spans="1:22" s="2" customFormat="1" ht="12.75">
      <c r="A2128" s="170" t="s">
        <v>1477</v>
      </c>
      <c r="B2128" s="205"/>
      <c r="C2128" s="72"/>
      <c r="D2128" s="72" t="s">
        <v>144</v>
      </c>
      <c r="E2128" s="258" t="s">
        <v>144</v>
      </c>
      <c r="V2128" s="2">
        <v>1</v>
      </c>
    </row>
    <row r="2129" spans="1:22" s="2" customFormat="1" ht="12.75">
      <c r="A2129" s="170" t="s">
        <v>1478</v>
      </c>
      <c r="B2129" s="205"/>
      <c r="C2129" s="72"/>
      <c r="D2129" s="72" t="s">
        <v>144</v>
      </c>
      <c r="E2129" s="258" t="s">
        <v>144</v>
      </c>
      <c r="V2129" s="2">
        <v>1</v>
      </c>
    </row>
    <row r="2130" spans="1:22" s="2" customFormat="1" ht="12.75">
      <c r="A2130" s="170" t="s">
        <v>965</v>
      </c>
      <c r="B2130" s="205"/>
      <c r="C2130" s="72"/>
      <c r="D2130" s="72" t="s">
        <v>144</v>
      </c>
      <c r="E2130" s="258" t="s">
        <v>144</v>
      </c>
      <c r="V2130" s="2">
        <v>1</v>
      </c>
    </row>
    <row r="2131" spans="1:22" s="2" customFormat="1" ht="12.75">
      <c r="A2131" s="259"/>
      <c r="B2131" s="205"/>
      <c r="C2131" s="72"/>
      <c r="D2131" s="72"/>
      <c r="E2131" s="258"/>
    </row>
    <row r="2132" spans="1:22" s="2" customFormat="1" ht="12.75">
      <c r="A2132" s="170" t="s">
        <v>803</v>
      </c>
      <c r="B2132" s="205"/>
      <c r="C2132" s="72"/>
      <c r="D2132" s="72" t="s">
        <v>144</v>
      </c>
      <c r="E2132" s="258" t="s">
        <v>144</v>
      </c>
      <c r="V2132" s="2">
        <v>1</v>
      </c>
    </row>
    <row r="2133" spans="1:22" s="2" customFormat="1" ht="12.75">
      <c r="A2133" s="343" t="s">
        <v>1468</v>
      </c>
      <c r="B2133" s="205"/>
      <c r="C2133" s="72"/>
      <c r="D2133" s="72" t="s">
        <v>144</v>
      </c>
      <c r="E2133" s="258" t="s">
        <v>144</v>
      </c>
      <c r="V2133" s="2">
        <v>1</v>
      </c>
    </row>
    <row r="2134" spans="1:22" s="2" customFormat="1" ht="12.75">
      <c r="A2134" s="343" t="s">
        <v>1535</v>
      </c>
      <c r="B2134" s="205"/>
      <c r="C2134" s="72"/>
      <c r="D2134" s="72" t="s">
        <v>144</v>
      </c>
      <c r="E2134" s="258" t="s">
        <v>144</v>
      </c>
      <c r="V2134" s="2">
        <v>1</v>
      </c>
    </row>
    <row r="2135" spans="1:22" s="2" customFormat="1" ht="12.75">
      <c r="A2135" s="343" t="s">
        <v>1536</v>
      </c>
      <c r="B2135" s="205"/>
      <c r="C2135" s="72"/>
      <c r="D2135" s="72" t="s">
        <v>144</v>
      </c>
      <c r="E2135" s="258" t="s">
        <v>144</v>
      </c>
      <c r="V2135" s="2">
        <v>1</v>
      </c>
    </row>
    <row r="2136" spans="1:22" s="2" customFormat="1" ht="12.75">
      <c r="A2136" s="343" t="s">
        <v>1537</v>
      </c>
      <c r="B2136" s="205"/>
      <c r="C2136" s="72"/>
      <c r="D2136" s="72" t="s">
        <v>144</v>
      </c>
      <c r="E2136" s="258" t="s">
        <v>144</v>
      </c>
      <c r="V2136" s="2">
        <v>1</v>
      </c>
    </row>
    <row r="2137" spans="1:22" s="2" customFormat="1" ht="12.75">
      <c r="A2137" s="259"/>
      <c r="B2137" s="205"/>
      <c r="C2137" s="72"/>
      <c r="D2137" s="72"/>
      <c r="E2137" s="258"/>
    </row>
    <row r="2138" spans="1:22" s="2" customFormat="1" ht="12.75">
      <c r="A2138" s="170" t="s">
        <v>1482</v>
      </c>
      <c r="B2138" s="205"/>
      <c r="C2138" s="72"/>
      <c r="D2138" s="72" t="s">
        <v>144</v>
      </c>
      <c r="E2138" s="258" t="s">
        <v>144</v>
      </c>
      <c r="V2138" s="2">
        <v>1</v>
      </c>
    </row>
    <row r="2139" spans="1:22" s="2" customFormat="1" ht="12.75">
      <c r="A2139" s="170" t="s">
        <v>1478</v>
      </c>
      <c r="B2139" s="205"/>
      <c r="C2139" s="72"/>
      <c r="D2139" s="72" t="s">
        <v>144</v>
      </c>
      <c r="E2139" s="258" t="s">
        <v>144</v>
      </c>
      <c r="V2139" s="2">
        <v>1</v>
      </c>
    </row>
    <row r="2140" spans="1:22" s="2" customFormat="1" ht="12.75">
      <c r="A2140" s="170" t="s">
        <v>1483</v>
      </c>
      <c r="B2140" s="205"/>
      <c r="C2140" s="72"/>
      <c r="D2140" s="72" t="s">
        <v>144</v>
      </c>
      <c r="E2140" s="258" t="s">
        <v>144</v>
      </c>
      <c r="V2140" s="2">
        <v>1</v>
      </c>
    </row>
    <row r="2141" spans="1:22" s="2" customFormat="1" ht="12.75">
      <c r="A2141" s="170" t="s">
        <v>1482</v>
      </c>
      <c r="B2141" s="205"/>
      <c r="C2141" s="72"/>
      <c r="D2141" s="72" t="s">
        <v>144</v>
      </c>
      <c r="E2141" s="258" t="s">
        <v>144</v>
      </c>
      <c r="V2141" s="2">
        <v>1</v>
      </c>
    </row>
    <row r="2142" spans="1:22" s="2" customFormat="1" ht="12.75">
      <c r="A2142" s="170"/>
      <c r="B2142" s="205"/>
      <c r="C2142" s="72"/>
      <c r="D2142" s="72" t="s">
        <v>144</v>
      </c>
      <c r="E2142" s="258" t="s">
        <v>144</v>
      </c>
      <c r="V2142" s="2">
        <v>1</v>
      </c>
    </row>
    <row r="2143" spans="1:22" s="2" customFormat="1" ht="12.75">
      <c r="A2143" s="170" t="s">
        <v>1484</v>
      </c>
      <c r="B2143" s="205"/>
      <c r="C2143" s="72"/>
      <c r="D2143" s="72" t="s">
        <v>144</v>
      </c>
      <c r="E2143" s="258" t="s">
        <v>144</v>
      </c>
      <c r="V2143" s="2">
        <v>1</v>
      </c>
    </row>
    <row r="2144" spans="1:22" s="2" customFormat="1" ht="12.75">
      <c r="A2144" s="170" t="s">
        <v>1485</v>
      </c>
      <c r="B2144" s="205"/>
      <c r="C2144" s="72"/>
      <c r="D2144" s="72" t="s">
        <v>144</v>
      </c>
      <c r="E2144" s="258" t="s">
        <v>144</v>
      </c>
      <c r="V2144" s="2">
        <v>1</v>
      </c>
    </row>
    <row r="2145" spans="1:22" s="2" customFormat="1" ht="12.75">
      <c r="A2145" s="170" t="s">
        <v>1486</v>
      </c>
      <c r="B2145" s="205"/>
      <c r="C2145" s="72"/>
      <c r="D2145" s="72" t="s">
        <v>144</v>
      </c>
      <c r="E2145" s="258" t="s">
        <v>144</v>
      </c>
      <c r="V2145" s="2">
        <v>1</v>
      </c>
    </row>
    <row r="2146" spans="1:22" s="2" customFormat="1" ht="12.75">
      <c r="A2146" s="170" t="s">
        <v>1487</v>
      </c>
      <c r="B2146" s="205"/>
      <c r="C2146" s="72"/>
      <c r="D2146" s="72" t="s">
        <v>144</v>
      </c>
      <c r="E2146" s="258" t="s">
        <v>144</v>
      </c>
      <c r="V2146" s="2">
        <v>1</v>
      </c>
    </row>
    <row r="2147" spans="1:22" s="2" customFormat="1" ht="12.75">
      <c r="A2147" s="170"/>
      <c r="B2147" s="205"/>
      <c r="C2147" s="72"/>
      <c r="D2147" s="72"/>
      <c r="E2147" s="258"/>
    </row>
    <row r="2148" spans="1:22" s="2" customFormat="1" ht="12.75">
      <c r="A2148" s="170" t="s">
        <v>1184</v>
      </c>
      <c r="B2148" s="205"/>
      <c r="C2148" s="72"/>
      <c r="D2148" s="72" t="s">
        <v>144</v>
      </c>
      <c r="E2148" s="258" t="s">
        <v>144</v>
      </c>
      <c r="V2148" s="2">
        <v>1</v>
      </c>
    </row>
    <row r="2149" spans="1:22" s="2" customFormat="1" ht="12.75">
      <c r="A2149" s="170" t="s">
        <v>1478</v>
      </c>
      <c r="B2149" s="205"/>
      <c r="C2149" s="72"/>
      <c r="D2149" s="72" t="s">
        <v>144</v>
      </c>
      <c r="E2149" s="258" t="s">
        <v>144</v>
      </c>
      <c r="V2149" s="2">
        <v>1</v>
      </c>
    </row>
    <row r="2150" spans="1:22" s="2" customFormat="1" ht="12.75">
      <c r="A2150" s="170" t="s">
        <v>1488</v>
      </c>
      <c r="B2150" s="205"/>
      <c r="C2150" s="72"/>
      <c r="D2150" s="72" t="s">
        <v>144</v>
      </c>
      <c r="E2150" s="258" t="s">
        <v>144</v>
      </c>
      <c r="V2150" s="2">
        <v>1</v>
      </c>
    </row>
    <row r="2151" spans="1:22" s="2" customFormat="1" ht="12.75">
      <c r="A2151" s="170" t="s">
        <v>1489</v>
      </c>
      <c r="B2151" s="205"/>
      <c r="C2151" s="72"/>
      <c r="D2151" s="72" t="s">
        <v>144</v>
      </c>
      <c r="E2151" s="258" t="s">
        <v>144</v>
      </c>
      <c r="V2151" s="2">
        <v>1</v>
      </c>
    </row>
    <row r="2152" spans="1:22" s="2" customFormat="1" ht="12.75">
      <c r="A2152" s="170" t="s">
        <v>1184</v>
      </c>
      <c r="B2152" s="205"/>
      <c r="C2152" s="72"/>
      <c r="D2152" s="72" t="s">
        <v>144</v>
      </c>
      <c r="E2152" s="258" t="s">
        <v>144</v>
      </c>
      <c r="V2152" s="2">
        <v>1</v>
      </c>
    </row>
    <row r="2153" spans="1:22" s="2" customFormat="1" ht="12.75">
      <c r="A2153" s="170"/>
      <c r="B2153" s="205"/>
      <c r="C2153" s="72"/>
      <c r="D2153" s="72" t="s">
        <v>144</v>
      </c>
      <c r="E2153" s="258" t="s">
        <v>144</v>
      </c>
      <c r="V2153" s="2">
        <v>1</v>
      </c>
    </row>
    <row r="2154" spans="1:22" s="2" customFormat="1" ht="12.75">
      <c r="A2154" s="94" t="s">
        <v>1472</v>
      </c>
      <c r="B2154" s="205"/>
      <c r="C2154" s="72"/>
      <c r="D2154" s="72" t="s">
        <v>144</v>
      </c>
      <c r="E2154" s="258" t="s">
        <v>144</v>
      </c>
      <c r="V2154" s="2">
        <v>1</v>
      </c>
    </row>
    <row r="2155" spans="1:22" s="2" customFormat="1" ht="12.75">
      <c r="A2155" s="170" t="s">
        <v>1473</v>
      </c>
      <c r="B2155" s="205"/>
      <c r="C2155" s="72"/>
      <c r="D2155" s="72" t="s">
        <v>144</v>
      </c>
      <c r="E2155" s="258" t="s">
        <v>144</v>
      </c>
      <c r="V2155" s="2">
        <v>1</v>
      </c>
    </row>
    <row r="2156" spans="1:22" s="2" customFormat="1" ht="26.25">
      <c r="A2156" s="170" t="s">
        <v>1490</v>
      </c>
      <c r="B2156" s="205"/>
      <c r="C2156" s="72"/>
      <c r="D2156" s="72" t="s">
        <v>144</v>
      </c>
      <c r="E2156" s="258" t="s">
        <v>144</v>
      </c>
      <c r="V2156" s="2">
        <v>1</v>
      </c>
    </row>
    <row r="2157" spans="1:22" s="2" customFormat="1" ht="13.5" thickBot="1">
      <c r="A2157" s="260"/>
      <c r="B2157" s="261"/>
      <c r="C2157" s="262"/>
      <c r="D2157" s="262" t="s">
        <v>144</v>
      </c>
      <c r="E2157" s="263" t="s">
        <v>144</v>
      </c>
      <c r="V2157" s="2">
        <v>1</v>
      </c>
    </row>
    <row r="2158" spans="1:22" s="2" customFormat="1" ht="12.75">
      <c r="A2158" s="184"/>
      <c r="B2158" s="205"/>
      <c r="C2158" s="72"/>
      <c r="D2158" s="72" t="s">
        <v>144</v>
      </c>
      <c r="E2158" s="211" t="s">
        <v>144</v>
      </c>
      <c r="V2158" s="2">
        <v>1</v>
      </c>
    </row>
    <row r="2159" spans="1:22" s="2" customFormat="1" ht="12.75">
      <c r="A2159" s="184"/>
      <c r="B2159" s="205"/>
      <c r="C2159" s="72"/>
      <c r="D2159" s="72" t="s">
        <v>144</v>
      </c>
      <c r="E2159" s="211" t="s">
        <v>144</v>
      </c>
      <c r="V2159" s="2">
        <v>1</v>
      </c>
    </row>
    <row r="2160" spans="1:22" s="2" customFormat="1" ht="12.75">
      <c r="A2160" s="184"/>
      <c r="B2160" s="205"/>
      <c r="C2160" s="72"/>
      <c r="D2160" s="72" t="s">
        <v>144</v>
      </c>
      <c r="E2160" s="211" t="s">
        <v>144</v>
      </c>
      <c r="V2160" s="2">
        <v>1</v>
      </c>
    </row>
    <row r="2161" spans="1:22" s="2" customFormat="1" ht="12.75">
      <c r="A2161" s="184"/>
      <c r="B2161" s="205"/>
      <c r="C2161" s="72"/>
      <c r="D2161" s="72" t="s">
        <v>144</v>
      </c>
      <c r="E2161" s="211" t="s">
        <v>144</v>
      </c>
      <c r="V2161" s="2">
        <v>1</v>
      </c>
    </row>
    <row r="2162" spans="1:22" s="2" customFormat="1" ht="12.75">
      <c r="A2162" s="184"/>
      <c r="B2162" s="205"/>
      <c r="C2162" s="72"/>
      <c r="D2162" s="72" t="s">
        <v>144</v>
      </c>
      <c r="E2162" s="211" t="s">
        <v>144</v>
      </c>
      <c r="V2162" s="2">
        <v>1</v>
      </c>
    </row>
    <row r="2163" spans="1:22" s="2" customFormat="1" ht="12.75">
      <c r="A2163" s="184"/>
      <c r="B2163" s="205"/>
      <c r="C2163" s="72"/>
      <c r="D2163" s="72" t="s">
        <v>144</v>
      </c>
      <c r="E2163" s="211" t="s">
        <v>144</v>
      </c>
      <c r="V2163" s="2">
        <v>1</v>
      </c>
    </row>
    <row r="2164" spans="1:22" s="2" customFormat="1" ht="12.75">
      <c r="A2164" s="184"/>
      <c r="B2164" s="205"/>
      <c r="C2164" s="72"/>
      <c r="D2164" s="72" t="s">
        <v>144</v>
      </c>
      <c r="E2164" s="211" t="s">
        <v>144</v>
      </c>
      <c r="V2164" s="2">
        <v>1</v>
      </c>
    </row>
    <row r="2165" spans="1:22" s="2" customFormat="1" ht="12.75">
      <c r="A2165" s="184"/>
      <c r="B2165" s="205"/>
      <c r="C2165" s="72"/>
      <c r="D2165" s="72" t="s">
        <v>144</v>
      </c>
      <c r="E2165" s="211" t="s">
        <v>144</v>
      </c>
      <c r="V2165" s="2">
        <v>1</v>
      </c>
    </row>
    <row r="2166" spans="1:22" s="2" customFormat="1" ht="12.75">
      <c r="A2166" s="184"/>
      <c r="B2166" s="205"/>
      <c r="C2166" s="72"/>
      <c r="D2166" s="72" t="s">
        <v>144</v>
      </c>
      <c r="E2166" s="211" t="s">
        <v>144</v>
      </c>
      <c r="V2166" s="2">
        <v>1</v>
      </c>
    </row>
    <row r="2167" spans="1:22" s="2" customFormat="1" ht="12.75">
      <c r="A2167" s="184"/>
      <c r="B2167" s="205"/>
      <c r="C2167" s="72"/>
      <c r="D2167" s="72" t="s">
        <v>144</v>
      </c>
      <c r="E2167" s="211" t="s">
        <v>144</v>
      </c>
      <c r="V2167" s="2">
        <v>1</v>
      </c>
    </row>
    <row r="2168" spans="1:22" s="2" customFormat="1" ht="12.75">
      <c r="A2168" s="184"/>
      <c r="B2168" s="205"/>
      <c r="C2168" s="72"/>
      <c r="D2168" s="72" t="s">
        <v>144</v>
      </c>
      <c r="E2168" s="211" t="s">
        <v>144</v>
      </c>
      <c r="V2168" s="2">
        <v>1</v>
      </c>
    </row>
    <row r="2169" spans="1:22" s="2" customFormat="1" ht="12.75">
      <c r="A2169" s="184"/>
      <c r="B2169" s="205"/>
      <c r="C2169" s="72"/>
      <c r="D2169" s="72" t="s">
        <v>144</v>
      </c>
      <c r="E2169" s="211" t="s">
        <v>144</v>
      </c>
      <c r="V2169" s="2">
        <v>1</v>
      </c>
    </row>
    <row r="2170" spans="1:22" s="2" customFormat="1" ht="12.75">
      <c r="A2170" s="184"/>
      <c r="B2170" s="205"/>
      <c r="C2170" s="72"/>
      <c r="D2170" s="72" t="s">
        <v>144</v>
      </c>
      <c r="E2170" s="211" t="s">
        <v>144</v>
      </c>
      <c r="V2170" s="2">
        <v>1</v>
      </c>
    </row>
    <row r="2171" spans="1:22" s="2" customFormat="1" ht="12.75">
      <c r="A2171" s="184"/>
      <c r="B2171" s="205"/>
      <c r="C2171" s="72"/>
      <c r="D2171" s="72" t="s">
        <v>144</v>
      </c>
      <c r="E2171" s="211" t="s">
        <v>144</v>
      </c>
      <c r="V2171" s="2">
        <v>1</v>
      </c>
    </row>
    <row r="2172" spans="1:22" s="2" customFormat="1" ht="12.75">
      <c r="A2172" s="184"/>
      <c r="B2172" s="205"/>
      <c r="C2172" s="72"/>
      <c r="D2172" s="72" t="s">
        <v>144</v>
      </c>
      <c r="E2172" s="211" t="s">
        <v>144</v>
      </c>
      <c r="V2172" s="2">
        <v>1</v>
      </c>
    </row>
    <row r="2173" spans="1:22" s="2" customFormat="1" ht="12.75">
      <c r="A2173" s="184"/>
      <c r="B2173" s="205"/>
      <c r="C2173" s="72"/>
      <c r="D2173" s="72" t="s">
        <v>144</v>
      </c>
      <c r="E2173" s="211" t="s">
        <v>144</v>
      </c>
      <c r="V2173" s="2">
        <v>1</v>
      </c>
    </row>
    <row r="2174" spans="1:22" s="2" customFormat="1" ht="12.75">
      <c r="A2174" s="184"/>
      <c r="B2174" s="205"/>
      <c r="C2174" s="72"/>
      <c r="D2174" s="72" t="s">
        <v>144</v>
      </c>
      <c r="E2174" s="211" t="s">
        <v>144</v>
      </c>
      <c r="V2174" s="2">
        <v>1</v>
      </c>
    </row>
    <row r="2175" spans="1:22" s="2" customFormat="1" ht="12.75">
      <c r="A2175" s="184"/>
      <c r="B2175" s="205"/>
      <c r="C2175" s="72"/>
      <c r="D2175" s="72" t="s">
        <v>144</v>
      </c>
      <c r="E2175" s="211" t="s">
        <v>144</v>
      </c>
      <c r="V2175" s="2">
        <v>1</v>
      </c>
    </row>
    <row r="2176" spans="1:22" s="2" customFormat="1" ht="12.75">
      <c r="A2176" s="184"/>
      <c r="B2176" s="205"/>
      <c r="C2176" s="72"/>
      <c r="D2176" s="72" t="s">
        <v>144</v>
      </c>
      <c r="E2176" s="211" t="s">
        <v>144</v>
      </c>
      <c r="V2176" s="2">
        <v>1</v>
      </c>
    </row>
    <row r="2177" spans="1:22" s="2" customFormat="1" ht="12.75">
      <c r="A2177" s="184"/>
      <c r="B2177" s="205"/>
      <c r="C2177" s="72"/>
      <c r="D2177" s="72" t="s">
        <v>144</v>
      </c>
      <c r="E2177" s="211" t="s">
        <v>144</v>
      </c>
      <c r="V2177" s="2">
        <v>1</v>
      </c>
    </row>
    <row r="2178" spans="1:22" s="2" customFormat="1" ht="12.75">
      <c r="A2178" s="184"/>
      <c r="B2178" s="205"/>
      <c r="C2178" s="72"/>
      <c r="D2178" s="72" t="s">
        <v>144</v>
      </c>
      <c r="E2178" s="211" t="s">
        <v>144</v>
      </c>
      <c r="V2178" s="2">
        <v>1</v>
      </c>
    </row>
    <row r="2179" spans="1:22" s="2" customFormat="1" ht="12.75">
      <c r="A2179" s="184"/>
      <c r="B2179" s="205"/>
      <c r="C2179" s="72"/>
      <c r="D2179" s="72" t="s">
        <v>144</v>
      </c>
      <c r="E2179" s="211" t="s">
        <v>144</v>
      </c>
      <c r="V2179" s="2">
        <v>1</v>
      </c>
    </row>
    <row r="2180" spans="1:22" s="2" customFormat="1" ht="12.75">
      <c r="A2180" s="184"/>
      <c r="B2180" s="205"/>
      <c r="C2180" s="72"/>
      <c r="D2180" s="72" t="s">
        <v>144</v>
      </c>
      <c r="E2180" s="211" t="s">
        <v>144</v>
      </c>
      <c r="V2180" s="2">
        <v>1</v>
      </c>
    </row>
    <row r="2181" spans="1:22" s="2" customFormat="1" ht="12.75">
      <c r="A2181" s="184"/>
      <c r="B2181" s="205"/>
      <c r="C2181" s="72"/>
      <c r="D2181" s="72" t="s">
        <v>144</v>
      </c>
      <c r="E2181" s="211" t="s">
        <v>144</v>
      </c>
      <c r="V2181" s="2">
        <v>1</v>
      </c>
    </row>
    <row r="2182" spans="1:22" s="2" customFormat="1" ht="12.75">
      <c r="A2182" s="184"/>
      <c r="B2182" s="205"/>
      <c r="C2182" s="72"/>
      <c r="D2182" s="72" t="s">
        <v>144</v>
      </c>
      <c r="E2182" s="211" t="s">
        <v>144</v>
      </c>
      <c r="V2182" s="2">
        <v>1</v>
      </c>
    </row>
    <row r="2183" spans="1:22" s="2" customFormat="1" ht="12.75">
      <c r="A2183" s="184"/>
      <c r="B2183" s="205"/>
      <c r="C2183" s="72"/>
      <c r="D2183" s="72" t="s">
        <v>144</v>
      </c>
      <c r="E2183" s="211" t="s">
        <v>144</v>
      </c>
      <c r="V2183" s="2">
        <v>1</v>
      </c>
    </row>
    <row r="2184" spans="1:22" s="2" customFormat="1" ht="12.75">
      <c r="A2184" s="184"/>
      <c r="B2184" s="205"/>
      <c r="C2184" s="72"/>
      <c r="D2184" s="72" t="s">
        <v>144</v>
      </c>
      <c r="E2184" s="211" t="s">
        <v>144</v>
      </c>
      <c r="V2184" s="2">
        <v>1</v>
      </c>
    </row>
    <row r="2185" spans="1:22" s="2" customFormat="1" ht="12.75">
      <c r="A2185" s="184"/>
      <c r="B2185" s="205"/>
      <c r="C2185" s="72"/>
      <c r="D2185" s="72" t="s">
        <v>144</v>
      </c>
      <c r="E2185" s="211" t="s">
        <v>144</v>
      </c>
      <c r="V2185" s="2">
        <v>1</v>
      </c>
    </row>
    <row r="2186" spans="1:22" s="2" customFormat="1" ht="12.75">
      <c r="A2186" s="184"/>
      <c r="B2186" s="205"/>
      <c r="C2186" s="72"/>
      <c r="D2186" s="72" t="s">
        <v>144</v>
      </c>
      <c r="E2186" s="211" t="s">
        <v>144</v>
      </c>
      <c r="V2186" s="2">
        <v>1</v>
      </c>
    </row>
    <row r="2187" spans="1:22" s="2" customFormat="1" ht="12.75">
      <c r="A2187" s="184"/>
      <c r="B2187" s="205"/>
      <c r="C2187" s="72"/>
      <c r="D2187" s="72" t="s">
        <v>144</v>
      </c>
      <c r="E2187" s="211" t="s">
        <v>144</v>
      </c>
      <c r="V2187" s="2">
        <v>1</v>
      </c>
    </row>
    <row r="2188" spans="1:22" s="2" customFormat="1" ht="12.75">
      <c r="A2188" s="184"/>
      <c r="B2188" s="205"/>
      <c r="C2188" s="72"/>
      <c r="D2188" s="72" t="s">
        <v>144</v>
      </c>
      <c r="E2188" s="211" t="s">
        <v>144</v>
      </c>
      <c r="V2188" s="2">
        <v>1</v>
      </c>
    </row>
    <row r="2189" spans="1:22" s="2" customFormat="1" ht="12.75">
      <c r="A2189" s="184"/>
      <c r="B2189" s="205"/>
      <c r="C2189" s="72"/>
      <c r="D2189" s="72" t="s">
        <v>144</v>
      </c>
      <c r="E2189" s="211" t="s">
        <v>144</v>
      </c>
      <c r="V2189" s="2">
        <v>1</v>
      </c>
    </row>
    <row r="2190" spans="1:22" s="2" customFormat="1" ht="12.75">
      <c r="A2190" s="184"/>
      <c r="B2190" s="205"/>
      <c r="C2190" s="72"/>
      <c r="D2190" s="72" t="s">
        <v>144</v>
      </c>
      <c r="E2190" s="211" t="s">
        <v>144</v>
      </c>
      <c r="V2190" s="2">
        <v>1</v>
      </c>
    </row>
    <row r="2191" spans="1:22" s="2" customFormat="1" ht="12.75">
      <c r="A2191" s="184"/>
      <c r="B2191" s="205"/>
      <c r="C2191" s="72"/>
      <c r="D2191" s="72" t="s">
        <v>144</v>
      </c>
      <c r="E2191" s="211" t="s">
        <v>144</v>
      </c>
      <c r="V2191" s="2">
        <v>1</v>
      </c>
    </row>
    <row r="2192" spans="1:22" s="2" customFormat="1" ht="12.75">
      <c r="A2192" s="184"/>
      <c r="B2192" s="205"/>
      <c r="C2192" s="72"/>
      <c r="D2192" s="72" t="s">
        <v>144</v>
      </c>
      <c r="E2192" s="211" t="s">
        <v>144</v>
      </c>
      <c r="V2192" s="2">
        <v>1</v>
      </c>
    </row>
    <row r="2193" spans="1:22" s="2" customFormat="1" ht="12.75">
      <c r="A2193" s="184"/>
      <c r="B2193" s="205"/>
      <c r="C2193" s="72"/>
      <c r="D2193" s="72" t="s">
        <v>144</v>
      </c>
      <c r="E2193" s="211" t="s">
        <v>144</v>
      </c>
      <c r="V2193" s="2">
        <v>1</v>
      </c>
    </row>
    <row r="2194" spans="1:22" s="2" customFormat="1" ht="12.75">
      <c r="A2194" s="184"/>
      <c r="B2194" s="205"/>
      <c r="C2194" s="72"/>
      <c r="D2194" s="72" t="s">
        <v>144</v>
      </c>
      <c r="E2194" s="211" t="s">
        <v>144</v>
      </c>
      <c r="V2194" s="2">
        <v>1</v>
      </c>
    </row>
    <row r="2195" spans="1:22" s="2" customFormat="1" ht="12.75">
      <c r="A2195" s="184"/>
      <c r="B2195" s="205"/>
      <c r="C2195" s="72"/>
      <c r="D2195" s="72" t="s">
        <v>144</v>
      </c>
      <c r="E2195" s="211" t="s">
        <v>144</v>
      </c>
      <c r="V2195" s="2">
        <v>1</v>
      </c>
    </row>
    <row r="2196" spans="1:22" s="2" customFormat="1" ht="12.75">
      <c r="A2196" s="184"/>
      <c r="B2196" s="205"/>
      <c r="C2196" s="72"/>
      <c r="D2196" s="72" t="s">
        <v>144</v>
      </c>
      <c r="E2196" s="211" t="s">
        <v>144</v>
      </c>
      <c r="V2196" s="2">
        <v>1</v>
      </c>
    </row>
    <row r="2197" spans="1:22" s="2" customFormat="1" ht="12.75">
      <c r="A2197" s="184"/>
      <c r="B2197" s="205"/>
      <c r="C2197" s="72"/>
      <c r="D2197" s="72" t="s">
        <v>144</v>
      </c>
      <c r="E2197" s="211" t="s">
        <v>144</v>
      </c>
      <c r="V2197" s="2">
        <v>1</v>
      </c>
    </row>
    <row r="2198" spans="1:22" s="2" customFormat="1" ht="12.75">
      <c r="A2198" s="184"/>
      <c r="B2198" s="205"/>
      <c r="C2198" s="72"/>
      <c r="D2198" s="72" t="s">
        <v>144</v>
      </c>
      <c r="E2198" s="211" t="s">
        <v>144</v>
      </c>
      <c r="V2198" s="2">
        <v>1</v>
      </c>
    </row>
    <row r="2199" spans="1:22" s="2" customFormat="1" ht="12.75">
      <c r="A2199" s="184"/>
      <c r="B2199" s="205"/>
      <c r="C2199" s="72"/>
      <c r="D2199" s="72" t="s">
        <v>144</v>
      </c>
      <c r="E2199" s="211" t="s">
        <v>144</v>
      </c>
      <c r="V2199" s="2">
        <v>1</v>
      </c>
    </row>
    <row r="2200" spans="1:22" s="2" customFormat="1" ht="12.75">
      <c r="A2200" s="184"/>
      <c r="B2200" s="205"/>
      <c r="C2200" s="72"/>
      <c r="D2200" s="72" t="s">
        <v>144</v>
      </c>
      <c r="E2200" s="211" t="s">
        <v>144</v>
      </c>
      <c r="V2200" s="2">
        <v>1</v>
      </c>
    </row>
    <row r="2201" spans="1:22" s="2" customFormat="1" ht="12.75">
      <c r="A2201" s="184"/>
      <c r="B2201" s="205"/>
      <c r="C2201" s="72"/>
      <c r="D2201" s="72" t="s">
        <v>144</v>
      </c>
      <c r="E2201" s="211" t="s">
        <v>144</v>
      </c>
      <c r="V2201" s="2">
        <v>1</v>
      </c>
    </row>
    <row r="2202" spans="1:22" s="2" customFormat="1" ht="12.75">
      <c r="A2202" s="184"/>
      <c r="B2202" s="205"/>
      <c r="C2202" s="72"/>
      <c r="D2202" s="72" t="s">
        <v>144</v>
      </c>
      <c r="E2202" s="211" t="s">
        <v>144</v>
      </c>
      <c r="V2202" s="2">
        <v>1</v>
      </c>
    </row>
    <row r="2203" spans="1:22" s="2" customFormat="1" ht="12.75">
      <c r="A2203" s="184"/>
      <c r="B2203" s="205"/>
      <c r="C2203" s="72"/>
      <c r="D2203" s="72" t="s">
        <v>144</v>
      </c>
      <c r="E2203" s="211" t="s">
        <v>144</v>
      </c>
      <c r="V2203" s="2">
        <v>1</v>
      </c>
    </row>
    <row r="2204" spans="1:22" s="2" customFormat="1" ht="12.75">
      <c r="A2204" s="184"/>
      <c r="B2204" s="205"/>
      <c r="C2204" s="72"/>
      <c r="D2204" s="72" t="s">
        <v>144</v>
      </c>
      <c r="E2204" s="211" t="s">
        <v>144</v>
      </c>
      <c r="V2204" s="2">
        <v>1</v>
      </c>
    </row>
    <row r="2205" spans="1:22" s="2" customFormat="1" ht="12.75">
      <c r="A2205" s="184"/>
      <c r="B2205" s="205"/>
      <c r="C2205" s="72"/>
      <c r="D2205" s="72" t="s">
        <v>144</v>
      </c>
      <c r="E2205" s="211" t="s">
        <v>144</v>
      </c>
      <c r="V2205" s="2">
        <v>1</v>
      </c>
    </row>
    <row r="2206" spans="1:22" s="2" customFormat="1" ht="12.75">
      <c r="A2206" s="184"/>
      <c r="B2206" s="205"/>
      <c r="C2206" s="72"/>
      <c r="D2206" s="72" t="s">
        <v>144</v>
      </c>
      <c r="E2206" s="211" t="s">
        <v>144</v>
      </c>
      <c r="V2206" s="2">
        <v>1</v>
      </c>
    </row>
    <row r="2207" spans="1:22" s="2" customFormat="1" ht="12.75">
      <c r="A2207" s="184"/>
      <c r="B2207" s="205"/>
      <c r="C2207" s="72"/>
      <c r="D2207" s="72" t="s">
        <v>144</v>
      </c>
      <c r="E2207" s="211" t="s">
        <v>144</v>
      </c>
      <c r="V2207" s="2">
        <v>1</v>
      </c>
    </row>
    <row r="2208" spans="1:22" s="2" customFormat="1" ht="12.75">
      <c r="A2208" s="184"/>
      <c r="B2208" s="205"/>
      <c r="C2208" s="72"/>
      <c r="D2208" s="72" t="s">
        <v>144</v>
      </c>
      <c r="E2208" s="211" t="s">
        <v>144</v>
      </c>
      <c r="V2208" s="2">
        <v>1</v>
      </c>
    </row>
    <row r="2209" spans="1:22" s="2" customFormat="1" ht="12.75">
      <c r="A2209" s="184"/>
      <c r="B2209" s="205"/>
      <c r="C2209" s="72"/>
      <c r="D2209" s="72" t="s">
        <v>144</v>
      </c>
      <c r="E2209" s="211" t="s">
        <v>144</v>
      </c>
      <c r="V2209" s="2">
        <v>1</v>
      </c>
    </row>
    <row r="2210" spans="1:22" s="2" customFormat="1" ht="12.75">
      <c r="A2210" s="184"/>
      <c r="B2210" s="205"/>
      <c r="C2210" s="72"/>
      <c r="D2210" s="72" t="s">
        <v>144</v>
      </c>
      <c r="E2210" s="211" t="s">
        <v>144</v>
      </c>
      <c r="V2210" s="2">
        <v>1</v>
      </c>
    </row>
    <row r="2211" spans="1:22" s="2" customFormat="1" ht="12.75">
      <c r="A2211" s="184"/>
      <c r="B2211" s="205"/>
      <c r="C2211" s="72"/>
      <c r="D2211" s="72" t="s">
        <v>144</v>
      </c>
      <c r="E2211" s="211" t="s">
        <v>144</v>
      </c>
      <c r="V2211" s="2">
        <v>1</v>
      </c>
    </row>
    <row r="2212" spans="1:22" s="2" customFormat="1" ht="12.75">
      <c r="A2212" s="184"/>
      <c r="B2212" s="205"/>
      <c r="C2212" s="72"/>
      <c r="D2212" s="72" t="s">
        <v>144</v>
      </c>
      <c r="E2212" s="211" t="s">
        <v>144</v>
      </c>
      <c r="V2212" s="2">
        <v>1</v>
      </c>
    </row>
    <row r="2213" spans="1:22" s="2" customFormat="1" ht="12.75">
      <c r="A2213" s="184"/>
      <c r="B2213" s="205"/>
      <c r="C2213" s="72"/>
      <c r="D2213" s="72" t="s">
        <v>144</v>
      </c>
      <c r="E2213" s="211" t="s">
        <v>144</v>
      </c>
      <c r="V2213" s="2">
        <v>1</v>
      </c>
    </row>
    <row r="2214" spans="1:22" s="2" customFormat="1" ht="12.75">
      <c r="A2214" s="184"/>
      <c r="B2214" s="205"/>
      <c r="C2214" s="72"/>
      <c r="D2214" s="72" t="s">
        <v>144</v>
      </c>
      <c r="E2214" s="211" t="s">
        <v>144</v>
      </c>
      <c r="V2214" s="2">
        <v>1</v>
      </c>
    </row>
    <row r="2215" spans="1:22" s="2" customFormat="1" ht="12.75">
      <c r="A2215" s="184"/>
      <c r="B2215" s="205"/>
      <c r="C2215" s="72"/>
      <c r="D2215" s="72" t="s">
        <v>144</v>
      </c>
      <c r="E2215" s="211" t="s">
        <v>144</v>
      </c>
      <c r="V2215" s="2">
        <v>1</v>
      </c>
    </row>
    <row r="2216" spans="1:22" s="2" customFormat="1" ht="12.75">
      <c r="A2216" s="184"/>
      <c r="B2216" s="205"/>
      <c r="C2216" s="72"/>
      <c r="D2216" s="72" t="s">
        <v>144</v>
      </c>
      <c r="E2216" s="211" t="s">
        <v>144</v>
      </c>
      <c r="V2216" s="2">
        <v>1</v>
      </c>
    </row>
    <row r="2217" spans="1:22" s="2" customFormat="1" ht="12.75">
      <c r="A2217" s="184"/>
      <c r="B2217" s="205"/>
      <c r="C2217" s="72"/>
      <c r="D2217" s="72" t="s">
        <v>144</v>
      </c>
      <c r="E2217" s="211" t="s">
        <v>144</v>
      </c>
      <c r="V2217" s="2">
        <v>1</v>
      </c>
    </row>
    <row r="2218" spans="1:22" s="2" customFormat="1" ht="12.75">
      <c r="A2218" s="184"/>
      <c r="B2218" s="205"/>
      <c r="C2218" s="72"/>
      <c r="D2218" s="72" t="s">
        <v>144</v>
      </c>
      <c r="E2218" s="211" t="s">
        <v>144</v>
      </c>
      <c r="V2218" s="2">
        <v>1</v>
      </c>
    </row>
    <row r="2219" spans="1:22" s="2" customFormat="1" ht="12.75">
      <c r="A2219" s="184"/>
      <c r="B2219" s="205"/>
      <c r="C2219" s="72"/>
      <c r="D2219" s="72" t="s">
        <v>144</v>
      </c>
      <c r="E2219" s="211" t="s">
        <v>144</v>
      </c>
      <c r="V2219" s="2">
        <v>1</v>
      </c>
    </row>
    <row r="2220" spans="1:22" s="2" customFormat="1" ht="12.75">
      <c r="A2220" s="184"/>
      <c r="B2220" s="205"/>
      <c r="C2220" s="72"/>
      <c r="D2220" s="72" t="s">
        <v>144</v>
      </c>
      <c r="E2220" s="211" t="s">
        <v>144</v>
      </c>
      <c r="V2220" s="2">
        <v>1</v>
      </c>
    </row>
    <row r="2221" spans="1:22" s="2" customFormat="1" ht="12.75">
      <c r="A2221" s="184"/>
      <c r="B2221" s="205"/>
      <c r="C2221" s="72"/>
      <c r="D2221" s="72" t="s">
        <v>144</v>
      </c>
      <c r="E2221" s="211" t="s">
        <v>144</v>
      </c>
      <c r="V2221" s="2">
        <v>1</v>
      </c>
    </row>
    <row r="2222" spans="1:22" s="2" customFormat="1" ht="12.75">
      <c r="A2222" s="184"/>
      <c r="B2222" s="205"/>
      <c r="C2222" s="72"/>
      <c r="D2222" s="72" t="s">
        <v>144</v>
      </c>
      <c r="E2222" s="211" t="s">
        <v>144</v>
      </c>
      <c r="V2222" s="2">
        <v>1</v>
      </c>
    </row>
    <row r="2223" spans="1:22" s="2" customFormat="1" ht="12.75">
      <c r="A2223" s="184"/>
      <c r="B2223" s="205"/>
      <c r="C2223" s="72"/>
      <c r="D2223" s="72" t="s">
        <v>144</v>
      </c>
      <c r="E2223" s="211" t="s">
        <v>144</v>
      </c>
      <c r="V2223" s="2">
        <v>1</v>
      </c>
    </row>
    <row r="2224" spans="1:22" s="2" customFormat="1" ht="12.75">
      <c r="A2224" s="184"/>
      <c r="B2224" s="205"/>
      <c r="C2224" s="72"/>
      <c r="D2224" s="72" t="s">
        <v>144</v>
      </c>
      <c r="E2224" s="211" t="s">
        <v>144</v>
      </c>
      <c r="V2224" s="2">
        <v>1</v>
      </c>
    </row>
    <row r="2225" spans="1:22" s="2" customFormat="1" ht="12.75">
      <c r="A2225" s="184"/>
      <c r="B2225" s="205"/>
      <c r="C2225" s="72"/>
      <c r="D2225" s="72" t="s">
        <v>144</v>
      </c>
      <c r="E2225" s="211" t="s">
        <v>144</v>
      </c>
      <c r="V2225" s="2">
        <v>1</v>
      </c>
    </row>
    <row r="2226" spans="1:22" s="2" customFormat="1" ht="12.75">
      <c r="A2226" s="184"/>
      <c r="B2226" s="205"/>
      <c r="C2226" s="72"/>
      <c r="D2226" s="72" t="s">
        <v>144</v>
      </c>
      <c r="E2226" s="211" t="s">
        <v>144</v>
      </c>
      <c r="V2226" s="2">
        <v>1</v>
      </c>
    </row>
    <row r="2227" spans="1:22" s="2" customFormat="1" ht="12.75">
      <c r="A2227" s="184"/>
      <c r="B2227" s="205"/>
      <c r="C2227" s="72"/>
      <c r="D2227" s="72" t="s">
        <v>144</v>
      </c>
      <c r="E2227" s="211" t="s">
        <v>144</v>
      </c>
      <c r="V2227" s="2">
        <v>1</v>
      </c>
    </row>
    <row r="2228" spans="1:22" s="2" customFormat="1" ht="12.75">
      <c r="A2228" s="184"/>
      <c r="B2228" s="205"/>
      <c r="C2228" s="72"/>
      <c r="D2228" s="72" t="s">
        <v>144</v>
      </c>
      <c r="E2228" s="211" t="s">
        <v>144</v>
      </c>
      <c r="V2228" s="2">
        <v>1</v>
      </c>
    </row>
    <row r="2229" spans="1:22" s="2" customFormat="1" ht="12.75">
      <c r="A2229" s="184"/>
      <c r="B2229" s="205"/>
      <c r="C2229" s="72"/>
      <c r="D2229" s="72" t="s">
        <v>144</v>
      </c>
      <c r="E2229" s="211" t="s">
        <v>144</v>
      </c>
      <c r="V2229" s="2">
        <v>1</v>
      </c>
    </row>
    <row r="2230" spans="1:22" s="2" customFormat="1" ht="12.75">
      <c r="A2230" s="184"/>
      <c r="B2230" s="205"/>
      <c r="C2230" s="72"/>
      <c r="D2230" s="72" t="s">
        <v>144</v>
      </c>
      <c r="E2230" s="211" t="s">
        <v>144</v>
      </c>
      <c r="V2230" s="2">
        <v>1</v>
      </c>
    </row>
    <row r="2231" spans="1:22" s="2" customFormat="1" ht="12.75">
      <c r="A2231" s="184"/>
      <c r="B2231" s="205"/>
      <c r="C2231" s="72"/>
      <c r="D2231" s="72" t="s">
        <v>144</v>
      </c>
      <c r="E2231" s="211" t="s">
        <v>144</v>
      </c>
      <c r="V2231" s="2">
        <v>1</v>
      </c>
    </row>
    <row r="2232" spans="1:22" s="2" customFormat="1" ht="12.75">
      <c r="A2232" s="184"/>
      <c r="B2232" s="205"/>
      <c r="C2232" s="72"/>
      <c r="D2232" s="72" t="s">
        <v>144</v>
      </c>
      <c r="E2232" s="211" t="s">
        <v>144</v>
      </c>
      <c r="V2232" s="2">
        <v>1</v>
      </c>
    </row>
    <row r="2233" spans="1:22" s="2" customFormat="1" ht="12.75">
      <c r="A2233" s="184"/>
      <c r="B2233" s="205"/>
      <c r="C2233" s="72"/>
      <c r="D2233" s="72" t="s">
        <v>144</v>
      </c>
      <c r="E2233" s="211" t="s">
        <v>144</v>
      </c>
      <c r="V2233" s="2">
        <v>1</v>
      </c>
    </row>
    <row r="2234" spans="1:22" s="2" customFormat="1" ht="12.75">
      <c r="A2234" s="184"/>
      <c r="B2234" s="205"/>
      <c r="C2234" s="72"/>
      <c r="D2234" s="72" t="s">
        <v>144</v>
      </c>
      <c r="E2234" s="211" t="s">
        <v>144</v>
      </c>
      <c r="V2234" s="2">
        <v>1</v>
      </c>
    </row>
    <row r="2235" spans="1:22" s="2" customFormat="1" ht="12.75">
      <c r="A2235" s="184"/>
      <c r="B2235" s="205"/>
      <c r="C2235" s="72"/>
      <c r="D2235" s="72" t="s">
        <v>144</v>
      </c>
      <c r="E2235" s="211" t="s">
        <v>144</v>
      </c>
      <c r="V2235" s="2">
        <v>1</v>
      </c>
    </row>
    <row r="2236" spans="1:22" s="2" customFormat="1" ht="12.75">
      <c r="A2236" s="184"/>
      <c r="B2236" s="205"/>
      <c r="C2236" s="72"/>
      <c r="D2236" s="72" t="s">
        <v>144</v>
      </c>
      <c r="E2236" s="211" t="s">
        <v>144</v>
      </c>
      <c r="V2236" s="2">
        <v>1</v>
      </c>
    </row>
    <row r="2237" spans="1:22" s="2" customFormat="1" ht="12.75">
      <c r="A2237" s="184"/>
      <c r="B2237" s="205"/>
      <c r="C2237" s="72"/>
      <c r="D2237" s="72" t="s">
        <v>144</v>
      </c>
      <c r="E2237" s="211" t="s">
        <v>144</v>
      </c>
      <c r="V2237" s="2">
        <v>1</v>
      </c>
    </row>
    <row r="2238" spans="1:22" s="2" customFormat="1" ht="12.75">
      <c r="A2238" s="184"/>
      <c r="B2238" s="205"/>
      <c r="C2238" s="72"/>
      <c r="D2238" s="72" t="s">
        <v>144</v>
      </c>
      <c r="E2238" s="211" t="s">
        <v>144</v>
      </c>
      <c r="V2238" s="2">
        <v>1</v>
      </c>
    </row>
    <row r="2239" spans="1:22" s="2" customFormat="1" ht="12.75">
      <c r="A2239" s="184"/>
      <c r="B2239" s="205"/>
      <c r="C2239" s="72"/>
      <c r="D2239" s="72" t="s">
        <v>144</v>
      </c>
      <c r="E2239" s="211" t="s">
        <v>144</v>
      </c>
      <c r="V2239" s="2">
        <v>1</v>
      </c>
    </row>
    <row r="2240" spans="1:22" s="2" customFormat="1" ht="12.75">
      <c r="A2240" s="184"/>
      <c r="B2240" s="205"/>
      <c r="C2240" s="72"/>
      <c r="D2240" s="72" t="s">
        <v>144</v>
      </c>
      <c r="E2240" s="211" t="s">
        <v>144</v>
      </c>
      <c r="V2240" s="2">
        <v>1</v>
      </c>
    </row>
    <row r="2241" spans="1:22" s="2" customFormat="1" ht="12.75">
      <c r="A2241" s="184"/>
      <c r="B2241" s="205"/>
      <c r="C2241" s="72"/>
      <c r="D2241" s="72" t="s">
        <v>144</v>
      </c>
      <c r="E2241" s="211" t="s">
        <v>144</v>
      </c>
      <c r="V2241" s="2">
        <v>1</v>
      </c>
    </row>
    <row r="2242" spans="1:22" s="2" customFormat="1" ht="12.75">
      <c r="A2242" s="184"/>
      <c r="B2242" s="205"/>
      <c r="C2242" s="72"/>
      <c r="D2242" s="72" t="s">
        <v>144</v>
      </c>
      <c r="E2242" s="211" t="s">
        <v>144</v>
      </c>
      <c r="V2242" s="2">
        <v>1</v>
      </c>
    </row>
    <row r="2243" spans="1:22" s="2" customFormat="1" ht="12.75">
      <c r="A2243" s="184"/>
      <c r="B2243" s="205"/>
      <c r="C2243" s="72"/>
      <c r="D2243" s="72" t="s">
        <v>144</v>
      </c>
      <c r="E2243" s="211" t="s">
        <v>144</v>
      </c>
      <c r="V2243" s="2">
        <v>1</v>
      </c>
    </row>
    <row r="2244" spans="1:22" s="2" customFormat="1" ht="12.75">
      <c r="A2244" s="184"/>
      <c r="B2244" s="205"/>
      <c r="C2244" s="72"/>
      <c r="D2244" s="72" t="s">
        <v>144</v>
      </c>
      <c r="E2244" s="211" t="s">
        <v>144</v>
      </c>
      <c r="V2244" s="2">
        <v>1</v>
      </c>
    </row>
    <row r="2245" spans="1:22" s="2" customFormat="1" ht="12.75">
      <c r="A2245" s="184"/>
      <c r="B2245" s="205"/>
      <c r="C2245" s="72"/>
      <c r="D2245" s="72" t="s">
        <v>144</v>
      </c>
      <c r="E2245" s="211" t="s">
        <v>144</v>
      </c>
      <c r="V2245" s="2">
        <v>1</v>
      </c>
    </row>
    <row r="2246" spans="1:22" s="2" customFormat="1" ht="12.75">
      <c r="A2246" s="184"/>
      <c r="B2246" s="205"/>
      <c r="C2246" s="72"/>
      <c r="D2246" s="72" t="s">
        <v>144</v>
      </c>
      <c r="E2246" s="211" t="s">
        <v>144</v>
      </c>
      <c r="V2246" s="2">
        <v>1</v>
      </c>
    </row>
    <row r="2247" spans="1:22" s="2" customFormat="1" ht="12.75">
      <c r="A2247" s="184"/>
      <c r="B2247" s="205"/>
      <c r="C2247" s="72"/>
      <c r="D2247" s="72" t="s">
        <v>144</v>
      </c>
      <c r="E2247" s="211" t="s">
        <v>144</v>
      </c>
      <c r="V2247" s="2">
        <v>1</v>
      </c>
    </row>
    <row r="2248" spans="1:22" s="2" customFormat="1" ht="12.75">
      <c r="A2248" s="184"/>
      <c r="B2248" s="205"/>
      <c r="C2248" s="72"/>
      <c r="D2248" s="72" t="s">
        <v>144</v>
      </c>
      <c r="E2248" s="211" t="s">
        <v>144</v>
      </c>
      <c r="V2248" s="2">
        <v>1</v>
      </c>
    </row>
    <row r="2249" spans="1:22" s="2" customFormat="1" ht="12.75">
      <c r="A2249" s="184"/>
      <c r="B2249" s="205"/>
      <c r="C2249" s="72"/>
      <c r="D2249" s="72" t="s">
        <v>144</v>
      </c>
      <c r="E2249" s="211" t="s">
        <v>144</v>
      </c>
      <c r="V2249" s="2">
        <v>1</v>
      </c>
    </row>
    <row r="2250" spans="1:22" s="2" customFormat="1" ht="12.75">
      <c r="A2250" s="184"/>
      <c r="B2250" s="205"/>
      <c r="C2250" s="72"/>
      <c r="D2250" s="72" t="s">
        <v>144</v>
      </c>
      <c r="E2250" s="211" t="s">
        <v>144</v>
      </c>
      <c r="V2250" s="2">
        <v>1</v>
      </c>
    </row>
    <row r="2251" spans="1:22" s="2" customFormat="1" ht="12.75">
      <c r="A2251" s="184"/>
      <c r="B2251" s="205"/>
      <c r="C2251" s="72"/>
      <c r="D2251" s="72" t="s">
        <v>144</v>
      </c>
      <c r="E2251" s="211" t="s">
        <v>144</v>
      </c>
      <c r="V2251" s="2">
        <v>1</v>
      </c>
    </row>
    <row r="2252" spans="1:22" s="2" customFormat="1" ht="12.75">
      <c r="A2252" s="184"/>
      <c r="B2252" s="205"/>
      <c r="C2252" s="72"/>
      <c r="D2252" s="72" t="s">
        <v>144</v>
      </c>
      <c r="E2252" s="211" t="s">
        <v>144</v>
      </c>
      <c r="V2252" s="2">
        <v>1</v>
      </c>
    </row>
    <row r="2253" spans="1:22" s="2" customFormat="1" ht="12.75">
      <c r="A2253" s="184"/>
      <c r="B2253" s="205"/>
      <c r="C2253" s="72"/>
      <c r="D2253" s="72" t="s">
        <v>144</v>
      </c>
      <c r="E2253" s="211" t="s">
        <v>144</v>
      </c>
      <c r="V2253" s="2">
        <v>1</v>
      </c>
    </row>
    <row r="2254" spans="1:22" s="2" customFormat="1" ht="12.75">
      <c r="A2254" s="184"/>
      <c r="B2254" s="205"/>
      <c r="C2254" s="72"/>
      <c r="D2254" s="72" t="s">
        <v>144</v>
      </c>
      <c r="E2254" s="211" t="s">
        <v>144</v>
      </c>
      <c r="V2254" s="2">
        <v>1</v>
      </c>
    </row>
    <row r="2255" spans="1:22" s="2" customFormat="1" ht="12.75">
      <c r="A2255" s="184"/>
      <c r="B2255" s="205"/>
      <c r="C2255" s="72"/>
      <c r="D2255" s="72" t="s">
        <v>144</v>
      </c>
      <c r="E2255" s="211" t="s">
        <v>144</v>
      </c>
      <c r="V2255" s="2">
        <v>1</v>
      </c>
    </row>
    <row r="2256" spans="1:22" s="2" customFormat="1" ht="12.75">
      <c r="A2256" s="184"/>
      <c r="B2256" s="205"/>
      <c r="C2256" s="72"/>
      <c r="D2256" s="72" t="s">
        <v>144</v>
      </c>
      <c r="E2256" s="211" t="s">
        <v>144</v>
      </c>
      <c r="V2256" s="2">
        <v>1</v>
      </c>
    </row>
    <row r="2257" spans="1:22" s="2" customFormat="1" ht="12.75">
      <c r="A2257" s="184"/>
      <c r="B2257" s="205"/>
      <c r="C2257" s="72"/>
      <c r="D2257" s="72" t="s">
        <v>144</v>
      </c>
      <c r="E2257" s="211" t="s">
        <v>144</v>
      </c>
      <c r="V2257" s="2">
        <v>1</v>
      </c>
    </row>
    <row r="2258" spans="1:22" s="2" customFormat="1" ht="12.75">
      <c r="A2258" s="184"/>
      <c r="B2258" s="205"/>
      <c r="C2258" s="72"/>
      <c r="D2258" s="72" t="s">
        <v>144</v>
      </c>
      <c r="E2258" s="211" t="s">
        <v>144</v>
      </c>
      <c r="V2258" s="2">
        <v>1</v>
      </c>
    </row>
    <row r="2259" spans="1:22" s="2" customFormat="1" ht="12.75">
      <c r="A2259" s="184"/>
      <c r="B2259" s="205"/>
      <c r="C2259" s="72"/>
      <c r="D2259" s="72" t="s">
        <v>144</v>
      </c>
      <c r="E2259" s="211" t="s">
        <v>144</v>
      </c>
      <c r="V2259" s="2">
        <v>1</v>
      </c>
    </row>
    <row r="2260" spans="1:22" s="2" customFormat="1" ht="12.75">
      <c r="A2260" s="184"/>
      <c r="B2260" s="205"/>
      <c r="C2260" s="72"/>
      <c r="D2260" s="72" t="s">
        <v>144</v>
      </c>
      <c r="E2260" s="211" t="s">
        <v>144</v>
      </c>
      <c r="V2260" s="2">
        <v>1</v>
      </c>
    </row>
    <row r="2261" spans="1:22" s="2" customFormat="1" ht="12.75">
      <c r="A2261" s="184"/>
      <c r="B2261" s="205"/>
      <c r="C2261" s="72"/>
      <c r="D2261" s="72" t="s">
        <v>144</v>
      </c>
      <c r="E2261" s="211" t="s">
        <v>144</v>
      </c>
      <c r="V2261" s="2">
        <v>1</v>
      </c>
    </row>
    <row r="2262" spans="1:22" s="2" customFormat="1" ht="12.75">
      <c r="A2262" s="184"/>
      <c r="B2262" s="205"/>
      <c r="C2262" s="72"/>
      <c r="D2262" s="72" t="s">
        <v>144</v>
      </c>
      <c r="E2262" s="211" t="s">
        <v>144</v>
      </c>
      <c r="V2262" s="2">
        <v>1</v>
      </c>
    </row>
    <row r="2263" spans="1:22" s="2" customFormat="1" ht="12.75">
      <c r="A2263" s="184"/>
      <c r="B2263" s="205"/>
      <c r="C2263" s="72"/>
      <c r="D2263" s="72" t="s">
        <v>144</v>
      </c>
      <c r="E2263" s="211" t="s">
        <v>144</v>
      </c>
      <c r="V2263" s="2">
        <v>1</v>
      </c>
    </row>
    <row r="2264" spans="1:22" s="2" customFormat="1" ht="12.75">
      <c r="A2264" s="184"/>
      <c r="B2264" s="205"/>
      <c r="C2264" s="72"/>
      <c r="D2264" s="72" t="s">
        <v>144</v>
      </c>
      <c r="E2264" s="211" t="s">
        <v>144</v>
      </c>
      <c r="V2264" s="2">
        <v>1</v>
      </c>
    </row>
    <row r="2265" spans="1:22" s="2" customFormat="1" ht="12.75">
      <c r="A2265" s="184"/>
      <c r="B2265" s="205"/>
      <c r="C2265" s="72"/>
      <c r="D2265" s="72" t="s">
        <v>144</v>
      </c>
      <c r="E2265" s="211" t="s">
        <v>144</v>
      </c>
      <c r="V2265" s="2">
        <v>1</v>
      </c>
    </row>
    <row r="2266" spans="1:22" s="2" customFormat="1" ht="12.75">
      <c r="A2266" s="184"/>
      <c r="B2266" s="205"/>
      <c r="C2266" s="72"/>
      <c r="D2266" s="72" t="s">
        <v>144</v>
      </c>
      <c r="E2266" s="211" t="s">
        <v>144</v>
      </c>
      <c r="V2266" s="2">
        <v>1</v>
      </c>
    </row>
    <row r="2267" spans="1:22" s="2" customFormat="1" ht="12.75">
      <c r="A2267" s="184"/>
      <c r="B2267" s="205"/>
      <c r="C2267" s="72"/>
      <c r="D2267" s="72" t="s">
        <v>144</v>
      </c>
      <c r="E2267" s="211" t="s">
        <v>144</v>
      </c>
      <c r="V2267" s="2">
        <v>1</v>
      </c>
    </row>
    <row r="2268" spans="1:22" s="2" customFormat="1" ht="12.75">
      <c r="A2268" s="184"/>
      <c r="B2268" s="205"/>
      <c r="C2268" s="72"/>
      <c r="D2268" s="72" t="s">
        <v>144</v>
      </c>
      <c r="E2268" s="211" t="s">
        <v>144</v>
      </c>
      <c r="V2268" s="2">
        <v>1</v>
      </c>
    </row>
    <row r="2269" spans="1:22" s="2" customFormat="1" ht="12.75">
      <c r="A2269" s="184"/>
      <c r="B2269" s="205"/>
      <c r="C2269" s="72"/>
      <c r="D2269" s="72" t="s">
        <v>144</v>
      </c>
      <c r="E2269" s="211" t="s">
        <v>144</v>
      </c>
      <c r="V2269" s="2">
        <v>1</v>
      </c>
    </row>
    <row r="2270" spans="1:22" s="2" customFormat="1" ht="12.75">
      <c r="A2270" s="184"/>
      <c r="B2270" s="205"/>
      <c r="C2270" s="72"/>
      <c r="D2270" s="72" t="s">
        <v>144</v>
      </c>
      <c r="E2270" s="211" t="s">
        <v>144</v>
      </c>
      <c r="V2270" s="2">
        <v>1</v>
      </c>
    </row>
    <row r="2271" spans="1:22" s="2" customFormat="1" ht="12.75">
      <c r="A2271" s="184"/>
      <c r="B2271" s="205"/>
      <c r="C2271" s="72"/>
      <c r="D2271" s="72" t="s">
        <v>144</v>
      </c>
      <c r="E2271" s="211" t="s">
        <v>144</v>
      </c>
      <c r="V2271" s="2">
        <v>1</v>
      </c>
    </row>
    <row r="2272" spans="1:22" s="2" customFormat="1" ht="12.75">
      <c r="A2272" s="184"/>
      <c r="B2272" s="205"/>
      <c r="C2272" s="72"/>
      <c r="D2272" s="72" t="s">
        <v>144</v>
      </c>
      <c r="E2272" s="211" t="s">
        <v>144</v>
      </c>
      <c r="V2272" s="2">
        <v>1</v>
      </c>
    </row>
    <row r="2273" spans="1:22" s="2" customFormat="1" ht="12.75">
      <c r="A2273" s="184"/>
      <c r="B2273" s="205"/>
      <c r="C2273" s="72"/>
      <c r="D2273" s="72" t="s">
        <v>144</v>
      </c>
      <c r="E2273" s="211" t="s">
        <v>144</v>
      </c>
      <c r="V2273" s="2">
        <v>1</v>
      </c>
    </row>
    <row r="2274" spans="1:22" s="2" customFormat="1" ht="12.75">
      <c r="A2274" s="184"/>
      <c r="B2274" s="205"/>
      <c r="C2274" s="72"/>
      <c r="D2274" s="72" t="s">
        <v>144</v>
      </c>
      <c r="E2274" s="211" t="s">
        <v>144</v>
      </c>
      <c r="V2274" s="2">
        <v>1</v>
      </c>
    </row>
    <row r="2275" spans="1:22" s="2" customFormat="1" ht="12.75">
      <c r="A2275" s="184"/>
      <c r="B2275" s="205"/>
      <c r="C2275" s="72"/>
      <c r="D2275" s="72" t="s">
        <v>144</v>
      </c>
      <c r="E2275" s="211" t="s">
        <v>144</v>
      </c>
      <c r="V2275" s="2">
        <v>1</v>
      </c>
    </row>
    <row r="2276" spans="1:22" s="2" customFormat="1" ht="12.75">
      <c r="A2276" s="184"/>
      <c r="B2276" s="205"/>
      <c r="C2276" s="72"/>
      <c r="D2276" s="72" t="s">
        <v>144</v>
      </c>
      <c r="E2276" s="211" t="s">
        <v>144</v>
      </c>
      <c r="V2276" s="2">
        <v>1</v>
      </c>
    </row>
    <row r="2277" spans="1:22" s="2" customFormat="1" ht="12.75">
      <c r="A2277" s="184"/>
      <c r="B2277" s="205"/>
      <c r="C2277" s="72"/>
      <c r="D2277" s="72" t="s">
        <v>144</v>
      </c>
      <c r="E2277" s="211" t="s">
        <v>144</v>
      </c>
      <c r="V2277" s="2">
        <v>1</v>
      </c>
    </row>
    <row r="2278" spans="1:22" s="2" customFormat="1" ht="12.75">
      <c r="A2278" s="184"/>
      <c r="B2278" s="205"/>
      <c r="C2278" s="72"/>
      <c r="D2278" s="72" t="s">
        <v>144</v>
      </c>
      <c r="E2278" s="211" t="s">
        <v>144</v>
      </c>
      <c r="V2278" s="2">
        <v>1</v>
      </c>
    </row>
    <row r="2279" spans="1:22" s="2" customFormat="1" ht="12.75">
      <c r="A2279" s="184"/>
      <c r="B2279" s="205"/>
      <c r="C2279" s="72"/>
      <c r="D2279" s="72" t="s">
        <v>144</v>
      </c>
      <c r="E2279" s="211" t="s">
        <v>144</v>
      </c>
      <c r="V2279" s="2">
        <v>1</v>
      </c>
    </row>
    <row r="2280" spans="1:22" s="2" customFormat="1" ht="12.75">
      <c r="A2280" s="184"/>
      <c r="B2280" s="205"/>
      <c r="C2280" s="72"/>
      <c r="D2280" s="72" t="s">
        <v>144</v>
      </c>
      <c r="E2280" s="211" t="s">
        <v>144</v>
      </c>
      <c r="V2280" s="2">
        <v>1</v>
      </c>
    </row>
    <row r="2281" spans="1:22" s="2" customFormat="1" ht="12.75">
      <c r="A2281" s="184"/>
      <c r="B2281" s="205"/>
      <c r="C2281" s="72"/>
      <c r="D2281" s="72" t="s">
        <v>144</v>
      </c>
      <c r="E2281" s="211" t="s">
        <v>144</v>
      </c>
      <c r="V2281" s="2">
        <v>1</v>
      </c>
    </row>
    <row r="2282" spans="1:22" s="2" customFormat="1" ht="12.75">
      <c r="A2282" s="184"/>
      <c r="B2282" s="205"/>
      <c r="C2282" s="72"/>
      <c r="D2282" s="72" t="s">
        <v>144</v>
      </c>
      <c r="E2282" s="211" t="s">
        <v>144</v>
      </c>
      <c r="V2282" s="2">
        <v>1</v>
      </c>
    </row>
    <row r="2283" spans="1:22" s="2" customFormat="1" ht="12.75">
      <c r="A2283" s="184"/>
      <c r="B2283" s="205"/>
      <c r="C2283" s="72"/>
      <c r="D2283" s="72" t="s">
        <v>144</v>
      </c>
      <c r="E2283" s="211" t="s">
        <v>144</v>
      </c>
      <c r="V2283" s="2">
        <v>1</v>
      </c>
    </row>
    <row r="2284" spans="1:22" s="2" customFormat="1" ht="12.75">
      <c r="A2284" s="184"/>
      <c r="B2284" s="205"/>
      <c r="C2284" s="72"/>
      <c r="D2284" s="72" t="s">
        <v>144</v>
      </c>
      <c r="E2284" s="211" t="s">
        <v>144</v>
      </c>
      <c r="V2284" s="2">
        <v>1</v>
      </c>
    </row>
    <row r="2285" spans="1:22" s="2" customFormat="1" ht="12.75">
      <c r="A2285" s="184"/>
      <c r="B2285" s="205"/>
      <c r="C2285" s="72"/>
      <c r="D2285" s="72" t="s">
        <v>144</v>
      </c>
      <c r="E2285" s="211" t="s">
        <v>144</v>
      </c>
      <c r="V2285" s="2">
        <v>1</v>
      </c>
    </row>
    <row r="2286" spans="1:22" s="2" customFormat="1" ht="12.75">
      <c r="A2286" s="184"/>
      <c r="B2286" s="205"/>
      <c r="C2286" s="72"/>
      <c r="D2286" s="72" t="s">
        <v>144</v>
      </c>
      <c r="E2286" s="211" t="s">
        <v>144</v>
      </c>
      <c r="V2286" s="2">
        <v>1</v>
      </c>
    </row>
    <row r="2287" spans="1:22" s="2" customFormat="1" ht="12.75">
      <c r="A2287" s="184"/>
      <c r="B2287" s="205"/>
      <c r="C2287" s="72"/>
      <c r="D2287" s="72" t="s">
        <v>144</v>
      </c>
      <c r="E2287" s="211" t="s">
        <v>144</v>
      </c>
      <c r="V2287" s="2">
        <v>1</v>
      </c>
    </row>
    <row r="2288" spans="1:22" s="2" customFormat="1" ht="12.75">
      <c r="A2288" s="184"/>
      <c r="B2288" s="205"/>
      <c r="C2288" s="72"/>
      <c r="D2288" s="72" t="s">
        <v>144</v>
      </c>
      <c r="E2288" s="211" t="s">
        <v>144</v>
      </c>
      <c r="V2288" s="2">
        <v>1</v>
      </c>
    </row>
    <row r="2289" spans="1:22" s="2" customFormat="1" ht="12.75">
      <c r="A2289" s="184"/>
      <c r="B2289" s="205"/>
      <c r="C2289" s="72"/>
      <c r="D2289" s="72" t="s">
        <v>144</v>
      </c>
      <c r="E2289" s="211" t="s">
        <v>144</v>
      </c>
      <c r="V2289" s="2">
        <v>1</v>
      </c>
    </row>
    <row r="2290" spans="1:22" s="2" customFormat="1" ht="12.75">
      <c r="A2290" s="184"/>
      <c r="B2290" s="205"/>
      <c r="C2290" s="72"/>
      <c r="D2290" s="72" t="s">
        <v>144</v>
      </c>
      <c r="E2290" s="211" t="s">
        <v>144</v>
      </c>
      <c r="V2290" s="2">
        <v>1</v>
      </c>
    </row>
    <row r="2291" spans="1:22" s="2" customFormat="1" ht="12.75">
      <c r="A2291" s="184"/>
      <c r="B2291" s="205"/>
      <c r="C2291" s="72"/>
      <c r="D2291" s="72" t="s">
        <v>144</v>
      </c>
      <c r="E2291" s="211" t="s">
        <v>144</v>
      </c>
      <c r="V2291" s="2">
        <v>1</v>
      </c>
    </row>
    <row r="2292" spans="1:22" s="2" customFormat="1" ht="12.75">
      <c r="A2292" s="184"/>
      <c r="B2292" s="205"/>
      <c r="C2292" s="72"/>
      <c r="D2292" s="72" t="s">
        <v>144</v>
      </c>
      <c r="E2292" s="211" t="s">
        <v>144</v>
      </c>
      <c r="V2292" s="2">
        <v>1</v>
      </c>
    </row>
    <row r="2293" spans="1:22" s="2" customFormat="1" ht="12.75">
      <c r="A2293" s="184"/>
      <c r="B2293" s="205"/>
      <c r="C2293" s="72"/>
      <c r="D2293" s="72" t="s">
        <v>144</v>
      </c>
      <c r="E2293" s="211" t="s">
        <v>144</v>
      </c>
      <c r="V2293" s="2">
        <v>1</v>
      </c>
    </row>
    <row r="2294" spans="1:22" s="2" customFormat="1" ht="12.75">
      <c r="A2294" s="184"/>
      <c r="B2294" s="205"/>
      <c r="C2294" s="72"/>
      <c r="D2294" s="72" t="s">
        <v>144</v>
      </c>
      <c r="E2294" s="211" t="s">
        <v>144</v>
      </c>
      <c r="V2294" s="2">
        <v>1</v>
      </c>
    </row>
    <row r="2295" spans="1:22" s="2" customFormat="1" ht="12.75">
      <c r="A2295" s="184"/>
      <c r="B2295" s="205"/>
      <c r="C2295" s="72"/>
      <c r="D2295" s="72" t="s">
        <v>144</v>
      </c>
      <c r="E2295" s="211" t="s">
        <v>144</v>
      </c>
      <c r="V2295" s="2">
        <v>1</v>
      </c>
    </row>
    <row r="2296" spans="1:22" s="2" customFormat="1" ht="12.75">
      <c r="A2296" s="184"/>
      <c r="B2296" s="205"/>
      <c r="C2296" s="72"/>
      <c r="D2296" s="72" t="s">
        <v>144</v>
      </c>
      <c r="E2296" s="211" t="s">
        <v>144</v>
      </c>
      <c r="V2296" s="2">
        <v>1</v>
      </c>
    </row>
    <row r="2297" spans="1:22" s="2" customFormat="1" ht="12.75">
      <c r="A2297" s="184"/>
      <c r="B2297" s="205"/>
      <c r="C2297" s="72"/>
      <c r="D2297" s="72" t="s">
        <v>144</v>
      </c>
      <c r="E2297" s="211" t="s">
        <v>144</v>
      </c>
      <c r="V2297" s="2">
        <v>1</v>
      </c>
    </row>
    <row r="2298" spans="1:22" s="2" customFormat="1" ht="12.75">
      <c r="A2298" s="184"/>
      <c r="B2298" s="205"/>
      <c r="C2298" s="72"/>
      <c r="D2298" s="72" t="s">
        <v>144</v>
      </c>
      <c r="E2298" s="211" t="s">
        <v>144</v>
      </c>
      <c r="V2298" s="2">
        <v>1</v>
      </c>
    </row>
    <row r="2299" spans="1:22" s="2" customFormat="1" ht="12.75">
      <c r="A2299" s="184"/>
      <c r="B2299" s="205"/>
      <c r="C2299" s="72"/>
      <c r="D2299" s="72" t="s">
        <v>144</v>
      </c>
      <c r="E2299" s="211" t="s">
        <v>144</v>
      </c>
      <c r="V2299" s="2">
        <v>1</v>
      </c>
    </row>
    <row r="2300" spans="1:22" s="2" customFormat="1" ht="12.75">
      <c r="A2300" s="184"/>
      <c r="B2300" s="205"/>
      <c r="C2300" s="72"/>
      <c r="D2300" s="72" t="s">
        <v>144</v>
      </c>
      <c r="E2300" s="211" t="s">
        <v>144</v>
      </c>
      <c r="V2300" s="2">
        <v>1</v>
      </c>
    </row>
    <row r="2301" spans="1:22" s="2" customFormat="1" ht="12.75">
      <c r="A2301" s="184"/>
      <c r="B2301" s="205"/>
      <c r="C2301" s="72"/>
      <c r="D2301" s="72" t="s">
        <v>144</v>
      </c>
      <c r="E2301" s="211" t="s">
        <v>144</v>
      </c>
      <c r="V2301" s="2">
        <v>1</v>
      </c>
    </row>
    <row r="2302" spans="1:22" s="2" customFormat="1" ht="12.75">
      <c r="A2302" s="184"/>
      <c r="B2302" s="205"/>
      <c r="C2302" s="72"/>
      <c r="D2302" s="72" t="s">
        <v>144</v>
      </c>
      <c r="E2302" s="211" t="s">
        <v>144</v>
      </c>
      <c r="V2302" s="2">
        <v>1</v>
      </c>
    </row>
    <row r="2303" spans="1:22" s="2" customFormat="1" ht="12.75">
      <c r="A2303" s="183"/>
      <c r="B2303" s="205"/>
      <c r="C2303" s="72"/>
      <c r="D2303" s="72" t="s">
        <v>144</v>
      </c>
      <c r="E2303" s="211" t="s">
        <v>144</v>
      </c>
      <c r="V2303" s="2">
        <v>1</v>
      </c>
    </row>
    <row r="2304" spans="1:22" s="2" customFormat="1" ht="12.75">
      <c r="A2304" s="183"/>
      <c r="B2304" s="205"/>
      <c r="C2304" s="72"/>
      <c r="D2304" s="72" t="s">
        <v>144</v>
      </c>
      <c r="E2304" s="211" t="s">
        <v>144</v>
      </c>
      <c r="V2304" s="2">
        <v>1</v>
      </c>
    </row>
    <row r="2305" spans="1:22" s="2" customFormat="1" ht="12.75">
      <c r="A2305" s="184"/>
      <c r="B2305" s="205"/>
      <c r="C2305" s="72"/>
      <c r="D2305" s="72" t="s">
        <v>144</v>
      </c>
      <c r="E2305" s="211" t="s">
        <v>144</v>
      </c>
      <c r="V2305" s="2">
        <v>1</v>
      </c>
    </row>
    <row r="2306" spans="1:22" s="2" customFormat="1" ht="12.75">
      <c r="A2306" s="183"/>
      <c r="B2306" s="205"/>
      <c r="C2306" s="72"/>
      <c r="D2306" s="72" t="s">
        <v>144</v>
      </c>
      <c r="E2306" s="211" t="s">
        <v>144</v>
      </c>
      <c r="V2306" s="2">
        <v>1</v>
      </c>
    </row>
    <row r="2307" spans="1:22" s="2" customFormat="1" ht="12.75">
      <c r="A2307" s="183"/>
      <c r="B2307" s="205"/>
      <c r="C2307" s="72"/>
      <c r="D2307" s="72" t="s">
        <v>144</v>
      </c>
      <c r="E2307" s="211" t="s">
        <v>144</v>
      </c>
      <c r="V2307" s="2">
        <v>1</v>
      </c>
    </row>
    <row r="2308" spans="1:22" s="2" customFormat="1" ht="12.75">
      <c r="A2308" s="183"/>
      <c r="B2308" s="205"/>
      <c r="C2308" s="72"/>
      <c r="D2308" s="72" t="s">
        <v>144</v>
      </c>
      <c r="E2308" s="211" t="s">
        <v>144</v>
      </c>
      <c r="V2308" s="2">
        <v>1</v>
      </c>
    </row>
    <row r="2309" spans="1:22" s="2" customFormat="1" ht="12.75">
      <c r="A2309" s="183"/>
      <c r="B2309" s="205"/>
      <c r="C2309" s="72"/>
      <c r="D2309" s="72" t="s">
        <v>144</v>
      </c>
      <c r="E2309" s="211" t="s">
        <v>144</v>
      </c>
      <c r="V2309" s="2">
        <v>1</v>
      </c>
    </row>
    <row r="2310" spans="1:22" s="2" customFormat="1" ht="12.75">
      <c r="A2310" s="183"/>
      <c r="B2310" s="205"/>
      <c r="C2310" s="72"/>
      <c r="D2310" s="72" t="s">
        <v>144</v>
      </c>
      <c r="E2310" s="211" t="s">
        <v>144</v>
      </c>
      <c r="V2310" s="2">
        <v>1</v>
      </c>
    </row>
    <row r="2311" spans="1:22" s="2" customFormat="1" ht="12.75">
      <c r="A2311" s="183"/>
      <c r="B2311" s="205"/>
      <c r="C2311" s="72"/>
      <c r="D2311" s="72" t="s">
        <v>144</v>
      </c>
      <c r="E2311" s="211" t="s">
        <v>144</v>
      </c>
      <c r="V2311" s="2">
        <v>1</v>
      </c>
    </row>
    <row r="2312" spans="1:22" s="2" customFormat="1" ht="12.75">
      <c r="A2312" s="184"/>
      <c r="B2312" s="205"/>
      <c r="C2312" s="72"/>
      <c r="D2312" s="72" t="s">
        <v>144</v>
      </c>
      <c r="E2312" s="211" t="s">
        <v>144</v>
      </c>
      <c r="V2312" s="2">
        <v>1</v>
      </c>
    </row>
    <row r="2313" spans="1:22" s="2" customFormat="1" ht="12.75">
      <c r="A2313" s="184"/>
      <c r="B2313" s="205"/>
      <c r="C2313" s="72"/>
      <c r="D2313" s="72" t="s">
        <v>144</v>
      </c>
      <c r="E2313" s="211" t="s">
        <v>144</v>
      </c>
      <c r="V2313" s="2">
        <v>1</v>
      </c>
    </row>
    <row r="2314" spans="1:22" s="2" customFormat="1" ht="12.75">
      <c r="A2314" s="184"/>
      <c r="B2314" s="205"/>
      <c r="C2314" s="72"/>
      <c r="D2314" s="72" t="s">
        <v>144</v>
      </c>
      <c r="E2314" s="211" t="s">
        <v>144</v>
      </c>
      <c r="V2314" s="2">
        <v>1</v>
      </c>
    </row>
    <row r="2315" spans="1:22" s="2" customFormat="1" ht="12.75">
      <c r="A2315" s="183"/>
      <c r="B2315" s="205"/>
      <c r="C2315" s="72"/>
      <c r="D2315" s="72" t="s">
        <v>144</v>
      </c>
      <c r="E2315" s="211" t="s">
        <v>144</v>
      </c>
      <c r="V2315" s="2">
        <v>1</v>
      </c>
    </row>
    <row r="2316" spans="1:22" s="2" customFormat="1" ht="12.75">
      <c r="A2316" s="183"/>
      <c r="B2316" s="205"/>
      <c r="C2316" s="72"/>
      <c r="D2316" s="72" t="s">
        <v>144</v>
      </c>
      <c r="E2316" s="211" t="s">
        <v>144</v>
      </c>
      <c r="V2316" s="2">
        <v>1</v>
      </c>
    </row>
    <row r="2317" spans="1:22" s="2" customFormat="1" ht="12.75">
      <c r="A2317" s="184"/>
      <c r="B2317" s="205"/>
      <c r="C2317" s="72"/>
      <c r="D2317" s="72" t="s">
        <v>144</v>
      </c>
      <c r="E2317" s="211" t="s">
        <v>144</v>
      </c>
      <c r="V2317" s="2">
        <v>1</v>
      </c>
    </row>
    <row r="2318" spans="1:22" s="2" customFormat="1" ht="12.75">
      <c r="A2318" s="183"/>
      <c r="B2318" s="205"/>
      <c r="C2318" s="72"/>
      <c r="D2318" s="72" t="s">
        <v>144</v>
      </c>
      <c r="E2318" s="211" t="s">
        <v>144</v>
      </c>
      <c r="V2318" s="2">
        <v>1</v>
      </c>
    </row>
    <row r="2319" spans="1:22" s="2" customFormat="1" ht="12.75">
      <c r="A2319" s="183"/>
      <c r="B2319" s="205"/>
      <c r="C2319" s="72"/>
      <c r="D2319" s="72" t="s">
        <v>144</v>
      </c>
      <c r="E2319" s="211" t="s">
        <v>144</v>
      </c>
      <c r="V2319" s="2">
        <v>1</v>
      </c>
    </row>
    <row r="2320" spans="1:22" s="2" customFormat="1" ht="12.75">
      <c r="A2320" s="183"/>
      <c r="B2320" s="205"/>
      <c r="C2320" s="72"/>
      <c r="D2320" s="72" t="s">
        <v>144</v>
      </c>
      <c r="E2320" s="211" t="s">
        <v>144</v>
      </c>
      <c r="V2320" s="2">
        <v>1</v>
      </c>
    </row>
    <row r="2321" spans="1:22" s="2" customFormat="1" ht="12.75">
      <c r="A2321" s="183"/>
      <c r="B2321" s="205"/>
      <c r="C2321" s="72"/>
      <c r="D2321" s="72" t="s">
        <v>144</v>
      </c>
      <c r="E2321" s="211" t="s">
        <v>144</v>
      </c>
      <c r="V2321" s="2">
        <v>1</v>
      </c>
    </row>
    <row r="2322" spans="1:22" s="2" customFormat="1" ht="12.75">
      <c r="A2322" s="183"/>
      <c r="B2322" s="205"/>
      <c r="C2322" s="72"/>
      <c r="D2322" s="72" t="s">
        <v>144</v>
      </c>
      <c r="E2322" s="211" t="s">
        <v>144</v>
      </c>
      <c r="V2322" s="2">
        <v>1</v>
      </c>
    </row>
    <row r="2323" spans="1:22" s="2" customFormat="1" ht="12.75">
      <c r="A2323" s="183"/>
      <c r="B2323" s="205"/>
      <c r="C2323" s="72"/>
      <c r="D2323" s="72" t="s">
        <v>144</v>
      </c>
      <c r="E2323" s="211" t="s">
        <v>144</v>
      </c>
      <c r="V2323" s="2">
        <v>1</v>
      </c>
    </row>
    <row r="2324" spans="1:22" s="2" customFormat="1" ht="12.75">
      <c r="A2324" s="183"/>
      <c r="B2324" s="206"/>
      <c r="D2324" s="72" t="s">
        <v>144</v>
      </c>
      <c r="E2324" s="211" t="s">
        <v>144</v>
      </c>
      <c r="V2324" s="2">
        <v>1</v>
      </c>
    </row>
    <row r="2325" spans="1:22" s="2" customFormat="1" ht="12.75">
      <c r="A2325" s="183"/>
      <c r="B2325" s="206"/>
      <c r="D2325" s="72" t="s">
        <v>144</v>
      </c>
      <c r="E2325" s="211" t="s">
        <v>144</v>
      </c>
      <c r="V2325" s="2">
        <v>1</v>
      </c>
    </row>
    <row r="2326" spans="1:22" s="2" customFormat="1" ht="12.75">
      <c r="A2326" s="183"/>
      <c r="B2326" s="206"/>
      <c r="D2326" s="72" t="s">
        <v>144</v>
      </c>
      <c r="E2326" s="211" t="s">
        <v>144</v>
      </c>
      <c r="V2326" s="2">
        <v>1</v>
      </c>
    </row>
    <row r="2327" spans="1:22" s="2" customFormat="1" ht="12.75">
      <c r="A2327" s="183"/>
      <c r="B2327" s="206"/>
      <c r="D2327" s="72" t="s">
        <v>144</v>
      </c>
      <c r="E2327" s="211" t="s">
        <v>144</v>
      </c>
      <c r="V2327" s="2">
        <v>1</v>
      </c>
    </row>
    <row r="2328" spans="1:22" s="2" customFormat="1" ht="12.75">
      <c r="A2328" s="183"/>
      <c r="B2328" s="206"/>
      <c r="D2328" s="72" t="s">
        <v>144</v>
      </c>
      <c r="E2328" s="211" t="s">
        <v>144</v>
      </c>
      <c r="V2328" s="2">
        <v>1</v>
      </c>
    </row>
    <row r="2329" spans="1:22" s="2" customFormat="1" ht="12.75">
      <c r="A2329" s="183"/>
      <c r="B2329" s="206"/>
      <c r="D2329" s="72" t="s">
        <v>144</v>
      </c>
      <c r="E2329" s="211" t="s">
        <v>144</v>
      </c>
      <c r="V2329" s="2">
        <v>1</v>
      </c>
    </row>
    <row r="2330" spans="1:22" s="2" customFormat="1" ht="12.75">
      <c r="A2330" s="183"/>
      <c r="B2330" s="206"/>
      <c r="D2330" s="72" t="s">
        <v>144</v>
      </c>
      <c r="E2330" s="211" t="s">
        <v>144</v>
      </c>
      <c r="V2330" s="2">
        <v>1</v>
      </c>
    </row>
    <row r="2331" spans="1:22" s="2" customFormat="1" ht="12.75">
      <c r="A2331" s="183"/>
      <c r="B2331" s="206"/>
      <c r="D2331" s="72" t="s">
        <v>144</v>
      </c>
      <c r="E2331" s="211" t="s">
        <v>144</v>
      </c>
      <c r="V2331" s="2">
        <v>1</v>
      </c>
    </row>
    <row r="2332" spans="1:22" s="2" customFormat="1" ht="12.75">
      <c r="A2332" s="183"/>
      <c r="B2332" s="206"/>
      <c r="D2332" s="72" t="s">
        <v>144</v>
      </c>
      <c r="E2332" s="211"/>
    </row>
    <row r="2333" spans="1:22" s="2" customFormat="1" ht="12.75">
      <c r="A2333" s="183"/>
      <c r="B2333" s="206"/>
      <c r="D2333" s="72" t="s">
        <v>144</v>
      </c>
      <c r="E2333" s="211"/>
    </row>
    <row r="2334" spans="1:22" s="2" customFormat="1" ht="12.75">
      <c r="A2334" s="183"/>
      <c r="B2334" s="206"/>
      <c r="D2334" s="72" t="s">
        <v>144</v>
      </c>
      <c r="E2334" s="211"/>
    </row>
    <row r="2335" spans="1:22" s="2" customFormat="1" ht="12.75">
      <c r="A2335" s="183"/>
      <c r="B2335" s="206"/>
      <c r="D2335" s="72" t="s">
        <v>144</v>
      </c>
      <c r="E2335" s="211"/>
    </row>
    <row r="2336" spans="1:22" s="2" customFormat="1" ht="12.75">
      <c r="A2336" s="183"/>
      <c r="B2336" s="206"/>
      <c r="D2336" s="72" t="s">
        <v>144</v>
      </c>
      <c r="E2336" s="211"/>
    </row>
    <row r="2337" spans="1:5" s="2" customFormat="1" ht="12.75">
      <c r="A2337" s="183"/>
      <c r="B2337" s="206"/>
      <c r="D2337" s="72" t="s">
        <v>144</v>
      </c>
      <c r="E2337" s="211"/>
    </row>
    <row r="2338" spans="1:5" s="2" customFormat="1" ht="12.75">
      <c r="A2338" s="183"/>
      <c r="B2338" s="206"/>
      <c r="D2338" s="72" t="s">
        <v>144</v>
      </c>
      <c r="E2338" s="211"/>
    </row>
    <row r="2339" spans="1:5" s="2" customFormat="1" ht="12.75">
      <c r="A2339" s="183"/>
      <c r="B2339" s="206"/>
      <c r="D2339" s="72" t="s">
        <v>144</v>
      </c>
      <c r="E2339" s="211"/>
    </row>
    <row r="2340" spans="1:5" s="2" customFormat="1" ht="12.75">
      <c r="A2340" s="183"/>
      <c r="B2340" s="206"/>
      <c r="D2340" s="72" t="s">
        <v>144</v>
      </c>
      <c r="E2340" s="211"/>
    </row>
    <row r="2341" spans="1:5" s="2" customFormat="1" ht="12.75">
      <c r="A2341" s="183"/>
      <c r="B2341" s="206"/>
      <c r="D2341" s="72" t="s">
        <v>144</v>
      </c>
      <c r="E2341" s="211"/>
    </row>
    <row r="2342" spans="1:5" s="2" customFormat="1" ht="12.75">
      <c r="A2342" s="183"/>
      <c r="B2342" s="206"/>
      <c r="D2342" s="72" t="s">
        <v>144</v>
      </c>
      <c r="E2342" s="211"/>
    </row>
    <row r="2343" spans="1:5" s="2" customFormat="1" ht="12.75">
      <c r="A2343" s="183"/>
      <c r="B2343" s="206"/>
      <c r="D2343" s="72" t="s">
        <v>144</v>
      </c>
      <c r="E2343" s="211"/>
    </row>
    <row r="2344" spans="1:5" s="2" customFormat="1" ht="12.75">
      <c r="A2344" s="183"/>
      <c r="B2344" s="206"/>
      <c r="D2344" s="72" t="s">
        <v>144</v>
      </c>
      <c r="E2344" s="211"/>
    </row>
    <row r="2345" spans="1:5" s="2" customFormat="1" ht="12.75">
      <c r="A2345" s="183"/>
      <c r="B2345" s="206"/>
      <c r="D2345" s="72" t="s">
        <v>144</v>
      </c>
      <c r="E2345" s="211"/>
    </row>
    <row r="2346" spans="1:5" s="2" customFormat="1" ht="12.75">
      <c r="A2346" s="183"/>
      <c r="B2346" s="206"/>
      <c r="D2346" s="72" t="s">
        <v>144</v>
      </c>
      <c r="E2346" s="211"/>
    </row>
    <row r="2347" spans="1:5" s="2" customFormat="1" ht="12.75">
      <c r="A2347" s="183"/>
      <c r="B2347" s="206"/>
      <c r="D2347" s="72" t="s">
        <v>144</v>
      </c>
      <c r="E2347" s="211"/>
    </row>
    <row r="2348" spans="1:5" s="2" customFormat="1" ht="12.75">
      <c r="A2348" s="183"/>
      <c r="B2348" s="206"/>
      <c r="D2348" s="72" t="s">
        <v>144</v>
      </c>
      <c r="E2348" s="211"/>
    </row>
    <row r="2349" spans="1:5" ht="12.75">
      <c r="A2349" s="183"/>
      <c r="B2349" s="206"/>
      <c r="C2349" s="2"/>
      <c r="D2349" s="72" t="s">
        <v>144</v>
      </c>
      <c r="E2349" s="211"/>
    </row>
    <row r="2350" spans="1:5" ht="12.75">
      <c r="A2350" s="183"/>
      <c r="B2350" s="206"/>
      <c r="C2350" s="2"/>
      <c r="D2350" s="72" t="s">
        <v>144</v>
      </c>
      <c r="E2350" s="211"/>
    </row>
    <row r="2351" spans="1:5" ht="12.75">
      <c r="A2351" s="183"/>
      <c r="B2351" s="206"/>
      <c r="C2351" s="2"/>
      <c r="D2351" s="72" t="s">
        <v>144</v>
      </c>
      <c r="E2351" s="211"/>
    </row>
    <row r="2352" spans="1:5" ht="12.75">
      <c r="A2352" s="183"/>
      <c r="B2352" s="206"/>
      <c r="C2352" s="2"/>
      <c r="D2352" s="72" t="s">
        <v>144</v>
      </c>
      <c r="E2352" s="211"/>
    </row>
    <row r="2353" spans="1:5" ht="12.75">
      <c r="A2353" s="183"/>
      <c r="B2353" s="206"/>
      <c r="C2353" s="2"/>
      <c r="D2353" s="72" t="s">
        <v>144</v>
      </c>
      <c r="E2353" s="211"/>
    </row>
    <row r="2354" spans="1:5" ht="12.75">
      <c r="A2354" s="183"/>
      <c r="B2354" s="206"/>
      <c r="C2354" s="2"/>
      <c r="D2354" s="72" t="s">
        <v>144</v>
      </c>
      <c r="E2354" s="211"/>
    </row>
    <row r="2355" spans="1:5" ht="12.75">
      <c r="A2355" s="183"/>
      <c r="B2355" s="206"/>
      <c r="C2355" s="2"/>
      <c r="D2355" s="72" t="s">
        <v>144</v>
      </c>
      <c r="E2355" s="211"/>
    </row>
    <row r="2356" spans="1:5" ht="12.75">
      <c r="A2356" s="183"/>
      <c r="B2356" s="206"/>
      <c r="C2356" s="2"/>
      <c r="D2356" s="72" t="s">
        <v>144</v>
      </c>
      <c r="E2356" s="211"/>
    </row>
    <row r="2357" spans="1:5" ht="12.75">
      <c r="A2357" s="183"/>
      <c r="B2357" s="206"/>
      <c r="C2357" s="2"/>
      <c r="D2357" s="72" t="s">
        <v>144</v>
      </c>
      <c r="E2357" s="211"/>
    </row>
    <row r="2358" spans="1:5" ht="12.75">
      <c r="A2358" s="183"/>
      <c r="B2358" s="206"/>
      <c r="C2358" s="2"/>
      <c r="D2358" s="72" t="s">
        <v>144</v>
      </c>
      <c r="E2358" s="211"/>
    </row>
    <row r="2359" spans="1:5" ht="12.75">
      <c r="A2359" s="183"/>
      <c r="B2359" s="206"/>
      <c r="C2359" s="2"/>
      <c r="D2359" s="72" t="s">
        <v>144</v>
      </c>
      <c r="E2359" s="211"/>
    </row>
    <row r="2360" spans="1:5" ht="12.75">
      <c r="A2360" s="183"/>
      <c r="B2360" s="206"/>
      <c r="C2360" s="2"/>
      <c r="D2360" s="72" t="s">
        <v>144</v>
      </c>
      <c r="E2360" s="211"/>
    </row>
    <row r="2361" spans="1:5" ht="12.75">
      <c r="A2361" s="183"/>
      <c r="B2361" s="206"/>
      <c r="C2361" s="2"/>
      <c r="D2361" s="72" t="s">
        <v>144</v>
      </c>
      <c r="E2361" s="211"/>
    </row>
    <row r="2362" spans="1:5" ht="12.75">
      <c r="A2362" s="183"/>
      <c r="B2362" s="206"/>
      <c r="C2362" s="2"/>
      <c r="D2362" s="72" t="s">
        <v>144</v>
      </c>
      <c r="E2362" s="211"/>
    </row>
    <row r="2363" spans="1:5" ht="12.75">
      <c r="A2363" s="183"/>
      <c r="B2363" s="206"/>
      <c r="C2363" s="2"/>
      <c r="D2363" s="72" t="s">
        <v>144</v>
      </c>
      <c r="E2363" s="211"/>
    </row>
    <row r="2364" spans="1:5" ht="12.75">
      <c r="A2364" s="183"/>
      <c r="B2364" s="206"/>
      <c r="C2364" s="2"/>
      <c r="D2364" s="72" t="s">
        <v>144</v>
      </c>
      <c r="E2364" s="211"/>
    </row>
    <row r="2365" spans="1:5" ht="12.75">
      <c r="A2365" s="183"/>
      <c r="B2365" s="206"/>
      <c r="C2365" s="2"/>
      <c r="D2365" s="72" t="s">
        <v>144</v>
      </c>
      <c r="E2365" s="211"/>
    </row>
    <row r="2366" spans="1:5" ht="12.75">
      <c r="A2366" s="183"/>
      <c r="B2366" s="206"/>
      <c r="C2366" s="2"/>
      <c r="D2366" s="72" t="s">
        <v>144</v>
      </c>
      <c r="E2366" s="211"/>
    </row>
    <row r="2367" spans="1:5" ht="12.75">
      <c r="A2367" s="183"/>
      <c r="B2367" s="206"/>
      <c r="C2367" s="2"/>
      <c r="D2367" s="72" t="s">
        <v>144</v>
      </c>
      <c r="E2367" s="211"/>
    </row>
    <row r="2368" spans="1:5" ht="12.75">
      <c r="A2368" s="183"/>
      <c r="B2368" s="206"/>
      <c r="C2368" s="2"/>
      <c r="D2368" s="72" t="s">
        <v>144</v>
      </c>
      <c r="E2368" s="211"/>
    </row>
    <row r="2369" spans="1:5" ht="12.75">
      <c r="A2369" s="183"/>
      <c r="B2369" s="206"/>
      <c r="C2369" s="2"/>
      <c r="D2369" s="72" t="s">
        <v>144</v>
      </c>
      <c r="E2369" s="211"/>
    </row>
    <row r="2370" spans="1:5" ht="12.75">
      <c r="A2370" s="183"/>
      <c r="B2370" s="206"/>
      <c r="C2370" s="2"/>
      <c r="D2370" s="72" t="s">
        <v>144</v>
      </c>
      <c r="E2370" s="211"/>
    </row>
    <row r="2371" spans="1:5" ht="12.75">
      <c r="A2371" s="183"/>
      <c r="B2371" s="206"/>
      <c r="C2371" s="2"/>
      <c r="D2371" s="72" t="s">
        <v>144</v>
      </c>
      <c r="E2371" s="211"/>
    </row>
    <row r="2372" spans="1:5" ht="12.75">
      <c r="A2372" s="183"/>
      <c r="B2372" s="206"/>
      <c r="C2372" s="2"/>
      <c r="D2372" s="72" t="s">
        <v>144</v>
      </c>
      <c r="E2372" s="211"/>
    </row>
    <row r="2373" spans="1:5" ht="12.75">
      <c r="A2373" s="183"/>
      <c r="B2373" s="206"/>
      <c r="C2373" s="2"/>
      <c r="D2373" s="72" t="s">
        <v>144</v>
      </c>
      <c r="E2373" s="211"/>
    </row>
    <row r="2374" spans="1:5" ht="12.75">
      <c r="A2374" s="183"/>
      <c r="B2374" s="206"/>
      <c r="C2374" s="2"/>
      <c r="D2374" s="72" t="s">
        <v>144</v>
      </c>
      <c r="E2374" s="211"/>
    </row>
    <row r="2375" spans="1:5" ht="12.75">
      <c r="A2375" s="183"/>
      <c r="B2375" s="206"/>
      <c r="C2375" s="2"/>
      <c r="D2375" s="72" t="s">
        <v>144</v>
      </c>
      <c r="E2375" s="211"/>
    </row>
    <row r="2376" spans="1:5" ht="12.75">
      <c r="A2376" s="183"/>
      <c r="B2376" s="206"/>
      <c r="C2376" s="2"/>
      <c r="D2376" s="72" t="s">
        <v>144</v>
      </c>
      <c r="E2376" s="211"/>
    </row>
    <row r="2377" spans="1:5" ht="12.75">
      <c r="A2377" s="183"/>
      <c r="B2377" s="206"/>
      <c r="C2377" s="2"/>
      <c r="D2377" s="72" t="s">
        <v>144</v>
      </c>
      <c r="E2377" s="211"/>
    </row>
    <row r="2378" spans="1:5" ht="12.75">
      <c r="A2378" s="183"/>
      <c r="B2378" s="206"/>
      <c r="C2378" s="2"/>
      <c r="D2378" s="72" t="s">
        <v>144</v>
      </c>
      <c r="E2378" s="211"/>
    </row>
    <row r="2379" spans="1:5" ht="12.75">
      <c r="A2379" s="183"/>
      <c r="B2379" s="206"/>
      <c r="C2379" s="2"/>
      <c r="D2379" s="72" t="s">
        <v>144</v>
      </c>
      <c r="E2379" s="211"/>
    </row>
    <row r="2380" spans="1:5" ht="12.75">
      <c r="A2380" s="183"/>
      <c r="B2380" s="206"/>
      <c r="C2380" s="2"/>
      <c r="D2380" s="72" t="s">
        <v>144</v>
      </c>
      <c r="E2380" s="211"/>
    </row>
    <row r="2381" spans="1:5" ht="12.75">
      <c r="A2381" s="183"/>
      <c r="B2381" s="206"/>
      <c r="C2381" s="2"/>
      <c r="D2381" s="72" t="s">
        <v>144</v>
      </c>
      <c r="E2381" s="211"/>
    </row>
    <row r="2382" spans="1:5" ht="12.75">
      <c r="A2382" s="183"/>
      <c r="B2382" s="206"/>
      <c r="C2382" s="2"/>
      <c r="D2382" s="72" t="s">
        <v>144</v>
      </c>
      <c r="E2382" s="211"/>
    </row>
    <row r="2383" spans="1:5" ht="12.75">
      <c r="A2383" s="183"/>
      <c r="B2383" s="206"/>
      <c r="C2383" s="2"/>
      <c r="D2383" s="72" t="s">
        <v>144</v>
      </c>
      <c r="E2383" s="211"/>
    </row>
    <row r="2384" spans="1:5" ht="12.75">
      <c r="A2384" s="183"/>
      <c r="B2384" s="206"/>
      <c r="C2384" s="2"/>
      <c r="D2384" s="72" t="s">
        <v>144</v>
      </c>
      <c r="E2384" s="211"/>
    </row>
    <row r="2385" spans="1:5" ht="12.75">
      <c r="A2385" s="183"/>
      <c r="B2385" s="206"/>
      <c r="C2385" s="2"/>
      <c r="D2385" s="72" t="s">
        <v>144</v>
      </c>
      <c r="E2385" s="211"/>
    </row>
    <row r="2386" spans="1:5" ht="12.75">
      <c r="A2386" s="183"/>
      <c r="B2386" s="206"/>
      <c r="C2386" s="2"/>
      <c r="D2386" s="72" t="s">
        <v>144</v>
      </c>
      <c r="E2386" s="211"/>
    </row>
    <row r="2387" spans="1:5" ht="12.75">
      <c r="A2387" s="183"/>
      <c r="B2387" s="206"/>
      <c r="C2387" s="2"/>
      <c r="D2387" s="72" t="s">
        <v>144</v>
      </c>
      <c r="E2387" s="211"/>
    </row>
    <row r="2388" spans="1:5" ht="12.75">
      <c r="A2388" s="183"/>
      <c r="B2388" s="206"/>
      <c r="C2388" s="2"/>
      <c r="D2388" s="72" t="s">
        <v>144</v>
      </c>
      <c r="E2388" s="211"/>
    </row>
    <row r="2389" spans="1:5" ht="12.75">
      <c r="A2389" s="183"/>
      <c r="B2389" s="206"/>
      <c r="C2389" s="2"/>
      <c r="D2389" s="72" t="s">
        <v>144</v>
      </c>
      <c r="E2389" s="211"/>
    </row>
    <row r="2390" spans="1:5" ht="12.75">
      <c r="A2390" s="183"/>
      <c r="B2390" s="206"/>
      <c r="C2390" s="2"/>
      <c r="D2390" s="72" t="s">
        <v>144</v>
      </c>
      <c r="E2390" s="211"/>
    </row>
    <row r="2391" spans="1:5" ht="12.75">
      <c r="A2391" s="183"/>
      <c r="B2391" s="206"/>
      <c r="C2391" s="2"/>
      <c r="D2391" s="72" t="s">
        <v>144</v>
      </c>
      <c r="E2391" s="211"/>
    </row>
    <row r="2392" spans="1:5" ht="12.75">
      <c r="A2392" s="183"/>
      <c r="B2392" s="206"/>
      <c r="C2392" s="2"/>
      <c r="D2392" s="72" t="s">
        <v>144</v>
      </c>
      <c r="E2392" s="211"/>
    </row>
    <row r="2393" spans="1:5" ht="12.75">
      <c r="A2393" s="183"/>
      <c r="B2393" s="206"/>
      <c r="C2393" s="2"/>
      <c r="D2393" s="72" t="s">
        <v>144</v>
      </c>
      <c r="E2393" s="211"/>
    </row>
    <row r="2394" spans="1:5" ht="12.75">
      <c r="A2394" s="183"/>
      <c r="B2394" s="206"/>
      <c r="C2394" s="2"/>
      <c r="D2394" s="72" t="s">
        <v>144</v>
      </c>
      <c r="E2394" s="211"/>
    </row>
    <row r="2395" spans="1:5" ht="12.75">
      <c r="A2395" s="183"/>
      <c r="B2395" s="206"/>
      <c r="C2395" s="2"/>
      <c r="D2395" s="72" t="s">
        <v>144</v>
      </c>
      <c r="E2395" s="211"/>
    </row>
    <row r="2396" spans="1:5" ht="12.75">
      <c r="A2396" s="183"/>
      <c r="B2396" s="206"/>
      <c r="C2396" s="2"/>
      <c r="D2396" s="72" t="s">
        <v>144</v>
      </c>
      <c r="E2396" s="211"/>
    </row>
    <row r="2397" spans="1:5" ht="12.75">
      <c r="A2397" s="183"/>
      <c r="B2397" s="206"/>
      <c r="C2397" s="2"/>
      <c r="D2397" s="72" t="s">
        <v>144</v>
      </c>
      <c r="E2397" s="211"/>
    </row>
    <row r="2398" spans="1:5" ht="12.75">
      <c r="A2398" s="183"/>
      <c r="B2398" s="206"/>
      <c r="C2398" s="2"/>
      <c r="D2398" s="72" t="s">
        <v>144</v>
      </c>
      <c r="E2398" s="211"/>
    </row>
    <row r="2399" spans="1:5" ht="12.75">
      <c r="A2399" s="183"/>
      <c r="B2399" s="206"/>
      <c r="C2399" s="2"/>
      <c r="D2399" s="72" t="s">
        <v>144</v>
      </c>
      <c r="E2399" s="211"/>
    </row>
    <row r="2400" spans="1:5" ht="12.75">
      <c r="A2400" s="183"/>
      <c r="B2400" s="206"/>
      <c r="C2400" s="2"/>
      <c r="D2400" s="72" t="s">
        <v>144</v>
      </c>
      <c r="E2400" s="211"/>
    </row>
    <row r="2401" spans="1:5" ht="12.75">
      <c r="A2401" s="183"/>
      <c r="B2401" s="206"/>
      <c r="C2401" s="2"/>
      <c r="D2401" s="72" t="s">
        <v>144</v>
      </c>
      <c r="E2401" s="211"/>
    </row>
    <row r="2402" spans="1:5" ht="12.75">
      <c r="A2402" s="183"/>
      <c r="B2402" s="206"/>
      <c r="C2402" s="2"/>
      <c r="D2402" s="72" t="s">
        <v>144</v>
      </c>
      <c r="E2402" s="211"/>
    </row>
    <row r="2403" spans="1:5" ht="12.75">
      <c r="A2403" s="183"/>
      <c r="B2403" s="206"/>
      <c r="C2403" s="2"/>
      <c r="D2403" s="72" t="s">
        <v>144</v>
      </c>
      <c r="E2403" s="211"/>
    </row>
    <row r="2404" spans="1:5" ht="12.75">
      <c r="A2404" s="183"/>
      <c r="B2404" s="206"/>
      <c r="C2404" s="2"/>
      <c r="D2404" s="72" t="s">
        <v>144</v>
      </c>
      <c r="E2404" s="211"/>
    </row>
    <row r="2405" spans="1:5" ht="12.75">
      <c r="A2405" s="183"/>
      <c r="B2405" s="206"/>
      <c r="C2405" s="2"/>
      <c r="D2405" s="72" t="s">
        <v>144</v>
      </c>
      <c r="E2405" s="211"/>
    </row>
    <row r="2406" spans="1:5" ht="12.75">
      <c r="A2406" s="183"/>
      <c r="B2406" s="206"/>
      <c r="C2406" s="2"/>
      <c r="D2406" s="72" t="s">
        <v>144</v>
      </c>
      <c r="E2406" s="211"/>
    </row>
    <row r="2407" spans="1:5" ht="12.75">
      <c r="A2407" s="183"/>
      <c r="B2407" s="206"/>
      <c r="C2407" s="2"/>
      <c r="D2407" s="72" t="s">
        <v>144</v>
      </c>
      <c r="E2407" s="211"/>
    </row>
    <row r="2408" spans="1:5" ht="12.75">
      <c r="A2408" s="183"/>
      <c r="B2408" s="206"/>
      <c r="C2408" s="2"/>
      <c r="D2408" s="72" t="s">
        <v>144</v>
      </c>
      <c r="E2408" s="211"/>
    </row>
    <row r="2409" spans="1:5" ht="12.75">
      <c r="A2409" s="183"/>
      <c r="B2409" s="206"/>
      <c r="C2409" s="2"/>
      <c r="D2409" s="72" t="s">
        <v>144</v>
      </c>
      <c r="E2409" s="211"/>
    </row>
    <row r="2410" spans="1:5" ht="12.75">
      <c r="A2410" s="183"/>
      <c r="B2410" s="206"/>
      <c r="C2410" s="2"/>
      <c r="D2410" s="72" t="s">
        <v>144</v>
      </c>
      <c r="E2410" s="211"/>
    </row>
    <row r="2411" spans="1:5" ht="12.75">
      <c r="A2411" s="183"/>
      <c r="B2411" s="206"/>
      <c r="C2411" s="2"/>
      <c r="D2411" s="72" t="s">
        <v>144</v>
      </c>
      <c r="E2411" s="211"/>
    </row>
    <row r="2412" spans="1:5" ht="12.75">
      <c r="A2412" s="183"/>
      <c r="B2412" s="206"/>
      <c r="C2412" s="2"/>
      <c r="D2412" s="72" t="s">
        <v>144</v>
      </c>
      <c r="E2412" s="211"/>
    </row>
    <row r="2413" spans="1:5" ht="12.75">
      <c r="A2413" s="183"/>
      <c r="B2413" s="206"/>
      <c r="C2413" s="2"/>
      <c r="D2413" s="72" t="s">
        <v>144</v>
      </c>
      <c r="E2413" s="211"/>
    </row>
    <row r="2414" spans="1:5" ht="12.75">
      <c r="A2414" s="183"/>
      <c r="B2414" s="206"/>
      <c r="C2414" s="2"/>
      <c r="D2414" s="72" t="s">
        <v>144</v>
      </c>
      <c r="E2414" s="211"/>
    </row>
    <row r="2415" spans="1:5" ht="12.75">
      <c r="A2415" s="183"/>
      <c r="B2415" s="206"/>
      <c r="C2415" s="2"/>
      <c r="D2415" s="72" t="s">
        <v>144</v>
      </c>
      <c r="E2415" s="211"/>
    </row>
    <row r="2416" spans="1:5" ht="12.75">
      <c r="A2416" s="183"/>
      <c r="B2416" s="206"/>
      <c r="C2416" s="2"/>
      <c r="D2416" s="72" t="s">
        <v>144</v>
      </c>
      <c r="E2416" s="211"/>
    </row>
    <row r="2417" spans="1:5" ht="12.75">
      <c r="A2417" s="183"/>
      <c r="B2417" s="206"/>
      <c r="C2417" s="2"/>
      <c r="D2417" s="72" t="s">
        <v>144</v>
      </c>
      <c r="E2417" s="211"/>
    </row>
    <row r="2418" spans="1:5" ht="12.75">
      <c r="A2418" s="183"/>
      <c r="B2418" s="206"/>
      <c r="C2418" s="2"/>
      <c r="D2418" s="72" t="s">
        <v>144</v>
      </c>
      <c r="E2418" s="211"/>
    </row>
    <row r="2419" spans="1:5" ht="12.75">
      <c r="A2419" s="183"/>
      <c r="B2419" s="206"/>
      <c r="C2419" s="2"/>
      <c r="D2419" s="72" t="s">
        <v>144</v>
      </c>
      <c r="E2419" s="211"/>
    </row>
    <row r="2420" spans="1:5" ht="12.75">
      <c r="A2420" s="183"/>
      <c r="B2420" s="206"/>
      <c r="C2420" s="2"/>
      <c r="D2420" s="72" t="s">
        <v>144</v>
      </c>
      <c r="E2420" s="211"/>
    </row>
    <row r="2421" spans="1:5" ht="12.75">
      <c r="A2421" s="183"/>
      <c r="B2421" s="206"/>
      <c r="C2421" s="2"/>
      <c r="D2421" s="72" t="s">
        <v>144</v>
      </c>
      <c r="E2421" s="211"/>
    </row>
    <row r="2422" spans="1:5" ht="12.75">
      <c r="A2422" s="183"/>
      <c r="B2422" s="206"/>
      <c r="C2422" s="2"/>
      <c r="D2422" s="72" t="s">
        <v>144</v>
      </c>
      <c r="E2422" s="211"/>
    </row>
    <row r="2423" spans="1:5" ht="12.75">
      <c r="A2423" s="183"/>
      <c r="B2423" s="206"/>
      <c r="C2423" s="2"/>
      <c r="D2423" s="72" t="s">
        <v>144</v>
      </c>
      <c r="E2423" s="211"/>
    </row>
    <row r="2424" spans="1:5" ht="12.75">
      <c r="A2424" s="183"/>
      <c r="B2424" s="206"/>
      <c r="C2424" s="2"/>
      <c r="D2424" s="72" t="s">
        <v>144</v>
      </c>
      <c r="E2424" s="211"/>
    </row>
    <row r="2425" spans="1:5" ht="12.75">
      <c r="A2425" s="183"/>
      <c r="B2425" s="206"/>
      <c r="C2425" s="2"/>
      <c r="D2425" s="72" t="s">
        <v>144</v>
      </c>
      <c r="E2425" s="211"/>
    </row>
    <row r="2426" spans="1:5" ht="12.75">
      <c r="A2426" s="183"/>
      <c r="B2426" s="206"/>
      <c r="C2426" s="2"/>
      <c r="D2426" s="72" t="s">
        <v>144</v>
      </c>
      <c r="E2426" s="211"/>
    </row>
    <row r="2427" spans="1:5" ht="12.75">
      <c r="A2427" s="183"/>
      <c r="B2427" s="206"/>
      <c r="C2427" s="2"/>
      <c r="D2427" s="72" t="s">
        <v>144</v>
      </c>
      <c r="E2427" s="211"/>
    </row>
    <row r="2428" spans="1:5" ht="12.75">
      <c r="A2428" s="183"/>
      <c r="B2428" s="206"/>
      <c r="C2428" s="2"/>
      <c r="D2428" s="72" t="s">
        <v>144</v>
      </c>
      <c r="E2428" s="211"/>
    </row>
    <row r="2429" spans="1:5" ht="12.75">
      <c r="A2429" s="183"/>
      <c r="B2429" s="206"/>
      <c r="C2429" s="2"/>
      <c r="D2429" s="72" t="s">
        <v>144</v>
      </c>
      <c r="E2429" s="211"/>
    </row>
    <row r="2430" spans="1:5" ht="12.75">
      <c r="A2430" s="183"/>
      <c r="B2430" s="206"/>
      <c r="C2430" s="2"/>
      <c r="D2430" s="72" t="s">
        <v>144</v>
      </c>
      <c r="E2430" s="211"/>
    </row>
    <row r="2431" spans="1:5" ht="12.75">
      <c r="A2431" s="183"/>
      <c r="B2431" s="206"/>
      <c r="C2431" s="2"/>
      <c r="D2431" s="72" t="s">
        <v>144</v>
      </c>
      <c r="E2431" s="211"/>
    </row>
    <row r="2432" spans="1:5" ht="12.75">
      <c r="A2432" s="183"/>
      <c r="B2432" s="206"/>
      <c r="C2432" s="2"/>
      <c r="D2432" s="72" t="s">
        <v>144</v>
      </c>
      <c r="E2432" s="211"/>
    </row>
    <row r="2433" spans="1:5" ht="12.75">
      <c r="A2433" s="183"/>
      <c r="B2433" s="206"/>
      <c r="C2433" s="2"/>
      <c r="D2433" s="72" t="s">
        <v>144</v>
      </c>
      <c r="E2433" s="211"/>
    </row>
    <row r="2434" spans="1:5" ht="12.75">
      <c r="A2434" s="183"/>
      <c r="B2434" s="206"/>
      <c r="C2434" s="2"/>
      <c r="D2434" s="72" t="s">
        <v>144</v>
      </c>
      <c r="E2434" s="211"/>
    </row>
    <row r="2435" spans="1:5" ht="12.75">
      <c r="A2435" s="183"/>
      <c r="B2435" s="206"/>
      <c r="C2435" s="2"/>
      <c r="D2435" s="72" t="s">
        <v>144</v>
      </c>
      <c r="E2435" s="211"/>
    </row>
    <row r="2436" spans="1:5" ht="12.75">
      <c r="A2436" s="183"/>
      <c r="B2436" s="206"/>
      <c r="C2436" s="2"/>
      <c r="D2436" s="72" t="s">
        <v>144</v>
      </c>
      <c r="E2436" s="211"/>
    </row>
    <row r="2437" spans="1:5" ht="12.75">
      <c r="A2437" s="183"/>
      <c r="B2437" s="206"/>
      <c r="C2437" s="2"/>
      <c r="D2437" s="72" t="s">
        <v>144</v>
      </c>
      <c r="E2437" s="211"/>
    </row>
    <row r="2438" spans="1:5" ht="12.75">
      <c r="A2438" s="183"/>
      <c r="B2438" s="206"/>
      <c r="C2438" s="2"/>
      <c r="D2438" s="72" t="s">
        <v>144</v>
      </c>
      <c r="E2438" s="211"/>
    </row>
    <row r="2439" spans="1:5" ht="12.75">
      <c r="A2439" s="183"/>
      <c r="B2439" s="206"/>
      <c r="C2439" s="2"/>
      <c r="D2439" s="72" t="s">
        <v>144</v>
      </c>
      <c r="E2439" s="211"/>
    </row>
    <row r="2440" spans="1:5" ht="12.75">
      <c r="A2440" s="183"/>
      <c r="B2440" s="206"/>
      <c r="C2440" s="2"/>
      <c r="D2440" s="72" t="s">
        <v>144</v>
      </c>
      <c r="E2440" s="211"/>
    </row>
    <row r="2441" spans="1:5" ht="12.75">
      <c r="A2441" s="183"/>
      <c r="B2441" s="206"/>
      <c r="C2441" s="2"/>
      <c r="D2441" s="72" t="s">
        <v>144</v>
      </c>
      <c r="E2441" s="211"/>
    </row>
    <row r="2442" spans="1:5" ht="12.75">
      <c r="A2442" s="183"/>
      <c r="B2442" s="206"/>
      <c r="C2442" s="2"/>
      <c r="D2442" s="72" t="s">
        <v>144</v>
      </c>
      <c r="E2442" s="211"/>
    </row>
    <row r="2443" spans="1:5" ht="12.75">
      <c r="A2443" s="183"/>
      <c r="B2443" s="206"/>
      <c r="C2443" s="2"/>
      <c r="D2443" s="72" t="s">
        <v>144</v>
      </c>
      <c r="E2443" s="211"/>
    </row>
    <row r="2444" spans="1:5" ht="12.75">
      <c r="A2444" s="183"/>
      <c r="B2444" s="206"/>
      <c r="C2444" s="2"/>
      <c r="D2444" s="72" t="s">
        <v>144</v>
      </c>
      <c r="E2444" s="211"/>
    </row>
    <row r="2445" spans="1:5" ht="12.75">
      <c r="A2445" s="183"/>
      <c r="B2445" s="206"/>
      <c r="C2445" s="2"/>
      <c r="D2445" s="72" t="s">
        <v>144</v>
      </c>
      <c r="E2445" s="211"/>
    </row>
    <row r="2446" spans="1:5" ht="12.75">
      <c r="A2446" s="183"/>
      <c r="B2446" s="206"/>
      <c r="C2446" s="2"/>
      <c r="D2446" s="72" t="s">
        <v>144</v>
      </c>
      <c r="E2446" s="211"/>
    </row>
    <row r="2447" spans="1:5" ht="12.75">
      <c r="A2447" s="183"/>
      <c r="B2447" s="206"/>
      <c r="C2447" s="2"/>
      <c r="D2447" s="72" t="s">
        <v>144</v>
      </c>
      <c r="E2447" s="211"/>
    </row>
    <row r="2448" spans="1:5" ht="12.75">
      <c r="A2448" s="183"/>
      <c r="B2448" s="206"/>
      <c r="C2448" s="2"/>
      <c r="D2448" s="72" t="s">
        <v>144</v>
      </c>
      <c r="E2448" s="211"/>
    </row>
    <row r="2449" spans="1:5" ht="12.75">
      <c r="A2449" s="183"/>
      <c r="B2449" s="206"/>
      <c r="C2449" s="2"/>
      <c r="D2449" s="72" t="s">
        <v>144</v>
      </c>
      <c r="E2449" s="211"/>
    </row>
    <row r="2450" spans="1:5" ht="12.75">
      <c r="A2450" s="183"/>
      <c r="B2450" s="206"/>
      <c r="C2450" s="2"/>
      <c r="D2450" s="72" t="s">
        <v>144</v>
      </c>
      <c r="E2450" s="211"/>
    </row>
    <row r="2451" spans="1:5" ht="12.75">
      <c r="A2451" s="183"/>
      <c r="B2451" s="206"/>
      <c r="C2451" s="2"/>
      <c r="D2451" s="72" t="s">
        <v>144</v>
      </c>
      <c r="E2451" s="211"/>
    </row>
    <row r="2452" spans="1:5" ht="12.75">
      <c r="A2452" s="183"/>
      <c r="B2452" s="206"/>
      <c r="C2452" s="2"/>
      <c r="D2452" s="72" t="s">
        <v>144</v>
      </c>
      <c r="E2452" s="211"/>
    </row>
    <row r="2453" spans="1:5" ht="12.75">
      <c r="A2453" s="183"/>
      <c r="B2453" s="206"/>
      <c r="C2453" s="2"/>
      <c r="D2453" s="72" t="s">
        <v>144</v>
      </c>
      <c r="E2453" s="211"/>
    </row>
    <row r="2454" spans="1:5" ht="12.75">
      <c r="A2454" s="183"/>
      <c r="B2454" s="206"/>
      <c r="C2454" s="2"/>
      <c r="D2454" s="72" t="s">
        <v>144</v>
      </c>
      <c r="E2454" s="211"/>
    </row>
    <row r="2455" spans="1:5" ht="12.75">
      <c r="A2455" s="183"/>
      <c r="B2455" s="206"/>
      <c r="C2455" s="2"/>
      <c r="D2455" s="72" t="s">
        <v>144</v>
      </c>
      <c r="E2455" s="211"/>
    </row>
    <row r="2456" spans="1:5" ht="12.75">
      <c r="A2456" s="183"/>
      <c r="B2456" s="206"/>
      <c r="C2456" s="2"/>
      <c r="D2456" s="72" t="s">
        <v>144</v>
      </c>
      <c r="E2456" s="211"/>
    </row>
    <row r="2457" spans="1:5" ht="12.75">
      <c r="A2457" s="183"/>
      <c r="B2457" s="206"/>
      <c r="C2457" s="2"/>
      <c r="D2457" s="72" t="s">
        <v>144</v>
      </c>
      <c r="E2457" s="211"/>
    </row>
    <row r="2458" spans="1:5" ht="12.75">
      <c r="A2458" s="183"/>
      <c r="B2458" s="206"/>
      <c r="C2458" s="2"/>
      <c r="D2458" s="72" t="s">
        <v>144</v>
      </c>
      <c r="E2458" s="211"/>
    </row>
    <row r="2459" spans="1:5" ht="12.75">
      <c r="A2459" s="183"/>
      <c r="B2459" s="206"/>
      <c r="C2459" s="2"/>
      <c r="D2459" s="72" t="s">
        <v>144</v>
      </c>
      <c r="E2459" s="211"/>
    </row>
    <row r="2460" spans="1:5" ht="12.75">
      <c r="A2460" s="183"/>
      <c r="B2460" s="206"/>
      <c r="C2460" s="2"/>
      <c r="D2460" s="72" t="s">
        <v>144</v>
      </c>
      <c r="E2460" s="211"/>
    </row>
    <row r="2461" spans="1:5" ht="12.75">
      <c r="A2461" s="183"/>
      <c r="B2461" s="206"/>
      <c r="C2461" s="2"/>
      <c r="D2461" s="72" t="s">
        <v>144</v>
      </c>
      <c r="E2461" s="211"/>
    </row>
    <row r="2462" spans="1:5" ht="12.75">
      <c r="A2462" s="183"/>
      <c r="B2462" s="206"/>
      <c r="C2462" s="2"/>
      <c r="D2462" s="72" t="s">
        <v>144</v>
      </c>
      <c r="E2462" s="211"/>
    </row>
    <row r="2463" spans="1:5" ht="12.75">
      <c r="A2463" s="183"/>
      <c r="B2463" s="206"/>
      <c r="C2463" s="2"/>
      <c r="D2463" s="72" t="s">
        <v>144</v>
      </c>
      <c r="E2463" s="211"/>
    </row>
    <row r="2464" spans="1:5" ht="12.75">
      <c r="A2464" s="183"/>
      <c r="B2464" s="206"/>
      <c r="C2464" s="2"/>
      <c r="D2464" s="72" t="s">
        <v>144</v>
      </c>
      <c r="E2464" s="211"/>
    </row>
    <row r="2465" spans="1:5" ht="12.75">
      <c r="A2465" s="183"/>
      <c r="B2465" s="206"/>
      <c r="C2465" s="2"/>
      <c r="D2465" s="72" t="s">
        <v>144</v>
      </c>
      <c r="E2465" s="211"/>
    </row>
    <row r="2466" spans="1:5" ht="12.75">
      <c r="A2466" s="183"/>
      <c r="B2466" s="206"/>
      <c r="C2466" s="2"/>
      <c r="D2466" s="72" t="s">
        <v>144</v>
      </c>
      <c r="E2466" s="211"/>
    </row>
    <row r="2467" spans="1:5" ht="12.75">
      <c r="A2467" s="183"/>
      <c r="B2467" s="206"/>
      <c r="C2467" s="2"/>
      <c r="D2467" s="72" t="s">
        <v>144</v>
      </c>
      <c r="E2467" s="211"/>
    </row>
    <row r="2468" spans="1:5" ht="12.75">
      <c r="A2468" s="183"/>
      <c r="B2468" s="206"/>
      <c r="C2468" s="2"/>
      <c r="D2468" s="72" t="s">
        <v>144</v>
      </c>
      <c r="E2468" s="211"/>
    </row>
    <row r="2469" spans="1:5" ht="12.75">
      <c r="A2469" s="183"/>
      <c r="B2469" s="206"/>
      <c r="C2469" s="2"/>
      <c r="D2469" s="72" t="s">
        <v>144</v>
      </c>
      <c r="E2469" s="211"/>
    </row>
    <row r="2470" spans="1:5" ht="12.75">
      <c r="A2470" s="183"/>
      <c r="B2470" s="206"/>
      <c r="C2470" s="2"/>
      <c r="D2470" s="72" t="s">
        <v>144</v>
      </c>
      <c r="E2470" s="211"/>
    </row>
    <row r="2471" spans="1:5" ht="12.75">
      <c r="A2471" s="183"/>
      <c r="B2471" s="206"/>
      <c r="C2471" s="2"/>
      <c r="D2471" s="72" t="s">
        <v>144</v>
      </c>
      <c r="E2471" s="211"/>
    </row>
    <row r="2472" spans="1:5" ht="12.75">
      <c r="A2472" s="183"/>
      <c r="B2472" s="206"/>
      <c r="C2472" s="2"/>
      <c r="D2472" s="72" t="s">
        <v>144</v>
      </c>
      <c r="E2472" s="211"/>
    </row>
    <row r="2473" spans="1:5" ht="12.75">
      <c r="A2473" s="183"/>
      <c r="B2473" s="206"/>
      <c r="C2473" s="2"/>
      <c r="D2473" s="72" t="s">
        <v>144</v>
      </c>
      <c r="E2473" s="211"/>
    </row>
    <row r="2474" spans="1:5" ht="12.75">
      <c r="A2474" s="183"/>
      <c r="B2474" s="206"/>
      <c r="C2474" s="2"/>
      <c r="D2474" s="72" t="s">
        <v>144</v>
      </c>
      <c r="E2474" s="211"/>
    </row>
    <row r="2475" spans="1:5" ht="12.75">
      <c r="A2475" s="183"/>
      <c r="B2475" s="206"/>
      <c r="C2475" s="2"/>
      <c r="D2475" s="72" t="s">
        <v>144</v>
      </c>
      <c r="E2475" s="211"/>
    </row>
    <row r="2476" spans="1:5" ht="12.75">
      <c r="A2476" s="183"/>
      <c r="B2476" s="206"/>
      <c r="C2476" s="2"/>
      <c r="D2476" s="72" t="s">
        <v>144</v>
      </c>
      <c r="E2476" s="211"/>
    </row>
    <row r="2477" spans="1:5" ht="12.75">
      <c r="A2477" s="183"/>
      <c r="B2477" s="206"/>
      <c r="C2477" s="2"/>
      <c r="D2477" s="72" t="s">
        <v>144</v>
      </c>
      <c r="E2477" s="211"/>
    </row>
    <row r="2478" spans="1:5" ht="12.75">
      <c r="A2478" s="183"/>
      <c r="B2478" s="206"/>
      <c r="C2478" s="2"/>
      <c r="D2478" s="72" t="s">
        <v>144</v>
      </c>
      <c r="E2478" s="211"/>
    </row>
    <row r="2479" spans="1:5" ht="12.75">
      <c r="A2479" s="183"/>
      <c r="B2479" s="206"/>
      <c r="C2479" s="2"/>
      <c r="D2479" s="72" t="s">
        <v>144</v>
      </c>
      <c r="E2479" s="211"/>
    </row>
    <row r="2480" spans="1:5" ht="12.75">
      <c r="A2480" s="183"/>
      <c r="B2480" s="206"/>
      <c r="C2480" s="2"/>
      <c r="D2480" s="72" t="s">
        <v>144</v>
      </c>
      <c r="E2480" s="211"/>
    </row>
    <row r="2481" spans="1:5" ht="12.75">
      <c r="A2481" s="183"/>
      <c r="B2481" s="206"/>
      <c r="C2481" s="2"/>
      <c r="D2481" s="72" t="s">
        <v>144</v>
      </c>
      <c r="E2481" s="211"/>
    </row>
    <row r="2482" spans="1:5" ht="12.75">
      <c r="A2482" s="183"/>
      <c r="B2482" s="206"/>
      <c r="C2482" s="2"/>
      <c r="D2482" s="72" t="s">
        <v>144</v>
      </c>
      <c r="E2482" s="211"/>
    </row>
    <row r="2483" spans="1:5" ht="12.75">
      <c r="A2483" s="183"/>
      <c r="B2483" s="206"/>
      <c r="C2483" s="2"/>
      <c r="D2483" s="72" t="s">
        <v>144</v>
      </c>
      <c r="E2483" s="211"/>
    </row>
    <row r="2484" spans="1:5" ht="12.75">
      <c r="A2484" s="183"/>
      <c r="B2484" s="206"/>
      <c r="C2484" s="2"/>
      <c r="D2484" s="72" t="s">
        <v>144</v>
      </c>
      <c r="E2484" s="211"/>
    </row>
    <row r="2485" spans="1:5" ht="12.75">
      <c r="A2485" s="183"/>
      <c r="B2485" s="206"/>
      <c r="C2485" s="2"/>
      <c r="D2485" s="72" t="s">
        <v>144</v>
      </c>
      <c r="E2485" s="211"/>
    </row>
    <row r="2486" spans="1:5" ht="12.75">
      <c r="A2486" s="183"/>
      <c r="B2486" s="206"/>
      <c r="C2486" s="2"/>
      <c r="D2486" s="72" t="s">
        <v>144</v>
      </c>
      <c r="E2486" s="211"/>
    </row>
    <row r="2487" spans="1:5" ht="12.75">
      <c r="A2487" s="183"/>
      <c r="B2487" s="206"/>
      <c r="C2487" s="2"/>
      <c r="D2487" s="72" t="s">
        <v>144</v>
      </c>
      <c r="E2487" s="211"/>
    </row>
    <row r="2488" spans="1:5" ht="12.75">
      <c r="A2488" s="183"/>
      <c r="B2488" s="206"/>
      <c r="C2488" s="2"/>
      <c r="D2488" s="72" t="s">
        <v>144</v>
      </c>
      <c r="E2488" s="211"/>
    </row>
    <row r="2489" spans="1:5" ht="12.75">
      <c r="A2489" s="183"/>
      <c r="B2489" s="206"/>
      <c r="C2489" s="2"/>
      <c r="D2489" s="72" t="s">
        <v>144</v>
      </c>
      <c r="E2489" s="211"/>
    </row>
    <row r="2490" spans="1:5" ht="12.75">
      <c r="A2490" s="183"/>
      <c r="B2490" s="206"/>
      <c r="C2490" s="2"/>
      <c r="D2490" s="72" t="s">
        <v>144</v>
      </c>
      <c r="E2490" s="211"/>
    </row>
    <row r="2491" spans="1:5" ht="12.75">
      <c r="A2491" s="183"/>
      <c r="B2491" s="206"/>
      <c r="C2491" s="2"/>
      <c r="D2491" s="72" t="s">
        <v>144</v>
      </c>
      <c r="E2491" s="211"/>
    </row>
    <row r="2492" spans="1:5" ht="12.75">
      <c r="A2492" s="183"/>
      <c r="B2492" s="206"/>
      <c r="C2492" s="2"/>
      <c r="D2492" s="72" t="s">
        <v>144</v>
      </c>
      <c r="E2492" s="211"/>
    </row>
    <row r="2493" spans="1:5" ht="12.75">
      <c r="A2493" s="183"/>
      <c r="B2493" s="206"/>
      <c r="C2493" s="2"/>
      <c r="D2493" s="72" t="s">
        <v>144</v>
      </c>
      <c r="E2493" s="211"/>
    </row>
    <row r="2494" spans="1:5" ht="12.75">
      <c r="A2494" s="183"/>
      <c r="B2494" s="206"/>
      <c r="C2494" s="2"/>
      <c r="D2494" s="72" t="s">
        <v>144</v>
      </c>
      <c r="E2494" s="211"/>
    </row>
    <row r="2495" spans="1:5" ht="12.75">
      <c r="A2495" s="183"/>
      <c r="B2495" s="206"/>
      <c r="C2495" s="2"/>
      <c r="D2495" s="72" t="s">
        <v>144</v>
      </c>
      <c r="E2495" s="211"/>
    </row>
    <row r="2496" spans="1:5" ht="12.75">
      <c r="A2496" s="183"/>
      <c r="B2496" s="206"/>
      <c r="C2496" s="2"/>
      <c r="D2496" s="72" t="s">
        <v>144</v>
      </c>
      <c r="E2496" s="211"/>
    </row>
    <row r="2497" spans="1:5" ht="12.75">
      <c r="A2497" s="183"/>
      <c r="B2497" s="206"/>
      <c r="C2497" s="2"/>
      <c r="D2497" s="72" t="s">
        <v>144</v>
      </c>
      <c r="E2497" s="211"/>
    </row>
    <row r="2498" spans="1:5" ht="12.75">
      <c r="A2498" s="183"/>
      <c r="B2498" s="206"/>
      <c r="C2498" s="2"/>
      <c r="D2498" s="72" t="s">
        <v>144</v>
      </c>
      <c r="E2498" s="211"/>
    </row>
    <row r="2499" spans="1:5" ht="12.75">
      <c r="A2499" s="183"/>
      <c r="B2499" s="206"/>
      <c r="C2499" s="2"/>
      <c r="D2499" s="72" t="s">
        <v>144</v>
      </c>
      <c r="E2499" s="211"/>
    </row>
    <row r="2500" spans="1:5" ht="12.75">
      <c r="A2500" s="183"/>
      <c r="B2500" s="206"/>
      <c r="C2500" s="2"/>
      <c r="D2500" s="72" t="s">
        <v>144</v>
      </c>
      <c r="E2500" s="211"/>
    </row>
    <row r="2501" spans="1:5" ht="12.75">
      <c r="A2501" s="183"/>
      <c r="B2501" s="206"/>
      <c r="C2501" s="2"/>
      <c r="D2501" s="72" t="s">
        <v>144</v>
      </c>
      <c r="E2501" s="211"/>
    </row>
    <row r="2502" spans="1:5" ht="12.75">
      <c r="A2502" s="183"/>
      <c r="B2502" s="206"/>
      <c r="C2502" s="2"/>
      <c r="D2502" s="72" t="s">
        <v>144</v>
      </c>
      <c r="E2502" s="211"/>
    </row>
    <row r="2503" spans="1:5" ht="12.75">
      <c r="A2503" s="183"/>
      <c r="B2503" s="206"/>
      <c r="C2503" s="2"/>
      <c r="D2503" s="72" t="s">
        <v>144</v>
      </c>
      <c r="E2503" s="211"/>
    </row>
    <row r="2504" spans="1:5" ht="12.75">
      <c r="A2504" s="183"/>
      <c r="B2504" s="206"/>
      <c r="C2504" s="2"/>
      <c r="D2504" s="72" t="s">
        <v>144</v>
      </c>
      <c r="E2504" s="211"/>
    </row>
    <row r="2505" spans="1:5" ht="12.75">
      <c r="A2505" s="183"/>
      <c r="B2505" s="206"/>
      <c r="C2505" s="2"/>
      <c r="D2505" s="72" t="s">
        <v>144</v>
      </c>
      <c r="E2505" s="211"/>
    </row>
    <row r="2506" spans="1:5" ht="12.75">
      <c r="A2506" s="183"/>
      <c r="B2506" s="206"/>
      <c r="C2506" s="2"/>
      <c r="D2506" s="72" t="s">
        <v>144</v>
      </c>
      <c r="E2506" s="211"/>
    </row>
    <row r="2507" spans="1:5" ht="12.75">
      <c r="A2507" s="183"/>
      <c r="B2507" s="206"/>
      <c r="C2507" s="2"/>
      <c r="D2507" s="72" t="s">
        <v>144</v>
      </c>
      <c r="E2507" s="211"/>
    </row>
    <row r="2508" spans="1:5" ht="12.75">
      <c r="A2508" s="183"/>
      <c r="B2508" s="206"/>
      <c r="C2508" s="2"/>
      <c r="D2508" s="72" t="s">
        <v>144</v>
      </c>
      <c r="E2508" s="211"/>
    </row>
    <row r="2509" spans="1:5" ht="12.75">
      <c r="A2509" s="183"/>
      <c r="B2509" s="206"/>
      <c r="C2509" s="2"/>
      <c r="D2509" s="72" t="s">
        <v>144</v>
      </c>
      <c r="E2509" s="211"/>
    </row>
    <row r="2510" spans="1:5" ht="12.75">
      <c r="A2510" s="183"/>
      <c r="B2510" s="206"/>
      <c r="C2510" s="2"/>
      <c r="D2510" s="72" t="s">
        <v>144</v>
      </c>
      <c r="E2510" s="211"/>
    </row>
    <row r="2511" spans="1:5" ht="12.75">
      <c r="A2511" s="183"/>
      <c r="B2511" s="206"/>
      <c r="C2511" s="2"/>
      <c r="D2511" s="72" t="s">
        <v>144</v>
      </c>
      <c r="E2511" s="211"/>
    </row>
    <row r="2512" spans="1:5" ht="12.75">
      <c r="A2512" s="183"/>
      <c r="B2512" s="206"/>
      <c r="C2512" s="2"/>
      <c r="D2512" s="72" t="s">
        <v>144</v>
      </c>
      <c r="E2512" s="211"/>
    </row>
    <row r="2513" spans="1:5" ht="12.75">
      <c r="A2513" s="183"/>
      <c r="B2513" s="206"/>
      <c r="C2513" s="2"/>
      <c r="D2513" s="72" t="s">
        <v>144</v>
      </c>
      <c r="E2513" s="211"/>
    </row>
    <row r="2514" spans="1:5" ht="12.75">
      <c r="A2514" s="183"/>
      <c r="B2514" s="206"/>
      <c r="C2514" s="2"/>
      <c r="D2514" s="72" t="s">
        <v>144</v>
      </c>
      <c r="E2514" s="211"/>
    </row>
    <row r="2515" spans="1:5" ht="12.75">
      <c r="A2515" s="183"/>
      <c r="B2515" s="206"/>
      <c r="C2515" s="2"/>
      <c r="D2515" s="72" t="s">
        <v>144</v>
      </c>
      <c r="E2515" s="211"/>
    </row>
    <row r="2516" spans="1:5" ht="12.75">
      <c r="A2516" s="183"/>
      <c r="B2516" s="206"/>
      <c r="C2516" s="2"/>
      <c r="D2516" s="2" t="s">
        <v>144</v>
      </c>
      <c r="E2516" s="212"/>
    </row>
    <row r="2517" spans="1:5" ht="12.75">
      <c r="A2517" s="183"/>
      <c r="B2517" s="206"/>
      <c r="C2517" s="2"/>
      <c r="D2517" s="2" t="s">
        <v>144</v>
      </c>
      <c r="E2517" s="212"/>
    </row>
    <row r="2518" spans="1:5" ht="12.75">
      <c r="A2518" s="183"/>
      <c r="B2518" s="206"/>
      <c r="C2518" s="2"/>
      <c r="D2518" s="2" t="s">
        <v>144</v>
      </c>
      <c r="E2518" s="212"/>
    </row>
    <row r="2519" spans="1:5" ht="12.75">
      <c r="A2519" s="183"/>
      <c r="B2519" s="206"/>
      <c r="C2519" s="2"/>
      <c r="D2519" s="2" t="s">
        <v>144</v>
      </c>
      <c r="E2519" s="212"/>
    </row>
    <row r="2520" spans="1:5" ht="12.75">
      <c r="A2520" s="183"/>
      <c r="B2520" s="206"/>
      <c r="C2520" s="2"/>
      <c r="D2520" s="2" t="s">
        <v>144</v>
      </c>
      <c r="E2520" s="212"/>
    </row>
    <row r="2521" spans="1:5" ht="12.75">
      <c r="A2521" s="183"/>
      <c r="B2521" s="206"/>
      <c r="C2521" s="2"/>
      <c r="D2521" s="2" t="s">
        <v>144</v>
      </c>
      <c r="E2521" s="212"/>
    </row>
    <row r="2522" spans="1:5" ht="12.75">
      <c r="A2522" s="183"/>
      <c r="B2522" s="206"/>
      <c r="C2522" s="2"/>
      <c r="D2522" s="2" t="s">
        <v>144</v>
      </c>
      <c r="E2522" s="212"/>
    </row>
    <row r="2523" spans="1:5" ht="12.75">
      <c r="A2523" s="183"/>
      <c r="B2523" s="206"/>
      <c r="C2523" s="2"/>
      <c r="D2523" s="2" t="s">
        <v>144</v>
      </c>
      <c r="E2523" s="212"/>
    </row>
    <row r="2524" spans="1:5" ht="12.75">
      <c r="A2524" s="183"/>
      <c r="B2524" s="206"/>
      <c r="C2524" s="2"/>
      <c r="D2524" s="2"/>
      <c r="E2524" s="212"/>
    </row>
    <row r="2525" spans="1:5" ht="12.75">
      <c r="A2525" s="183"/>
      <c r="B2525" s="206"/>
      <c r="C2525" s="2"/>
      <c r="D2525" s="2"/>
      <c r="E2525" s="206"/>
    </row>
    <row r="2526" spans="1:5" ht="12.75">
      <c r="A2526" s="165"/>
      <c r="B2526" s="165"/>
      <c r="D2526" s="2"/>
      <c r="E2526" s="206"/>
    </row>
    <row r="2527" spans="1:5" ht="12.75">
      <c r="A2527" s="165"/>
      <c r="B2527" s="165"/>
      <c r="D2527" s="2"/>
      <c r="E2527" s="206"/>
    </row>
  </sheetData>
  <mergeCells count="3">
    <mergeCell ref="A15:E21"/>
    <mergeCell ref="A24:E24"/>
    <mergeCell ref="H27:J27"/>
  </mergeCells>
  <conditionalFormatting sqref="H27:J28 H30:J34 H29:I29">
    <cfRule type="colorScale" priority="3">
      <colorScale>
        <cfvo type="min"/>
        <cfvo type="max"/>
        <color rgb="FF63BE7B"/>
        <color rgb="FFFFEF9C"/>
      </colorScale>
    </cfRule>
  </conditionalFormatting>
  <conditionalFormatting sqref="J29">
    <cfRule type="colorScale" priority="1">
      <colorScale>
        <cfvo type="min"/>
        <cfvo type="max"/>
        <color rgb="FF63BE7B"/>
        <color rgb="FFFFEF9C"/>
      </colorScale>
    </cfRule>
  </conditionalFormatting>
  <pageMargins left="0.7" right="0.7" top="0.75" bottom="0.75" header="0.3" footer="0.3"/>
  <pageSetup paperSize="9" orientation="landscape" r:id="rId1"/>
  <ignoredErrors>
    <ignoredError sqref="D1694 D1707 D1651 D1659 D1664"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28"/>
  <sheetViews>
    <sheetView topLeftCell="A466" zoomScaleNormal="100" workbookViewId="0">
      <selection activeCell="D533" sqref="D533"/>
    </sheetView>
  </sheetViews>
  <sheetFormatPr defaultColWidth="8.796875" defaultRowHeight="9" customHeight="1"/>
  <cols>
    <col min="1" max="1" width="66.8984375" style="116" bestFit="1" customWidth="1"/>
    <col min="2" max="2" width="10.796875" style="160" customWidth="1"/>
    <col min="3" max="3" width="10.296875" style="165" hidden="1" customWidth="1"/>
    <col min="4" max="4" width="11" style="165" customWidth="1"/>
    <col min="5" max="5" width="5.8984375" style="160" bestFit="1" customWidth="1"/>
    <col min="6" max="6" width="8.796875" style="165"/>
    <col min="7" max="7" width="8.796875" style="165" customWidth="1"/>
    <col min="8" max="8" width="26.296875" style="165" bestFit="1" customWidth="1"/>
    <col min="9" max="21" width="8.796875" style="165" customWidth="1"/>
    <col min="22" max="16384" width="8.796875" style="165"/>
  </cols>
  <sheetData>
    <row r="1" spans="1:5" ht="12.75">
      <c r="A1" s="373" t="s">
        <v>1559</v>
      </c>
      <c r="B1" s="273"/>
      <c r="C1" s="273"/>
      <c r="D1" s="273"/>
      <c r="E1" s="274"/>
    </row>
    <row r="2" spans="1:5" ht="12.75">
      <c r="A2" s="275"/>
      <c r="B2" s="206"/>
      <c r="C2" s="206"/>
      <c r="D2" s="206"/>
      <c r="E2" s="255"/>
    </row>
    <row r="3" spans="1:5" ht="12.75">
      <c r="A3" s="275"/>
      <c r="B3" s="206"/>
      <c r="C3" s="206"/>
      <c r="D3" s="206"/>
      <c r="E3" s="255"/>
    </row>
    <row r="4" spans="1:5" ht="12.75">
      <c r="A4" s="275"/>
      <c r="B4" s="206"/>
      <c r="C4" s="206"/>
      <c r="D4" s="206"/>
      <c r="E4" s="255"/>
    </row>
    <row r="5" spans="1:5" ht="12.75">
      <c r="A5" s="275"/>
      <c r="B5" s="206"/>
      <c r="C5" s="206"/>
      <c r="D5" s="206"/>
      <c r="E5" s="255"/>
    </row>
    <row r="6" spans="1:5" ht="15.75">
      <c r="A6" s="275"/>
      <c r="B6" s="206"/>
      <c r="C6" s="206"/>
      <c r="D6" s="276"/>
      <c r="E6" s="255"/>
    </row>
    <row r="7" spans="1:5" ht="12.75">
      <c r="A7" s="275"/>
      <c r="B7" s="206"/>
      <c r="C7" s="206"/>
      <c r="D7" s="206"/>
      <c r="E7" s="255"/>
    </row>
    <row r="8" spans="1:5" ht="12.75">
      <c r="A8" s="275"/>
      <c r="B8" s="206"/>
      <c r="C8" s="206"/>
      <c r="D8" s="206"/>
      <c r="E8" s="255"/>
    </row>
    <row r="9" spans="1:5" ht="12.75">
      <c r="A9" s="275"/>
      <c r="B9" s="206"/>
      <c r="C9" s="206"/>
      <c r="D9" s="206"/>
      <c r="E9" s="255"/>
    </row>
    <row r="10" spans="1:5" ht="12.75">
      <c r="A10" s="275"/>
      <c r="B10" s="206"/>
      <c r="C10" s="206"/>
      <c r="D10" s="206"/>
      <c r="E10" s="255"/>
    </row>
    <row r="11" spans="1:5" ht="12.75">
      <c r="A11" s="275"/>
      <c r="B11" s="206"/>
      <c r="C11" s="206"/>
      <c r="D11" s="206"/>
      <c r="E11" s="255"/>
    </row>
    <row r="12" spans="1:5" ht="12.75">
      <c r="A12" s="275"/>
      <c r="B12" s="206"/>
      <c r="C12" s="206"/>
      <c r="D12" s="206"/>
      <c r="E12" s="255"/>
    </row>
    <row r="13" spans="1:5" ht="12.75">
      <c r="A13" s="275"/>
      <c r="B13" s="206"/>
      <c r="C13" s="206"/>
      <c r="D13" s="206"/>
      <c r="E13" s="255"/>
    </row>
    <row r="14" spans="1:5" ht="12.75">
      <c r="A14" s="275"/>
      <c r="B14" s="206"/>
      <c r="C14" s="206"/>
      <c r="D14" s="206"/>
      <c r="E14" s="255"/>
    </row>
    <row r="15" spans="1:5" ht="12.75">
      <c r="A15" s="444" t="s">
        <v>1562</v>
      </c>
      <c r="B15" s="445"/>
      <c r="C15" s="445"/>
      <c r="D15" s="445"/>
      <c r="E15" s="446"/>
    </row>
    <row r="16" spans="1:5" ht="12.75">
      <c r="A16" s="444"/>
      <c r="B16" s="445"/>
      <c r="C16" s="445"/>
      <c r="D16" s="445"/>
      <c r="E16" s="446"/>
    </row>
    <row r="17" spans="1:11" ht="12.75">
      <c r="A17" s="444"/>
      <c r="B17" s="445"/>
      <c r="C17" s="445"/>
      <c r="D17" s="445"/>
      <c r="E17" s="446"/>
    </row>
    <row r="18" spans="1:11" ht="13.5">
      <c r="A18" s="444"/>
      <c r="B18" s="445"/>
      <c r="C18" s="445"/>
      <c r="D18" s="445"/>
      <c r="E18" s="446"/>
      <c r="J18" s="331"/>
    </row>
    <row r="19" spans="1:11" ht="12.75">
      <c r="A19" s="444"/>
      <c r="B19" s="445"/>
      <c r="C19" s="445"/>
      <c r="D19" s="445"/>
      <c r="E19" s="446"/>
    </row>
    <row r="20" spans="1:11" ht="12.75">
      <c r="A20" s="444"/>
      <c r="B20" s="445"/>
      <c r="C20" s="445"/>
      <c r="D20" s="445"/>
      <c r="E20" s="446"/>
    </row>
    <row r="21" spans="1:11" ht="38.25" customHeight="1">
      <c r="A21" s="444"/>
      <c r="B21" s="445"/>
      <c r="C21" s="445"/>
      <c r="D21" s="445"/>
      <c r="E21" s="446"/>
    </row>
    <row r="22" spans="1:11" ht="12.75">
      <c r="A22" s="275"/>
      <c r="B22" s="206"/>
      <c r="C22" s="206"/>
      <c r="D22" s="206"/>
      <c r="E22" s="255"/>
      <c r="F22" s="2"/>
      <c r="G22" s="2"/>
      <c r="H22" s="2"/>
    </row>
    <row r="23" spans="1:11" ht="13.5" thickBot="1">
      <c r="A23" s="275"/>
      <c r="B23" s="206"/>
      <c r="C23" s="206"/>
      <c r="D23" s="206"/>
      <c r="E23" s="255"/>
      <c r="F23" s="2"/>
      <c r="G23" s="2"/>
      <c r="H23" s="2"/>
    </row>
    <row r="24" spans="1:11" ht="13.5" thickBot="1">
      <c r="A24" s="447" t="s">
        <v>1538</v>
      </c>
      <c r="B24" s="448"/>
      <c r="C24" s="448"/>
      <c r="D24" s="448"/>
      <c r="E24" s="449"/>
      <c r="F24" s="2"/>
      <c r="G24" s="2"/>
      <c r="H24" s="2"/>
    </row>
    <row r="25" spans="1:11" ht="14.25">
      <c r="A25" s="234"/>
      <c r="B25" s="216"/>
      <c r="C25" s="216"/>
      <c r="D25" s="216"/>
      <c r="E25" s="218"/>
      <c r="F25" s="2"/>
      <c r="G25" s="147"/>
      <c r="K25" s="318"/>
    </row>
    <row r="26" spans="1:11" ht="12.75">
      <c r="A26" s="235" t="s">
        <v>45</v>
      </c>
      <c r="B26" s="197"/>
      <c r="C26" s="197"/>
      <c r="D26" s="197"/>
      <c r="E26" s="207"/>
      <c r="F26" s="2"/>
      <c r="G26" s="2"/>
      <c r="H26" s="2"/>
    </row>
    <row r="27" spans="1:11" ht="16.5" thickBot="1">
      <c r="A27" s="236" t="s">
        <v>47</v>
      </c>
      <c r="B27" s="197"/>
      <c r="C27" s="197"/>
      <c r="D27" s="197"/>
      <c r="E27" s="207"/>
      <c r="F27" s="2"/>
      <c r="G27" s="2"/>
      <c r="H27" s="451" t="s">
        <v>1522</v>
      </c>
      <c r="I27" s="451"/>
      <c r="J27" s="451"/>
    </row>
    <row r="28" spans="1:11" ht="12.75">
      <c r="A28" s="236" t="s">
        <v>49</v>
      </c>
      <c r="B28" s="197"/>
      <c r="C28" s="197"/>
      <c r="D28" s="197"/>
      <c r="E28" s="207"/>
      <c r="F28" s="2"/>
      <c r="G28" s="2"/>
      <c r="H28" s="357"/>
      <c r="I28" s="358"/>
      <c r="J28" s="359" t="s">
        <v>1540</v>
      </c>
    </row>
    <row r="29" spans="1:11" ht="12.75">
      <c r="A29" s="236"/>
      <c r="B29" s="197"/>
      <c r="C29" s="197"/>
      <c r="D29" s="197"/>
      <c r="E29" s="207"/>
      <c r="F29" s="2"/>
      <c r="G29" s="2"/>
      <c r="H29" s="374" t="s">
        <v>1541</v>
      </c>
      <c r="I29" s="375"/>
      <c r="J29" s="376">
        <v>3.5499999999999997E-2</v>
      </c>
    </row>
    <row r="30" spans="1:11" ht="12.75">
      <c r="A30" s="236" t="s">
        <v>50</v>
      </c>
      <c r="B30" s="197"/>
      <c r="C30" s="197"/>
      <c r="D30" s="197"/>
      <c r="E30" s="207"/>
      <c r="F30" s="2"/>
      <c r="G30" s="2"/>
      <c r="H30" s="374" t="s">
        <v>1539</v>
      </c>
      <c r="I30" s="375"/>
      <c r="J30" s="376">
        <v>3.5499999999999997E-2</v>
      </c>
    </row>
    <row r="31" spans="1:11" ht="13.5" thickBot="1">
      <c r="A31" s="236" t="s">
        <v>51</v>
      </c>
      <c r="B31" s="197"/>
      <c r="C31" s="197"/>
      <c r="D31" s="197"/>
      <c r="E31" s="207"/>
      <c r="F31" s="2"/>
      <c r="G31" s="2"/>
      <c r="H31" s="377" t="s">
        <v>1563</v>
      </c>
      <c r="I31" s="378"/>
      <c r="J31" s="376">
        <v>0.06</v>
      </c>
    </row>
    <row r="32" spans="1:11" ht="13.5" thickBot="1">
      <c r="A32" s="236" t="s">
        <v>53</v>
      </c>
      <c r="B32" s="197"/>
      <c r="C32" s="197"/>
      <c r="D32" s="197"/>
      <c r="E32" s="207"/>
      <c r="F32" s="2"/>
      <c r="G32" s="2"/>
      <c r="H32" s="377" t="s">
        <v>1564</v>
      </c>
      <c r="I32" s="378"/>
      <c r="J32" s="376">
        <v>0.06</v>
      </c>
    </row>
    <row r="33" spans="1:10" ht="12.75">
      <c r="A33" s="236"/>
      <c r="B33" s="197"/>
      <c r="C33" s="197"/>
      <c r="D33" s="197"/>
      <c r="E33" s="207"/>
      <c r="H33" s="2"/>
      <c r="J33" s="360">
        <v>1</v>
      </c>
    </row>
    <row r="34" spans="1:10" ht="12.75">
      <c r="A34" s="236" t="s">
        <v>55</v>
      </c>
      <c r="B34" s="197"/>
      <c r="C34" s="197"/>
      <c r="D34" s="197"/>
      <c r="E34" s="207"/>
      <c r="H34" s="2"/>
    </row>
    <row r="35" spans="1:10" ht="12.75">
      <c r="A35" s="236"/>
      <c r="B35" s="197"/>
      <c r="C35" s="197"/>
      <c r="D35" s="197"/>
      <c r="E35" s="207"/>
      <c r="H35" s="2"/>
    </row>
    <row r="36" spans="1:10" ht="12.75">
      <c r="A36" s="236" t="s">
        <v>56</v>
      </c>
      <c r="B36" s="197"/>
      <c r="C36" s="197"/>
      <c r="D36" s="197"/>
      <c r="E36" s="207"/>
      <c r="H36" s="2"/>
    </row>
    <row r="37" spans="1:10" ht="12.75">
      <c r="A37" s="236" t="s">
        <v>57</v>
      </c>
      <c r="B37" s="197"/>
      <c r="C37" s="197"/>
      <c r="D37" s="197"/>
      <c r="E37" s="207"/>
      <c r="H37" s="2"/>
    </row>
    <row r="38" spans="1:10" ht="12.75">
      <c r="A38" s="236" t="s">
        <v>58</v>
      </c>
      <c r="B38" s="197"/>
      <c r="C38" s="197"/>
      <c r="D38" s="197"/>
      <c r="E38" s="207"/>
    </row>
    <row r="39" spans="1:10" ht="12.75">
      <c r="A39" s="236"/>
      <c r="B39" s="197"/>
      <c r="C39" s="197"/>
      <c r="D39" s="197"/>
      <c r="E39" s="207"/>
    </row>
    <row r="40" spans="1:10" ht="12.75">
      <c r="A40" s="235" t="s">
        <v>1143</v>
      </c>
      <c r="B40" s="197"/>
      <c r="C40" s="197"/>
      <c r="D40" s="197"/>
      <c r="E40" s="207"/>
    </row>
    <row r="41" spans="1:10" ht="12.75">
      <c r="A41" s="236" t="s">
        <v>60</v>
      </c>
      <c r="B41" s="197"/>
      <c r="C41" s="197"/>
      <c r="D41" s="197"/>
      <c r="E41" s="207"/>
    </row>
    <row r="42" spans="1:10" ht="12.75">
      <c r="A42" s="236" t="s">
        <v>61</v>
      </c>
      <c r="B42" s="197"/>
      <c r="C42" s="197"/>
      <c r="D42" s="197"/>
      <c r="E42" s="207"/>
    </row>
    <row r="43" spans="1:10" ht="12.75">
      <c r="A43" s="236" t="s">
        <v>62</v>
      </c>
      <c r="B43" s="197"/>
      <c r="C43" s="197"/>
      <c r="D43" s="197"/>
      <c r="E43" s="207"/>
    </row>
    <row r="44" spans="1:10" ht="12.75">
      <c r="A44" s="236" t="s">
        <v>63</v>
      </c>
      <c r="B44" s="197"/>
      <c r="C44" s="197"/>
      <c r="D44" s="197"/>
      <c r="E44" s="207"/>
    </row>
    <row r="45" spans="1:10" ht="12.75">
      <c r="A45" s="236"/>
      <c r="B45" s="197"/>
      <c r="C45" s="197"/>
      <c r="D45" s="197"/>
      <c r="E45" s="207"/>
    </row>
    <row r="46" spans="1:10" ht="12.75">
      <c r="A46" s="236" t="s">
        <v>65</v>
      </c>
      <c r="B46" s="197"/>
      <c r="C46" s="197"/>
      <c r="D46" s="197"/>
      <c r="E46" s="207"/>
    </row>
    <row r="47" spans="1:10" ht="12.75">
      <c r="A47" s="236" t="s">
        <v>66</v>
      </c>
      <c r="B47" s="197"/>
      <c r="C47" s="197"/>
      <c r="D47" s="197"/>
      <c r="E47" s="207"/>
    </row>
    <row r="48" spans="1:10" ht="12.75">
      <c r="A48" s="236" t="s">
        <v>67</v>
      </c>
      <c r="B48" s="197"/>
      <c r="C48" s="197"/>
      <c r="D48" s="197"/>
      <c r="E48" s="207"/>
    </row>
    <row r="49" spans="1:5" ht="13.5" thickBot="1">
      <c r="A49" s="277"/>
      <c r="B49" s="198"/>
      <c r="C49" s="198"/>
      <c r="D49" s="198"/>
      <c r="E49" s="208"/>
    </row>
    <row r="50" spans="1:5" ht="34.5" thickBot="1">
      <c r="A50" s="169"/>
      <c r="B50" s="241" t="s">
        <v>1545</v>
      </c>
      <c r="C50" s="137" t="s">
        <v>261</v>
      </c>
      <c r="D50" s="185" t="s">
        <v>1546</v>
      </c>
      <c r="E50" s="209" t="s">
        <v>323</v>
      </c>
    </row>
    <row r="51" spans="1:5" ht="12.75">
      <c r="A51" s="219" t="s">
        <v>68</v>
      </c>
      <c r="B51" s="242"/>
      <c r="C51" s="87"/>
      <c r="D51" s="186"/>
      <c r="E51" s="159"/>
    </row>
    <row r="52" spans="1:5" ht="12.75">
      <c r="A52" s="94" t="s">
        <v>487</v>
      </c>
      <c r="B52" s="242"/>
      <c r="C52" s="87"/>
      <c r="D52" s="186"/>
      <c r="E52" s="159"/>
    </row>
    <row r="53" spans="1:5" ht="12.75">
      <c r="A53" s="96"/>
      <c r="B53" s="242"/>
      <c r="C53" s="87"/>
      <c r="D53" s="186"/>
      <c r="E53" s="159"/>
    </row>
    <row r="54" spans="1:5" ht="12.75">
      <c r="A54" s="96" t="s">
        <v>337</v>
      </c>
      <c r="B54" s="242"/>
      <c r="C54" s="87"/>
      <c r="D54" s="186"/>
      <c r="E54" s="159"/>
    </row>
    <row r="55" spans="1:5" ht="12.75">
      <c r="A55" s="96"/>
      <c r="B55" s="242"/>
      <c r="C55" s="87"/>
      <c r="D55" s="186"/>
      <c r="E55" s="159"/>
    </row>
    <row r="56" spans="1:5" ht="12.75">
      <c r="A56" s="96" t="s">
        <v>145</v>
      </c>
      <c r="B56" s="242"/>
      <c r="C56" s="87"/>
      <c r="D56" s="186" t="s">
        <v>144</v>
      </c>
      <c r="E56" s="159" t="s">
        <v>144</v>
      </c>
    </row>
    <row r="57" spans="1:5" ht="12.75">
      <c r="A57" s="96" t="s">
        <v>488</v>
      </c>
      <c r="B57" s="242"/>
      <c r="C57" s="87"/>
      <c r="D57" s="186" t="s">
        <v>144</v>
      </c>
      <c r="E57" s="159" t="s">
        <v>144</v>
      </c>
    </row>
    <row r="58" spans="1:5" ht="12.75">
      <c r="A58" s="96" t="s">
        <v>489</v>
      </c>
      <c r="B58" s="242"/>
      <c r="C58" s="87"/>
      <c r="D58" s="186" t="s">
        <v>144</v>
      </c>
      <c r="E58" s="159" t="s">
        <v>144</v>
      </c>
    </row>
    <row r="59" spans="1:5" ht="12.75">
      <c r="A59" s="96" t="s">
        <v>490</v>
      </c>
      <c r="B59" s="242"/>
      <c r="C59" s="87"/>
      <c r="D59" s="186" t="s">
        <v>144</v>
      </c>
      <c r="E59" s="159" t="s">
        <v>144</v>
      </c>
    </row>
    <row r="60" spans="1:5" ht="12.75">
      <c r="A60" s="96"/>
      <c r="B60" s="242"/>
      <c r="C60" s="87"/>
      <c r="D60" s="186" t="s">
        <v>144</v>
      </c>
      <c r="E60" s="159" t="s">
        <v>144</v>
      </c>
    </row>
    <row r="61" spans="1:5" ht="12.75">
      <c r="A61" s="96" t="s">
        <v>596</v>
      </c>
      <c r="B61" s="242"/>
      <c r="C61" s="87"/>
      <c r="D61" s="186" t="s">
        <v>144</v>
      </c>
      <c r="E61" s="159" t="s">
        <v>144</v>
      </c>
    </row>
    <row r="62" spans="1:5" ht="12.75">
      <c r="A62" s="96" t="s">
        <v>597</v>
      </c>
      <c r="B62" s="242"/>
      <c r="C62" s="87"/>
      <c r="D62" s="186" t="s">
        <v>144</v>
      </c>
      <c r="E62" s="159" t="s">
        <v>144</v>
      </c>
    </row>
    <row r="63" spans="1:5" ht="12.75">
      <c r="A63" s="96" t="s">
        <v>67</v>
      </c>
      <c r="B63" s="242"/>
      <c r="C63" s="87"/>
      <c r="D63" s="186" t="s">
        <v>144</v>
      </c>
      <c r="E63" s="159" t="s">
        <v>144</v>
      </c>
    </row>
    <row r="64" spans="1:5" ht="12.75">
      <c r="A64" s="96"/>
      <c r="B64" s="242"/>
      <c r="C64" s="87"/>
      <c r="D64" s="186" t="s">
        <v>144</v>
      </c>
      <c r="E64" s="159" t="s">
        <v>144</v>
      </c>
    </row>
    <row r="65" spans="1:7" ht="12.75">
      <c r="A65" s="94" t="s">
        <v>69</v>
      </c>
      <c r="B65" s="242"/>
      <c r="C65" s="87"/>
      <c r="D65" s="186" t="s">
        <v>144</v>
      </c>
      <c r="E65" s="159" t="s">
        <v>144</v>
      </c>
    </row>
    <row r="66" spans="1:7" ht="12.75">
      <c r="A66" s="96" t="s">
        <v>492</v>
      </c>
      <c r="B66" s="243"/>
      <c r="C66" s="89"/>
      <c r="D66" s="186" t="s">
        <v>144</v>
      </c>
      <c r="E66" s="159" t="s">
        <v>144</v>
      </c>
    </row>
    <row r="67" spans="1:7" ht="12.75">
      <c r="A67" s="96" t="s">
        <v>208</v>
      </c>
      <c r="B67" s="243"/>
      <c r="C67" s="89"/>
      <c r="D67" s="187" t="s">
        <v>144</v>
      </c>
      <c r="E67" s="159" t="s">
        <v>144</v>
      </c>
    </row>
    <row r="68" spans="1:7" ht="12.75">
      <c r="A68" s="96" t="s">
        <v>209</v>
      </c>
      <c r="B68" s="243"/>
      <c r="C68" s="89"/>
      <c r="D68" s="187" t="s">
        <v>144</v>
      </c>
      <c r="E68" s="159" t="s">
        <v>144</v>
      </c>
    </row>
    <row r="69" spans="1:7" ht="12.75">
      <c r="A69" s="96"/>
      <c r="B69" s="243"/>
      <c r="C69" s="89"/>
      <c r="D69" s="187" t="s">
        <v>144</v>
      </c>
      <c r="E69" s="159" t="s">
        <v>144</v>
      </c>
    </row>
    <row r="70" spans="1:7" ht="12.75">
      <c r="A70" s="96" t="s">
        <v>146</v>
      </c>
      <c r="B70" s="243"/>
      <c r="C70" s="89"/>
      <c r="D70" s="187" t="s">
        <v>144</v>
      </c>
      <c r="E70" s="159" t="s">
        <v>144</v>
      </c>
    </row>
    <row r="71" spans="1:7" ht="12.75">
      <c r="A71" s="96" t="s">
        <v>1339</v>
      </c>
      <c r="B71" s="243">
        <f>'Tariff Book 14_15'!D71</f>
        <v>13.897274999999999</v>
      </c>
      <c r="C71" s="89"/>
      <c r="D71" s="188">
        <f>B71*($J$33+$J$32)</f>
        <v>14.731111499999999</v>
      </c>
      <c r="E71" s="159">
        <f>(D71-B71)/B71</f>
        <v>6.0000000000000026E-2</v>
      </c>
      <c r="G71" s="119"/>
    </row>
    <row r="72" spans="1:7" ht="12.75">
      <c r="A72" s="96"/>
      <c r="B72" s="243" t="str">
        <f>'Tariff Book 14_15'!D72</f>
        <v/>
      </c>
      <c r="C72" s="89"/>
      <c r="D72" s="188"/>
      <c r="E72" s="159" t="s">
        <v>144</v>
      </c>
      <c r="G72" s="119"/>
    </row>
    <row r="73" spans="1:7" ht="12.75">
      <c r="A73" s="96" t="s">
        <v>494</v>
      </c>
      <c r="B73" s="243" t="str">
        <f>'Tariff Book 14_15'!D73</f>
        <v/>
      </c>
      <c r="C73" s="89"/>
      <c r="D73" s="188"/>
      <c r="E73" s="159" t="s">
        <v>144</v>
      </c>
      <c r="G73" s="119"/>
    </row>
    <row r="74" spans="1:7" ht="12.75">
      <c r="A74" s="96" t="s">
        <v>495</v>
      </c>
      <c r="B74" s="243" t="str">
        <f>'Tariff Book 14_15'!D74</f>
        <v/>
      </c>
      <c r="C74" s="89"/>
      <c r="D74" s="188"/>
      <c r="E74" s="159" t="s">
        <v>144</v>
      </c>
      <c r="G74" s="119"/>
    </row>
    <row r="75" spans="1:7" ht="12.75">
      <c r="A75" s="96" t="s">
        <v>496</v>
      </c>
      <c r="B75" s="243" t="str">
        <f>'Tariff Book 14_15'!D75</f>
        <v/>
      </c>
      <c r="C75" s="89"/>
      <c r="D75" s="188"/>
      <c r="E75" s="159" t="s">
        <v>144</v>
      </c>
      <c r="G75" s="119"/>
    </row>
    <row r="76" spans="1:7" ht="12.75">
      <c r="A76" s="96" t="s">
        <v>497</v>
      </c>
      <c r="B76" s="243" t="str">
        <f>'Tariff Book 14_15'!D76</f>
        <v/>
      </c>
      <c r="C76" s="89"/>
      <c r="D76" s="188"/>
      <c r="E76" s="159" t="s">
        <v>144</v>
      </c>
      <c r="G76" s="119"/>
    </row>
    <row r="77" spans="1:7" ht="12.75">
      <c r="A77" s="96"/>
      <c r="B77" s="243"/>
      <c r="C77" s="89"/>
      <c r="D77" s="188"/>
      <c r="E77" s="159"/>
      <c r="G77" s="119"/>
    </row>
    <row r="78" spans="1:7" ht="22.5">
      <c r="A78" s="247" t="s">
        <v>1494</v>
      </c>
      <c r="B78" s="243"/>
      <c r="C78" s="89"/>
      <c r="D78" s="188"/>
      <c r="E78" s="159"/>
      <c r="G78" s="119"/>
    </row>
    <row r="79" spans="1:7" ht="12.75">
      <c r="A79" s="247" t="s">
        <v>1495</v>
      </c>
      <c r="B79" s="243"/>
      <c r="C79" s="89"/>
      <c r="D79" s="188"/>
      <c r="E79" s="159"/>
      <c r="G79" s="119"/>
    </row>
    <row r="80" spans="1:7" ht="12.75">
      <c r="A80" s="247" t="s">
        <v>1500</v>
      </c>
      <c r="B80" s="243">
        <f>'Tariff Book 14_15'!D80</f>
        <v>66.014759999999995</v>
      </c>
      <c r="C80" s="89"/>
      <c r="D80" s="188">
        <f t="shared" ref="D80:D126" si="0">B80*($J$33+$J$32)</f>
        <v>69.975645599999993</v>
      </c>
      <c r="E80" s="159">
        <f>(D80-B80)/B80</f>
        <v>5.9999999999999963E-2</v>
      </c>
      <c r="G80" s="119"/>
    </row>
    <row r="81" spans="1:22" ht="14.25">
      <c r="A81" s="96" t="s">
        <v>1498</v>
      </c>
      <c r="B81" s="243" t="str">
        <f>'Tariff Book 14_15'!D81</f>
        <v/>
      </c>
      <c r="C81" s="89"/>
      <c r="D81" s="188"/>
      <c r="E81" s="159" t="s">
        <v>144</v>
      </c>
      <c r="G81" s="119"/>
      <c r="V81" s="165">
        <v>1</v>
      </c>
    </row>
    <row r="82" spans="1:22" ht="14.25">
      <c r="A82" s="96" t="s">
        <v>1499</v>
      </c>
      <c r="B82" s="243" t="str">
        <f>'Tariff Book 14_15'!D82</f>
        <v/>
      </c>
      <c r="C82" s="89"/>
      <c r="D82" s="188"/>
      <c r="E82" s="159" t="s">
        <v>144</v>
      </c>
      <c r="G82" s="119"/>
      <c r="V82" s="165">
        <v>1</v>
      </c>
    </row>
    <row r="83" spans="1:22" ht="22.5">
      <c r="A83" s="247" t="s">
        <v>1496</v>
      </c>
      <c r="B83" s="243"/>
      <c r="C83" s="89"/>
      <c r="D83" s="188"/>
      <c r="E83" s="159" t="s">
        <v>144</v>
      </c>
      <c r="G83" s="119"/>
    </row>
    <row r="84" spans="1:22" ht="12.75">
      <c r="A84" s="96"/>
      <c r="B84" s="243"/>
      <c r="C84" s="89"/>
      <c r="D84" s="188"/>
      <c r="E84" s="159"/>
      <c r="G84" s="119"/>
    </row>
    <row r="85" spans="1:22" ht="45">
      <c r="A85" s="247" t="s">
        <v>1497</v>
      </c>
      <c r="B85" s="243"/>
      <c r="C85" s="89"/>
      <c r="D85" s="188"/>
      <c r="E85" s="159"/>
      <c r="G85" s="119"/>
    </row>
    <row r="86" spans="1:22" ht="12.75">
      <c r="A86" s="94" t="s">
        <v>501</v>
      </c>
      <c r="B86" s="243"/>
      <c r="C86" s="89"/>
      <c r="D86" s="188"/>
      <c r="E86" s="159" t="s">
        <v>144</v>
      </c>
      <c r="G86" s="119"/>
    </row>
    <row r="87" spans="1:22" ht="12.75">
      <c r="A87" s="94"/>
      <c r="B87" s="243"/>
      <c r="C87" s="89"/>
      <c r="D87" s="188"/>
      <c r="E87" s="159" t="s">
        <v>144</v>
      </c>
      <c r="G87" s="119"/>
    </row>
    <row r="88" spans="1:22" ht="12.75">
      <c r="A88" s="96" t="s">
        <v>502</v>
      </c>
      <c r="B88" s="243"/>
      <c r="C88" s="89"/>
      <c r="D88" s="188"/>
      <c r="E88" s="159" t="s">
        <v>144</v>
      </c>
      <c r="G88" s="119"/>
    </row>
    <row r="89" spans="1:22" ht="12.75">
      <c r="A89" s="96" t="s">
        <v>503</v>
      </c>
      <c r="B89" s="243"/>
      <c r="C89" s="89"/>
      <c r="D89" s="188"/>
      <c r="E89" s="159" t="s">
        <v>144</v>
      </c>
      <c r="G89" s="119"/>
    </row>
    <row r="90" spans="1:22" ht="12.75">
      <c r="A90" s="96" t="s">
        <v>1144</v>
      </c>
      <c r="B90" s="243"/>
      <c r="C90" s="89"/>
      <c r="D90" s="188"/>
      <c r="E90" s="159" t="s">
        <v>144</v>
      </c>
      <c r="G90" s="119"/>
    </row>
    <row r="91" spans="1:22" ht="12.75">
      <c r="A91" s="96" t="s">
        <v>1146</v>
      </c>
      <c r="B91" s="243"/>
      <c r="C91" s="89"/>
      <c r="D91" s="188"/>
      <c r="E91" s="159" t="s">
        <v>144</v>
      </c>
      <c r="G91" s="119"/>
    </row>
    <row r="92" spans="1:22" ht="12.75">
      <c r="A92" s="96"/>
      <c r="B92" s="243"/>
      <c r="C92" s="89"/>
      <c r="D92" s="188"/>
      <c r="E92" s="159"/>
      <c r="G92" s="119"/>
    </row>
    <row r="93" spans="1:22" ht="12.75">
      <c r="A93" s="96" t="s">
        <v>507</v>
      </c>
      <c r="B93" s="243"/>
      <c r="C93" s="89"/>
      <c r="D93" s="188"/>
      <c r="E93" s="159" t="s">
        <v>144</v>
      </c>
      <c r="G93" s="119"/>
    </row>
    <row r="94" spans="1:22" ht="12.75">
      <c r="A94" s="96" t="s">
        <v>327</v>
      </c>
      <c r="B94" s="243"/>
      <c r="C94" s="89"/>
      <c r="D94" s="188"/>
      <c r="E94" s="159" t="s">
        <v>144</v>
      </c>
      <c r="G94" s="119"/>
    </row>
    <row r="95" spans="1:22" ht="12.75">
      <c r="A95" s="96" t="s">
        <v>1145</v>
      </c>
      <c r="B95" s="243"/>
      <c r="C95" s="89"/>
      <c r="D95" s="188"/>
      <c r="E95" s="159" t="s">
        <v>144</v>
      </c>
      <c r="G95" s="119"/>
    </row>
    <row r="96" spans="1:22" ht="12.75">
      <c r="A96" s="96"/>
      <c r="B96" s="243"/>
      <c r="C96" s="89"/>
      <c r="D96" s="188"/>
      <c r="E96" s="159" t="s">
        <v>144</v>
      </c>
      <c r="G96" s="119"/>
    </row>
    <row r="97" spans="1:7" ht="12.75">
      <c r="A97" s="94" t="s">
        <v>510</v>
      </c>
      <c r="B97" s="243"/>
      <c r="C97" s="89"/>
      <c r="D97" s="188"/>
      <c r="E97" s="159" t="s">
        <v>144</v>
      </c>
      <c r="G97" s="119"/>
    </row>
    <row r="98" spans="1:7" ht="12.75">
      <c r="A98" s="94" t="s">
        <v>512</v>
      </c>
      <c r="B98" s="243"/>
      <c r="C98" s="89"/>
      <c r="D98" s="188"/>
      <c r="E98" s="159" t="s">
        <v>144</v>
      </c>
      <c r="G98" s="119"/>
    </row>
    <row r="99" spans="1:7" ht="12.75">
      <c r="A99" s="94" t="s">
        <v>511</v>
      </c>
      <c r="B99" s="243"/>
      <c r="C99" s="89"/>
      <c r="D99" s="188"/>
      <c r="E99" s="159" t="s">
        <v>144</v>
      </c>
      <c r="G99" s="119"/>
    </row>
    <row r="100" spans="1:7" ht="12.75">
      <c r="A100" s="96"/>
      <c r="B100" s="243"/>
      <c r="C100" s="89"/>
      <c r="D100" s="188"/>
      <c r="E100" s="159" t="s">
        <v>144</v>
      </c>
      <c r="G100" s="119"/>
    </row>
    <row r="101" spans="1:7" ht="22.5">
      <c r="A101" s="170" t="s">
        <v>296</v>
      </c>
      <c r="B101" s="243"/>
      <c r="C101" s="121"/>
      <c r="D101" s="188"/>
      <c r="E101" s="159" t="s">
        <v>144</v>
      </c>
      <c r="G101" s="119"/>
    </row>
    <row r="102" spans="1:7" ht="13.5" thickBot="1">
      <c r="A102" s="271"/>
      <c r="B102" s="204"/>
      <c r="C102" s="279"/>
      <c r="D102" s="188"/>
      <c r="E102" s="280"/>
      <c r="G102" s="119"/>
    </row>
    <row r="103" spans="1:7" ht="12.75">
      <c r="A103" s="281" t="s">
        <v>71</v>
      </c>
      <c r="B103" s="243" t="str">
        <f>'Tariff Book 14_15'!D103</f>
        <v/>
      </c>
      <c r="C103" s="89"/>
      <c r="D103" s="188"/>
      <c r="E103" s="285" t="s">
        <v>144</v>
      </c>
      <c r="G103" s="119"/>
    </row>
    <row r="104" spans="1:7" ht="12.75">
      <c r="A104" s="94" t="s">
        <v>1319</v>
      </c>
      <c r="B104" s="243" t="str">
        <f>'Tariff Book 14_15'!D104</f>
        <v/>
      </c>
      <c r="C104" s="89"/>
      <c r="D104" s="188"/>
      <c r="E104" s="159" t="s">
        <v>144</v>
      </c>
      <c r="G104" s="119"/>
    </row>
    <row r="105" spans="1:7" ht="12.75">
      <c r="A105" s="96"/>
      <c r="B105" s="243" t="str">
        <f>'Tariff Book 14_15'!D105</f>
        <v/>
      </c>
      <c r="C105" s="89"/>
      <c r="D105" s="188"/>
      <c r="E105" s="159" t="s">
        <v>144</v>
      </c>
      <c r="G105" s="119"/>
    </row>
    <row r="106" spans="1:7" ht="12.75">
      <c r="A106" s="96" t="s">
        <v>513</v>
      </c>
      <c r="B106" s="243" t="str">
        <f>'Tariff Book 14_15'!D106</f>
        <v/>
      </c>
      <c r="C106" s="89"/>
      <c r="D106" s="188"/>
      <c r="E106" s="159" t="s">
        <v>144</v>
      </c>
      <c r="G106" s="119"/>
    </row>
    <row r="107" spans="1:7" ht="12.75">
      <c r="A107" s="96" t="s">
        <v>514</v>
      </c>
      <c r="B107" s="243" t="str">
        <f>'Tariff Book 14_15'!D107</f>
        <v/>
      </c>
      <c r="C107" s="89"/>
      <c r="D107" s="188"/>
      <c r="E107" s="159" t="s">
        <v>144</v>
      </c>
      <c r="G107" s="119"/>
    </row>
    <row r="108" spans="1:7" ht="12.75">
      <c r="A108" s="96" t="s">
        <v>515</v>
      </c>
      <c r="B108" s="243" t="str">
        <f>'Tariff Book 14_15'!D108</f>
        <v/>
      </c>
      <c r="C108" s="89"/>
      <c r="D108" s="188"/>
      <c r="E108" s="159" t="s">
        <v>144</v>
      </c>
      <c r="G108" s="119"/>
    </row>
    <row r="109" spans="1:7" ht="12.75">
      <c r="A109" s="96"/>
      <c r="B109" s="243" t="str">
        <f>'Tariff Book 14_15'!D109</f>
        <v/>
      </c>
      <c r="C109" s="89"/>
      <c r="D109" s="188"/>
      <c r="E109" s="159" t="s">
        <v>144</v>
      </c>
      <c r="G109" s="119"/>
    </row>
    <row r="110" spans="1:7" ht="12.75">
      <c r="A110" s="96" t="s">
        <v>517</v>
      </c>
      <c r="B110" s="243" t="str">
        <f>'Tariff Book 14_15'!D110</f>
        <v/>
      </c>
      <c r="C110" s="89"/>
      <c r="D110" s="188"/>
      <c r="E110" s="159" t="s">
        <v>144</v>
      </c>
      <c r="G110" s="119"/>
    </row>
    <row r="111" spans="1:7" ht="12.75">
      <c r="A111" s="96" t="s">
        <v>518</v>
      </c>
      <c r="B111" s="243" t="str">
        <f>'Tariff Book 14_15'!D111</f>
        <v/>
      </c>
      <c r="C111" s="89"/>
      <c r="D111" s="188"/>
      <c r="E111" s="159" t="s">
        <v>144</v>
      </c>
      <c r="G111" s="119"/>
    </row>
    <row r="112" spans="1:7" ht="12.75">
      <c r="A112" s="96" t="s">
        <v>519</v>
      </c>
      <c r="B112" s="243" t="str">
        <f>'Tariff Book 14_15'!D112</f>
        <v/>
      </c>
      <c r="C112" s="89"/>
      <c r="D112" s="188"/>
      <c r="E112" s="159" t="s">
        <v>144</v>
      </c>
      <c r="G112" s="119"/>
    </row>
    <row r="113" spans="1:22" ht="12.75">
      <c r="A113" s="96" t="s">
        <v>490</v>
      </c>
      <c r="B113" s="243" t="str">
        <f>'Tariff Book 14_15'!D113</f>
        <v/>
      </c>
      <c r="C113" s="89"/>
      <c r="D113" s="188"/>
      <c r="E113" s="159" t="s">
        <v>144</v>
      </c>
      <c r="G113" s="119"/>
    </row>
    <row r="114" spans="1:22" ht="12.75">
      <c r="A114" s="96"/>
      <c r="B114" s="243" t="str">
        <f>'Tariff Book 14_15'!D114</f>
        <v/>
      </c>
      <c r="C114" s="89"/>
      <c r="D114" s="188"/>
      <c r="E114" s="159" t="s">
        <v>144</v>
      </c>
      <c r="G114" s="119"/>
    </row>
    <row r="115" spans="1:22" ht="12.75">
      <c r="A115" s="96" t="s">
        <v>596</v>
      </c>
      <c r="B115" s="243" t="str">
        <f>'Tariff Book 14_15'!D115</f>
        <v/>
      </c>
      <c r="C115" s="89"/>
      <c r="D115" s="188"/>
      <c r="E115" s="159" t="s">
        <v>144</v>
      </c>
      <c r="G115" s="119"/>
    </row>
    <row r="116" spans="1:22" ht="12.75">
      <c r="A116" s="96" t="s">
        <v>597</v>
      </c>
      <c r="B116" s="243" t="str">
        <f>'Tariff Book 14_15'!D116</f>
        <v/>
      </c>
      <c r="C116" s="89"/>
      <c r="D116" s="188"/>
      <c r="E116" s="159" t="s">
        <v>144</v>
      </c>
      <c r="G116" s="119"/>
    </row>
    <row r="117" spans="1:22" ht="12.75">
      <c r="A117" s="96" t="s">
        <v>67</v>
      </c>
      <c r="B117" s="243" t="str">
        <f>'Tariff Book 14_15'!D117</f>
        <v/>
      </c>
      <c r="C117" s="89"/>
      <c r="D117" s="188"/>
      <c r="E117" s="159" t="s">
        <v>144</v>
      </c>
      <c r="G117" s="119"/>
    </row>
    <row r="118" spans="1:22" ht="12.75">
      <c r="A118" s="96"/>
      <c r="B118" s="243" t="str">
        <f>'Tariff Book 14_15'!D118</f>
        <v/>
      </c>
      <c r="C118" s="89"/>
      <c r="D118" s="188"/>
      <c r="E118" s="159" t="s">
        <v>144</v>
      </c>
      <c r="G118" s="119"/>
    </row>
    <row r="119" spans="1:22" ht="12.75">
      <c r="A119" s="94" t="s">
        <v>520</v>
      </c>
      <c r="B119" s="243" t="str">
        <f>'Tariff Book 14_15'!D119</f>
        <v/>
      </c>
      <c r="C119" s="89"/>
      <c r="D119" s="188"/>
      <c r="E119" s="159" t="s">
        <v>144</v>
      </c>
      <c r="G119" s="119"/>
    </row>
    <row r="120" spans="1:22" ht="12.75">
      <c r="A120" s="96" t="s">
        <v>1320</v>
      </c>
      <c r="B120" s="243" t="str">
        <f>'Tariff Book 14_15'!D120</f>
        <v/>
      </c>
      <c r="C120" s="89"/>
      <c r="D120" s="188"/>
      <c r="E120" s="159" t="s">
        <v>144</v>
      </c>
      <c r="G120" s="119"/>
    </row>
    <row r="121" spans="1:22" ht="12.75">
      <c r="A121" s="96"/>
      <c r="B121" s="243" t="str">
        <f>'Tariff Book 14_15'!D121</f>
        <v/>
      </c>
      <c r="C121" s="89"/>
      <c r="D121" s="188"/>
      <c r="E121" s="159" t="s">
        <v>144</v>
      </c>
      <c r="G121" s="119"/>
    </row>
    <row r="122" spans="1:22" ht="12.75">
      <c r="A122" s="96" t="s">
        <v>1321</v>
      </c>
      <c r="B122" s="243">
        <f>'Tariff Book 14_15'!D122</f>
        <v>0.30281999999999998</v>
      </c>
      <c r="C122" s="89"/>
      <c r="D122" s="188">
        <f t="shared" si="0"/>
        <v>0.32098919999999997</v>
      </c>
      <c r="E122" s="159">
        <f>(D122-B122)/B122</f>
        <v>5.9999999999999991E-2</v>
      </c>
      <c r="G122" s="119"/>
    </row>
    <row r="123" spans="1:22" ht="12.75">
      <c r="A123" s="96"/>
      <c r="B123" s="243"/>
      <c r="C123" s="89"/>
      <c r="D123" s="188"/>
      <c r="E123" s="159" t="s">
        <v>144</v>
      </c>
      <c r="G123" s="119"/>
    </row>
    <row r="124" spans="1:22" ht="12.75">
      <c r="A124" s="96" t="s">
        <v>1322</v>
      </c>
      <c r="B124" s="243">
        <f>'Tariff Book 14_15'!D124</f>
        <v>0.36770999999999998</v>
      </c>
      <c r="C124" s="89"/>
      <c r="D124" s="188">
        <f t="shared" si="0"/>
        <v>0.38977260000000002</v>
      </c>
      <c r="E124" s="159">
        <f>(D124-B124)/B124</f>
        <v>6.0000000000000123E-2</v>
      </c>
      <c r="G124" s="119"/>
    </row>
    <row r="125" spans="1:22" ht="12.75">
      <c r="A125" s="96"/>
      <c r="B125" s="243"/>
      <c r="C125" s="89"/>
      <c r="D125" s="188"/>
      <c r="E125" s="159" t="s">
        <v>144</v>
      </c>
      <c r="G125" s="119"/>
    </row>
    <row r="126" spans="1:22" ht="12.75">
      <c r="A126" s="96" t="s">
        <v>76</v>
      </c>
      <c r="B126" s="243">
        <f>'Tariff Book 14_15'!D126</f>
        <v>132.79738499999999</v>
      </c>
      <c r="C126" s="89"/>
      <c r="D126" s="188">
        <f t="shared" si="0"/>
        <v>140.7652281</v>
      </c>
      <c r="E126" s="159">
        <f>(D126-B126)/B126</f>
        <v>6.0000000000000081E-2</v>
      </c>
      <c r="G126" s="119"/>
    </row>
    <row r="127" spans="1:22" ht="12.75">
      <c r="A127" s="96"/>
      <c r="B127" s="243"/>
      <c r="C127" s="89"/>
      <c r="D127" s="188"/>
      <c r="E127" s="159" t="s">
        <v>144</v>
      </c>
      <c r="G127" s="119"/>
      <c r="V127" s="165">
        <v>1</v>
      </c>
    </row>
    <row r="128" spans="1:22" ht="12.75">
      <c r="A128" s="94" t="s">
        <v>501</v>
      </c>
      <c r="B128" s="243"/>
      <c r="C128" s="89"/>
      <c r="D128" s="188"/>
      <c r="E128" s="159"/>
      <c r="G128" s="119"/>
    </row>
    <row r="129" spans="1:7" ht="12.75">
      <c r="A129" s="94"/>
      <c r="B129" s="243"/>
      <c r="C129" s="89"/>
      <c r="D129" s="188"/>
      <c r="E129" s="159"/>
      <c r="G129" s="119"/>
    </row>
    <row r="130" spans="1:7" ht="22.5">
      <c r="A130" s="247" t="s">
        <v>1148</v>
      </c>
      <c r="B130" s="243"/>
      <c r="C130" s="89"/>
      <c r="D130" s="188"/>
      <c r="E130" s="159"/>
      <c r="G130" s="119"/>
    </row>
    <row r="131" spans="1:7" ht="12.75">
      <c r="A131" s="247"/>
      <c r="B131" s="243"/>
      <c r="C131" s="89"/>
      <c r="D131" s="188"/>
      <c r="E131" s="159"/>
      <c r="G131" s="119"/>
    </row>
    <row r="132" spans="1:7" ht="12.75">
      <c r="A132" s="247" t="s">
        <v>1309</v>
      </c>
      <c r="B132" s="243"/>
      <c r="C132" s="89"/>
      <c r="D132" s="188"/>
      <c r="E132" s="159"/>
      <c r="G132" s="119"/>
    </row>
    <row r="133" spans="1:7" ht="12.75">
      <c r="A133" s="96"/>
      <c r="B133" s="243"/>
      <c r="C133" s="89"/>
      <c r="D133" s="188"/>
      <c r="E133" s="159"/>
      <c r="G133" s="119"/>
    </row>
    <row r="134" spans="1:7" ht="12.75">
      <c r="A134" s="96"/>
      <c r="B134" s="243"/>
      <c r="C134" s="89"/>
      <c r="D134" s="188"/>
      <c r="E134" s="159"/>
      <c r="G134" s="119"/>
    </row>
    <row r="135" spans="1:7" ht="12.75">
      <c r="A135" s="219" t="s">
        <v>77</v>
      </c>
      <c r="B135" s="243"/>
      <c r="C135" s="89"/>
      <c r="D135" s="188"/>
      <c r="E135" s="159" t="s">
        <v>144</v>
      </c>
      <c r="G135" s="119"/>
    </row>
    <row r="136" spans="1:7" ht="12.75">
      <c r="A136" s="94" t="s">
        <v>48</v>
      </c>
      <c r="B136" s="243"/>
      <c r="C136" s="89"/>
      <c r="D136" s="188"/>
      <c r="E136" s="159" t="s">
        <v>144</v>
      </c>
      <c r="G136" s="119"/>
    </row>
    <row r="137" spans="1:7" ht="12.75">
      <c r="A137" s="96"/>
      <c r="B137" s="243"/>
      <c r="C137" s="89"/>
      <c r="D137" s="188"/>
      <c r="E137" s="159" t="s">
        <v>144</v>
      </c>
      <c r="G137" s="119"/>
    </row>
    <row r="138" spans="1:7" ht="12.75">
      <c r="A138" s="96" t="s">
        <v>576</v>
      </c>
      <c r="B138" s="243"/>
      <c r="C138" s="89"/>
      <c r="D138" s="188"/>
      <c r="E138" s="159" t="s">
        <v>144</v>
      </c>
      <c r="G138" s="150"/>
    </row>
    <row r="139" spans="1:7" ht="12.75">
      <c r="A139" s="96"/>
      <c r="B139" s="243"/>
      <c r="C139" s="89"/>
      <c r="D139" s="188"/>
      <c r="E139" s="159" t="s">
        <v>144</v>
      </c>
      <c r="G139" s="150"/>
    </row>
    <row r="140" spans="1:7" ht="12.75">
      <c r="A140" s="94" t="s">
        <v>577</v>
      </c>
      <c r="B140" s="243"/>
      <c r="C140" s="89"/>
      <c r="D140" s="188"/>
      <c r="E140" s="159" t="s">
        <v>144</v>
      </c>
      <c r="G140" s="150"/>
    </row>
    <row r="141" spans="1:7" ht="12.75">
      <c r="A141" s="94"/>
      <c r="B141" s="243"/>
      <c r="C141" s="89"/>
      <c r="D141" s="188"/>
      <c r="E141" s="159" t="s">
        <v>144</v>
      </c>
      <c r="G141" s="150"/>
    </row>
    <row r="142" spans="1:7" ht="12.75">
      <c r="A142" s="96" t="s">
        <v>578</v>
      </c>
      <c r="B142" s="243"/>
      <c r="C142" s="89"/>
      <c r="D142" s="188"/>
      <c r="E142" s="159" t="s">
        <v>144</v>
      </c>
      <c r="G142" s="150"/>
    </row>
    <row r="143" spans="1:7" ht="12.75">
      <c r="A143" s="96" t="s">
        <v>579</v>
      </c>
      <c r="B143" s="243"/>
      <c r="C143" s="89"/>
      <c r="D143" s="188"/>
      <c r="E143" s="159" t="s">
        <v>144</v>
      </c>
      <c r="G143" s="150"/>
    </row>
    <row r="144" spans="1:7" ht="12.75">
      <c r="A144" s="94"/>
      <c r="B144" s="243"/>
      <c r="C144" s="89"/>
      <c r="D144" s="188"/>
      <c r="E144" s="159" t="s">
        <v>144</v>
      </c>
      <c r="G144" s="150"/>
    </row>
    <row r="145" spans="1:22" ht="12.75">
      <c r="A145" s="96" t="s">
        <v>152</v>
      </c>
      <c r="B145" s="243"/>
      <c r="C145" s="89"/>
      <c r="D145" s="188"/>
      <c r="E145" s="159" t="s">
        <v>144</v>
      </c>
      <c r="G145" s="150"/>
    </row>
    <row r="146" spans="1:22" ht="12.75">
      <c r="A146" s="96" t="s">
        <v>580</v>
      </c>
      <c r="B146" s="243"/>
      <c r="C146" s="89"/>
      <c r="D146" s="188"/>
      <c r="E146" s="159" t="s">
        <v>144</v>
      </c>
      <c r="G146" s="150"/>
    </row>
    <row r="147" spans="1:22" ht="12.75">
      <c r="A147" s="96"/>
      <c r="B147" s="243"/>
      <c r="C147" s="89"/>
      <c r="D147" s="188"/>
      <c r="E147" s="159" t="s">
        <v>144</v>
      </c>
      <c r="G147" s="150"/>
    </row>
    <row r="148" spans="1:22" ht="12.75">
      <c r="A148" s="96" t="s">
        <v>581</v>
      </c>
      <c r="B148" s="243"/>
      <c r="C148" s="89"/>
      <c r="D148" s="188"/>
      <c r="E148" s="159" t="s">
        <v>144</v>
      </c>
      <c r="G148" s="150"/>
    </row>
    <row r="149" spans="1:22" ht="12.75">
      <c r="A149" s="96" t="s">
        <v>582</v>
      </c>
      <c r="B149" s="243"/>
      <c r="C149" s="89"/>
      <c r="D149" s="188"/>
      <c r="E149" s="159" t="s">
        <v>144</v>
      </c>
      <c r="G149" s="150"/>
    </row>
    <row r="150" spans="1:22" ht="12.75">
      <c r="A150" s="96" t="s">
        <v>583</v>
      </c>
      <c r="B150" s="243"/>
      <c r="C150" s="89"/>
      <c r="D150" s="188"/>
      <c r="E150" s="159" t="s">
        <v>144</v>
      </c>
      <c r="G150" s="150"/>
    </row>
    <row r="151" spans="1:22" ht="12.75">
      <c r="A151" s="96"/>
      <c r="B151" s="243"/>
      <c r="C151" s="89"/>
      <c r="D151" s="188"/>
      <c r="E151" s="159" t="s">
        <v>144</v>
      </c>
      <c r="G151" s="150"/>
      <c r="V151" s="165">
        <v>1</v>
      </c>
    </row>
    <row r="152" spans="1:22" ht="12.75">
      <c r="A152" s="96" t="s">
        <v>153</v>
      </c>
      <c r="B152" s="243"/>
      <c r="C152" s="89"/>
      <c r="D152" s="188"/>
      <c r="E152" s="159" t="s">
        <v>144</v>
      </c>
      <c r="G152" s="150"/>
    </row>
    <row r="153" spans="1:22" ht="12.75">
      <c r="A153" s="96" t="s">
        <v>580</v>
      </c>
      <c r="B153" s="243"/>
      <c r="C153" s="89"/>
      <c r="D153" s="188"/>
      <c r="E153" s="159" t="s">
        <v>144</v>
      </c>
      <c r="G153" s="150"/>
    </row>
    <row r="154" spans="1:22" ht="12.75">
      <c r="A154" s="96"/>
      <c r="B154" s="243"/>
      <c r="C154" s="89"/>
      <c r="D154" s="188"/>
      <c r="E154" s="159" t="s">
        <v>144</v>
      </c>
      <c r="G154" s="150"/>
    </row>
    <row r="155" spans="1:22" ht="12.75">
      <c r="A155" s="96" t="s">
        <v>584</v>
      </c>
      <c r="B155" s="243"/>
      <c r="C155" s="89"/>
      <c r="D155" s="188"/>
      <c r="E155" s="159" t="s">
        <v>144</v>
      </c>
      <c r="G155" s="150"/>
    </row>
    <row r="156" spans="1:22" ht="12.75">
      <c r="A156" s="96" t="s">
        <v>258</v>
      </c>
      <c r="B156" s="243"/>
      <c r="C156" s="89"/>
      <c r="D156" s="188"/>
      <c r="E156" s="159" t="s">
        <v>144</v>
      </c>
      <c r="G156" s="150"/>
    </row>
    <row r="157" spans="1:22" ht="12.75">
      <c r="A157" s="96"/>
      <c r="B157" s="243"/>
      <c r="C157" s="89"/>
      <c r="D157" s="188"/>
      <c r="E157" s="159" t="s">
        <v>144</v>
      </c>
      <c r="G157" s="150"/>
    </row>
    <row r="158" spans="1:22" ht="12.75">
      <c r="A158" s="96" t="s">
        <v>585</v>
      </c>
      <c r="B158" s="243"/>
      <c r="C158" s="89"/>
      <c r="D158" s="188"/>
      <c r="E158" s="159" t="s">
        <v>144</v>
      </c>
      <c r="G158" s="150"/>
    </row>
    <row r="159" spans="1:22" ht="12.75">
      <c r="A159" s="96" t="s">
        <v>586</v>
      </c>
      <c r="B159" s="243"/>
      <c r="C159" s="89"/>
      <c r="D159" s="188"/>
      <c r="E159" s="159" t="s">
        <v>144</v>
      </c>
      <c r="G159" s="150"/>
    </row>
    <row r="160" spans="1:22" ht="12.75">
      <c r="A160" s="96"/>
      <c r="B160" s="243"/>
      <c r="C160" s="89"/>
      <c r="D160" s="188"/>
      <c r="E160" s="159" t="s">
        <v>144</v>
      </c>
      <c r="G160" s="150"/>
    </row>
    <row r="161" spans="1:7" ht="12.75">
      <c r="A161" s="94" t="s">
        <v>587</v>
      </c>
      <c r="B161" s="243"/>
      <c r="C161" s="89"/>
      <c r="D161" s="188"/>
      <c r="E161" s="159" t="s">
        <v>144</v>
      </c>
      <c r="G161" s="150"/>
    </row>
    <row r="162" spans="1:7" ht="12.75">
      <c r="A162" s="96"/>
      <c r="B162" s="243"/>
      <c r="C162" s="89"/>
      <c r="D162" s="188"/>
      <c r="E162" s="159" t="s">
        <v>144</v>
      </c>
      <c r="G162" s="150"/>
    </row>
    <row r="163" spans="1:7" ht="12.75">
      <c r="A163" s="96" t="s">
        <v>154</v>
      </c>
      <c r="B163" s="243"/>
      <c r="C163" s="89"/>
      <c r="D163" s="188"/>
      <c r="E163" s="159" t="s">
        <v>144</v>
      </c>
      <c r="G163" s="150"/>
    </row>
    <row r="164" spans="1:7" ht="12.75">
      <c r="A164" s="96" t="s">
        <v>588</v>
      </c>
      <c r="B164" s="243"/>
      <c r="C164" s="89"/>
      <c r="D164" s="188"/>
      <c r="E164" s="159" t="s">
        <v>144</v>
      </c>
      <c r="G164" s="150"/>
    </row>
    <row r="165" spans="1:7" ht="12.75">
      <c r="A165" s="96"/>
      <c r="B165" s="243"/>
      <c r="C165" s="89"/>
      <c r="D165" s="188"/>
      <c r="E165" s="159" t="s">
        <v>144</v>
      </c>
      <c r="G165" s="150"/>
    </row>
    <row r="166" spans="1:7" ht="12.75">
      <c r="A166" s="96" t="s">
        <v>589</v>
      </c>
      <c r="B166" s="243"/>
      <c r="C166" s="89"/>
      <c r="D166" s="188"/>
      <c r="E166" s="159" t="s">
        <v>144</v>
      </c>
      <c r="G166" s="150"/>
    </row>
    <row r="167" spans="1:7" ht="12.75">
      <c r="A167" s="96" t="s">
        <v>590</v>
      </c>
      <c r="B167" s="243"/>
      <c r="C167" s="89"/>
      <c r="D167" s="188"/>
      <c r="E167" s="159" t="s">
        <v>144</v>
      </c>
      <c r="G167" s="150"/>
    </row>
    <row r="168" spans="1:7" ht="12.75">
      <c r="A168" s="96"/>
      <c r="B168" s="243"/>
      <c r="C168" s="89"/>
      <c r="D168" s="188"/>
      <c r="E168" s="159" t="s">
        <v>144</v>
      </c>
      <c r="G168" s="150"/>
    </row>
    <row r="169" spans="1:7" ht="12.75">
      <c r="A169" s="94" t="s">
        <v>1323</v>
      </c>
      <c r="B169" s="243"/>
      <c r="C169" s="89"/>
      <c r="D169" s="188"/>
      <c r="E169" s="159" t="s">
        <v>144</v>
      </c>
      <c r="G169" s="150"/>
    </row>
    <row r="170" spans="1:7" ht="12.75">
      <c r="A170" s="96"/>
      <c r="B170" s="243"/>
      <c r="C170" s="89"/>
      <c r="D170" s="188"/>
      <c r="E170" s="159" t="s">
        <v>144</v>
      </c>
      <c r="G170" s="150"/>
    </row>
    <row r="171" spans="1:7" ht="12.75">
      <c r="A171" s="96" t="s">
        <v>594</v>
      </c>
      <c r="B171" s="243"/>
      <c r="C171" s="89"/>
      <c r="D171" s="188"/>
      <c r="E171" s="159" t="s">
        <v>144</v>
      </c>
      <c r="G171" s="150"/>
    </row>
    <row r="172" spans="1:7" ht="12.75">
      <c r="A172" s="96" t="s">
        <v>595</v>
      </c>
      <c r="B172" s="243"/>
      <c r="C172" s="89"/>
      <c r="D172" s="188"/>
      <c r="E172" s="159" t="s">
        <v>144</v>
      </c>
      <c r="G172" s="150"/>
    </row>
    <row r="173" spans="1:7" ht="12.75">
      <c r="A173" s="96" t="s">
        <v>519</v>
      </c>
      <c r="B173" s="243"/>
      <c r="C173" s="89"/>
      <c r="D173" s="188"/>
      <c r="E173" s="159" t="s">
        <v>144</v>
      </c>
      <c r="G173" s="150"/>
    </row>
    <row r="174" spans="1:7" ht="12.75">
      <c r="A174" s="96" t="s">
        <v>490</v>
      </c>
      <c r="B174" s="243"/>
      <c r="C174" s="89"/>
      <c r="D174" s="188"/>
      <c r="E174" s="159" t="s">
        <v>144</v>
      </c>
      <c r="G174" s="150"/>
    </row>
    <row r="175" spans="1:7" ht="12.75">
      <c r="A175" s="96"/>
      <c r="B175" s="243"/>
      <c r="C175" s="89"/>
      <c r="D175" s="188"/>
      <c r="E175" s="159" t="s">
        <v>144</v>
      </c>
      <c r="G175" s="150"/>
    </row>
    <row r="176" spans="1:7" ht="12.75">
      <c r="A176" s="96" t="s">
        <v>596</v>
      </c>
      <c r="B176" s="243"/>
      <c r="C176" s="89"/>
      <c r="D176" s="188"/>
      <c r="E176" s="159" t="s">
        <v>144</v>
      </c>
      <c r="G176" s="150"/>
    </row>
    <row r="177" spans="1:7" ht="12.75">
      <c r="A177" s="96" t="s">
        <v>597</v>
      </c>
      <c r="B177" s="243"/>
      <c r="C177" s="89"/>
      <c r="D177" s="188"/>
      <c r="E177" s="159" t="s">
        <v>144</v>
      </c>
      <c r="G177" s="150"/>
    </row>
    <row r="178" spans="1:7" ht="12.75">
      <c r="A178" s="96" t="s">
        <v>67</v>
      </c>
      <c r="B178" s="243"/>
      <c r="C178" s="89"/>
      <c r="D178" s="188"/>
      <c r="E178" s="159" t="s">
        <v>144</v>
      </c>
      <c r="G178" s="150"/>
    </row>
    <row r="179" spans="1:7" ht="12.75">
      <c r="A179" s="96"/>
      <c r="B179" s="243"/>
      <c r="C179" s="89"/>
      <c r="D179" s="188"/>
      <c r="E179" s="159"/>
      <c r="G179" s="150"/>
    </row>
    <row r="180" spans="1:7" ht="12.75">
      <c r="A180" s="248" t="s">
        <v>1151</v>
      </c>
      <c r="B180" s="243"/>
      <c r="C180" s="89"/>
      <c r="D180" s="188"/>
      <c r="E180" s="159"/>
      <c r="G180" s="150"/>
    </row>
    <row r="181" spans="1:7" ht="12.75">
      <c r="A181" s="249"/>
      <c r="B181" s="243"/>
      <c r="C181" s="89"/>
      <c r="D181" s="188"/>
      <c r="E181" s="159"/>
      <c r="G181" s="150"/>
    </row>
    <row r="182" spans="1:7" ht="13.5" thickBot="1">
      <c r="A182" s="286" t="s">
        <v>1149</v>
      </c>
      <c r="B182" s="204"/>
      <c r="C182" s="279"/>
      <c r="D182" s="188"/>
      <c r="E182" s="280"/>
      <c r="G182" s="150"/>
    </row>
    <row r="183" spans="1:7" ht="12.75">
      <c r="A183" s="288"/>
      <c r="B183" s="243"/>
      <c r="C183" s="89"/>
      <c r="D183" s="188"/>
      <c r="E183" s="285"/>
      <c r="G183" s="150"/>
    </row>
    <row r="184" spans="1:7" ht="12.75">
      <c r="A184" s="96"/>
      <c r="B184" s="243"/>
      <c r="C184" s="89"/>
      <c r="D184" s="188"/>
      <c r="E184" s="159"/>
      <c r="G184" s="150"/>
    </row>
    <row r="185" spans="1:7" ht="12.75">
      <c r="A185" s="96"/>
      <c r="B185" s="243"/>
      <c r="C185" s="89"/>
      <c r="D185" s="188"/>
      <c r="E185" s="159"/>
      <c r="G185" s="150"/>
    </row>
    <row r="186" spans="1:7" ht="12.75">
      <c r="A186" s="96"/>
      <c r="B186" s="243"/>
      <c r="C186" s="89"/>
      <c r="D186" s="188"/>
      <c r="E186" s="159"/>
      <c r="G186" s="150"/>
    </row>
    <row r="187" spans="1:7" ht="12.75">
      <c r="A187" s="96"/>
      <c r="B187" s="243"/>
      <c r="C187" s="89"/>
      <c r="D187" s="188"/>
      <c r="E187" s="159"/>
      <c r="G187" s="150"/>
    </row>
    <row r="188" spans="1:7" ht="12.75">
      <c r="A188" s="96"/>
      <c r="B188" s="243"/>
      <c r="C188" s="89"/>
      <c r="D188" s="188"/>
      <c r="E188" s="159"/>
      <c r="G188" s="150"/>
    </row>
    <row r="189" spans="1:7" ht="12.75">
      <c r="A189" s="96"/>
      <c r="B189" s="243"/>
      <c r="C189" s="89"/>
      <c r="D189" s="188"/>
      <c r="E189" s="159"/>
      <c r="G189" s="150"/>
    </row>
    <row r="190" spans="1:7" ht="12.75">
      <c r="A190" s="96"/>
      <c r="B190" s="243"/>
      <c r="C190" s="89"/>
      <c r="D190" s="188"/>
      <c r="E190" s="159"/>
      <c r="G190" s="150"/>
    </row>
    <row r="191" spans="1:7" ht="12.75">
      <c r="A191" s="96"/>
      <c r="B191" s="243"/>
      <c r="C191" s="89"/>
      <c r="D191" s="188"/>
      <c r="E191" s="159"/>
      <c r="G191" s="150"/>
    </row>
    <row r="192" spans="1:7" ht="12.75">
      <c r="A192" s="96"/>
      <c r="B192" s="243"/>
      <c r="C192" s="89"/>
      <c r="D192" s="188"/>
      <c r="E192" s="159"/>
      <c r="G192" s="150"/>
    </row>
    <row r="193" spans="1:7" ht="12.75">
      <c r="A193" s="96"/>
      <c r="B193" s="243"/>
      <c r="C193" s="89"/>
      <c r="D193" s="188"/>
      <c r="E193" s="159"/>
      <c r="G193" s="150"/>
    </row>
    <row r="194" spans="1:7" ht="12.75">
      <c r="A194" s="96"/>
      <c r="B194" s="243"/>
      <c r="C194" s="89"/>
      <c r="D194" s="188"/>
      <c r="E194" s="159"/>
      <c r="G194" s="150"/>
    </row>
    <row r="195" spans="1:7" ht="12.75">
      <c r="A195" s="96"/>
      <c r="B195" s="243"/>
      <c r="C195" s="89"/>
      <c r="D195" s="188"/>
      <c r="E195" s="159"/>
      <c r="G195" s="150"/>
    </row>
    <row r="196" spans="1:7" ht="12.75">
      <c r="A196" s="96"/>
      <c r="B196" s="243"/>
      <c r="C196" s="89"/>
      <c r="D196" s="188"/>
      <c r="E196" s="159"/>
      <c r="G196" s="150"/>
    </row>
    <row r="197" spans="1:7" ht="12.75">
      <c r="A197" s="96"/>
      <c r="B197" s="243"/>
      <c r="C197" s="89"/>
      <c r="D197" s="188"/>
      <c r="E197" s="159"/>
      <c r="G197" s="150"/>
    </row>
    <row r="198" spans="1:7" ht="12.75">
      <c r="A198" s="249" t="s">
        <v>1150</v>
      </c>
      <c r="B198" s="243"/>
      <c r="C198" s="89"/>
      <c r="D198" s="188"/>
      <c r="E198" s="159"/>
      <c r="G198" s="150"/>
    </row>
    <row r="199" spans="1:7" ht="12.75">
      <c r="A199" s="96"/>
      <c r="B199" s="243"/>
      <c r="C199" s="89"/>
      <c r="D199" s="188"/>
      <c r="E199" s="159"/>
      <c r="G199" s="150"/>
    </row>
    <row r="200" spans="1:7" ht="12.75">
      <c r="A200" s="94" t="s">
        <v>79</v>
      </c>
      <c r="B200" s="243"/>
      <c r="C200" s="89"/>
      <c r="D200" s="188"/>
      <c r="E200" s="159"/>
      <c r="G200" s="150"/>
    </row>
    <row r="201" spans="1:7" ht="12.75">
      <c r="A201" s="96"/>
      <c r="B201" s="243"/>
      <c r="C201" s="89"/>
      <c r="D201" s="188"/>
      <c r="E201" s="159"/>
      <c r="G201" s="150"/>
    </row>
    <row r="202" spans="1:7" ht="12.75">
      <c r="A202" s="94" t="s">
        <v>211</v>
      </c>
      <c r="B202" s="243"/>
      <c r="C202" s="89"/>
      <c r="D202" s="188"/>
      <c r="E202" s="159" t="s">
        <v>144</v>
      </c>
      <c r="G202" s="119"/>
    </row>
    <row r="203" spans="1:7" ht="12.75">
      <c r="A203" s="96" t="s">
        <v>523</v>
      </c>
      <c r="B203" s="243"/>
      <c r="C203" s="89"/>
      <c r="D203" s="188"/>
      <c r="E203" s="159" t="s">
        <v>144</v>
      </c>
      <c r="G203" s="119"/>
    </row>
    <row r="204" spans="1:7" ht="12.75">
      <c r="A204" s="96" t="s">
        <v>524</v>
      </c>
      <c r="B204" s="243"/>
      <c r="C204" s="89"/>
      <c r="D204" s="188"/>
      <c r="E204" s="159" t="s">
        <v>144</v>
      </c>
      <c r="G204" s="119"/>
    </row>
    <row r="205" spans="1:7" ht="12.75">
      <c r="A205" s="96" t="s">
        <v>147</v>
      </c>
      <c r="B205" s="243"/>
      <c r="C205" s="89"/>
      <c r="D205" s="188"/>
      <c r="E205" s="159" t="s">
        <v>144</v>
      </c>
      <c r="G205" s="119"/>
    </row>
    <row r="206" spans="1:7" ht="12.75">
      <c r="A206" s="94"/>
      <c r="B206" s="243"/>
      <c r="C206" s="89"/>
      <c r="D206" s="188"/>
      <c r="E206" s="159" t="s">
        <v>144</v>
      </c>
      <c r="G206" s="119"/>
    </row>
    <row r="207" spans="1:7" ht="12.75">
      <c r="A207" s="96" t="s">
        <v>526</v>
      </c>
      <c r="B207" s="243"/>
      <c r="C207" s="89"/>
      <c r="D207" s="188"/>
      <c r="E207" s="159" t="s">
        <v>144</v>
      </c>
      <c r="G207" s="119"/>
    </row>
    <row r="208" spans="1:7" ht="12.75">
      <c r="A208" s="96" t="s">
        <v>531</v>
      </c>
      <c r="B208" s="243">
        <f>'Tariff Book 14_15'!D208</f>
        <v>17457.043064999998</v>
      </c>
      <c r="C208" s="89"/>
      <c r="D208" s="188">
        <f t="shared" ref="D208:D240" si="1">B208*($J$33+$J$32)</f>
        <v>18504.465648899997</v>
      </c>
      <c r="E208" s="159">
        <f>(D208-B208)/B208</f>
        <v>5.9999999999999956E-2</v>
      </c>
      <c r="G208" s="119"/>
    </row>
    <row r="209" spans="1:22" ht="12.75">
      <c r="A209" s="94" t="s">
        <v>479</v>
      </c>
      <c r="B209" s="243"/>
      <c r="C209" s="89"/>
      <c r="D209" s="188"/>
      <c r="E209" s="159" t="s">
        <v>144</v>
      </c>
      <c r="G209" s="119"/>
    </row>
    <row r="210" spans="1:22" ht="12.75">
      <c r="A210" s="96" t="s">
        <v>535</v>
      </c>
      <c r="B210" s="243">
        <f>'Tariff Book 14_15'!D210</f>
        <v>6.1645499999999993</v>
      </c>
      <c r="C210" s="89"/>
      <c r="D210" s="188">
        <f t="shared" si="1"/>
        <v>6.5344229999999994</v>
      </c>
      <c r="E210" s="159">
        <f>(D210-B210)/B210</f>
        <v>6.0000000000000026E-2</v>
      </c>
      <c r="G210" s="119"/>
    </row>
    <row r="211" spans="1:22" ht="12.75">
      <c r="A211" s="96"/>
      <c r="B211" s="243"/>
      <c r="C211" s="89"/>
      <c r="D211" s="188"/>
      <c r="E211" s="159" t="s">
        <v>144</v>
      </c>
      <c r="G211" s="119"/>
    </row>
    <row r="212" spans="1:22" ht="12.75">
      <c r="A212" s="96" t="s">
        <v>527</v>
      </c>
      <c r="B212" s="243"/>
      <c r="C212" s="89"/>
      <c r="D212" s="188"/>
      <c r="E212" s="159" t="s">
        <v>144</v>
      </c>
      <c r="G212" s="119"/>
    </row>
    <row r="213" spans="1:22" ht="12.75">
      <c r="A213" s="96" t="s">
        <v>531</v>
      </c>
      <c r="B213" s="243">
        <f>'Tariff Book 14_15'!D213</f>
        <v>10492.453439999999</v>
      </c>
      <c r="C213" s="89"/>
      <c r="D213" s="188">
        <f t="shared" si="1"/>
        <v>11122.0006464</v>
      </c>
      <c r="E213" s="159">
        <f>(D213-B213)/B213</f>
        <v>6.0000000000000053E-2</v>
      </c>
      <c r="G213" s="119"/>
    </row>
    <row r="214" spans="1:22" ht="12.75">
      <c r="A214" s="96" t="s">
        <v>479</v>
      </c>
      <c r="B214" s="243"/>
      <c r="C214" s="89"/>
      <c r="D214" s="188"/>
      <c r="E214" s="159" t="s">
        <v>144</v>
      </c>
      <c r="G214" s="119"/>
    </row>
    <row r="215" spans="1:22" ht="12.75">
      <c r="A215" s="96" t="s">
        <v>535</v>
      </c>
      <c r="B215" s="243">
        <f>'Tariff Book 14_15'!D215</f>
        <v>5.4832049999999999</v>
      </c>
      <c r="C215" s="89"/>
      <c r="D215" s="188">
        <f t="shared" si="1"/>
        <v>5.8121973000000002</v>
      </c>
      <c r="E215" s="159">
        <f>(D215-B215)/B215</f>
        <v>6.0000000000000067E-2</v>
      </c>
      <c r="G215" s="119"/>
    </row>
    <row r="216" spans="1:22" ht="12.75">
      <c r="A216" s="96"/>
      <c r="B216" s="243"/>
      <c r="C216" s="89"/>
      <c r="D216" s="188"/>
      <c r="E216" s="159" t="s">
        <v>144</v>
      </c>
      <c r="G216" s="119"/>
      <c r="V216" s="165">
        <v>1</v>
      </c>
    </row>
    <row r="217" spans="1:22" ht="12.75">
      <c r="A217" s="96" t="s">
        <v>1153</v>
      </c>
      <c r="B217" s="243"/>
      <c r="C217" s="89"/>
      <c r="D217" s="188"/>
      <c r="E217" s="159" t="s">
        <v>144</v>
      </c>
      <c r="G217" s="119"/>
    </row>
    <row r="218" spans="1:22" ht="12.75">
      <c r="A218" s="96" t="s">
        <v>531</v>
      </c>
      <c r="B218" s="243">
        <f>'Tariff Book 14_15'!D218</f>
        <v>5057.7320849999996</v>
      </c>
      <c r="C218" s="89"/>
      <c r="D218" s="188">
        <f t="shared" si="1"/>
        <v>5361.1960100999995</v>
      </c>
      <c r="E218" s="159">
        <f>(D218-B218)/B218</f>
        <v>5.9999999999999977E-2</v>
      </c>
      <c r="G218" s="119"/>
    </row>
    <row r="219" spans="1:22" ht="12.75">
      <c r="A219" s="96" t="s">
        <v>479</v>
      </c>
      <c r="B219" s="243"/>
      <c r="C219" s="89"/>
      <c r="D219" s="188"/>
      <c r="E219" s="159" t="s">
        <v>144</v>
      </c>
      <c r="G219" s="119"/>
    </row>
    <row r="220" spans="1:22" ht="12.75">
      <c r="A220" s="96" t="s">
        <v>532</v>
      </c>
      <c r="B220" s="243">
        <f>'Tariff Book 14_15'!D220</f>
        <v>8.0788049999999991</v>
      </c>
      <c r="C220" s="89"/>
      <c r="D220" s="188">
        <f t="shared" si="1"/>
        <v>8.5635332999999996</v>
      </c>
      <c r="E220" s="159">
        <f>(D220-B220)/B220</f>
        <v>6.000000000000006E-2</v>
      </c>
      <c r="G220" s="119"/>
    </row>
    <row r="221" spans="1:22" ht="12.75">
      <c r="A221" s="94"/>
      <c r="B221" s="243"/>
      <c r="C221" s="89"/>
      <c r="D221" s="188"/>
      <c r="E221" s="159" t="s">
        <v>144</v>
      </c>
      <c r="G221" s="119"/>
    </row>
    <row r="222" spans="1:22" ht="12.75">
      <c r="A222" s="96" t="s">
        <v>1152</v>
      </c>
      <c r="B222" s="243"/>
      <c r="C222" s="89"/>
      <c r="D222" s="188"/>
      <c r="E222" s="159" t="s">
        <v>144</v>
      </c>
      <c r="G222" s="119"/>
    </row>
    <row r="223" spans="1:22" ht="12.75">
      <c r="A223" s="96" t="s">
        <v>531</v>
      </c>
      <c r="B223" s="243">
        <f>'Tariff Book 14_15'!D223</f>
        <v>5057.7320849999996</v>
      </c>
      <c r="C223" s="89"/>
      <c r="D223" s="188">
        <f t="shared" si="1"/>
        <v>5361.1960100999995</v>
      </c>
      <c r="E223" s="159">
        <f>(D223-B223)/B223</f>
        <v>5.9999999999999977E-2</v>
      </c>
      <c r="G223" s="119"/>
    </row>
    <row r="224" spans="1:22" ht="12.75">
      <c r="A224" s="96" t="s">
        <v>479</v>
      </c>
      <c r="B224" s="243"/>
      <c r="C224" s="89"/>
      <c r="D224" s="188"/>
      <c r="E224" s="159" t="s">
        <v>144</v>
      </c>
      <c r="G224" s="119"/>
    </row>
    <row r="225" spans="1:7" ht="12.75">
      <c r="A225" s="96" t="s">
        <v>535</v>
      </c>
      <c r="B225" s="243">
        <f>'Tariff Book 14_15'!D225</f>
        <v>8.0788049999999991</v>
      </c>
      <c r="C225" s="89"/>
      <c r="D225" s="188">
        <f t="shared" si="1"/>
        <v>8.5635332999999996</v>
      </c>
      <c r="E225" s="159">
        <f>(D225-B225)/B225</f>
        <v>6.000000000000006E-2</v>
      </c>
      <c r="G225" s="119"/>
    </row>
    <row r="226" spans="1:7" ht="12.75">
      <c r="A226" s="94"/>
      <c r="B226" s="243"/>
      <c r="C226" s="89"/>
      <c r="D226" s="188"/>
      <c r="E226" s="159" t="s">
        <v>144</v>
      </c>
      <c r="G226" s="119"/>
    </row>
    <row r="227" spans="1:7" ht="12.75">
      <c r="A227" s="96" t="s">
        <v>536</v>
      </c>
      <c r="B227" s="243"/>
      <c r="C227" s="89"/>
      <c r="D227" s="188"/>
      <c r="E227" s="159" t="s">
        <v>144</v>
      </c>
      <c r="G227" s="119"/>
    </row>
    <row r="228" spans="1:7" ht="12.75">
      <c r="A228" s="96" t="s">
        <v>531</v>
      </c>
      <c r="B228" s="243">
        <f>'Tariff Book 14_15'!D228</f>
        <v>3576.1527899999996</v>
      </c>
      <c r="C228" s="89"/>
      <c r="D228" s="188">
        <f t="shared" si="1"/>
        <v>3790.7219573999996</v>
      </c>
      <c r="E228" s="159">
        <f>(D228-B228)/B228</f>
        <v>0.06</v>
      </c>
      <c r="G228" s="119"/>
    </row>
    <row r="229" spans="1:7" ht="12.75">
      <c r="A229" s="96" t="s">
        <v>479</v>
      </c>
      <c r="B229" s="243"/>
      <c r="C229" s="89"/>
      <c r="D229" s="188"/>
      <c r="E229" s="159" t="s">
        <v>144</v>
      </c>
      <c r="G229" s="119"/>
    </row>
    <row r="230" spans="1:7" ht="12.75">
      <c r="A230" s="96" t="s">
        <v>535</v>
      </c>
      <c r="B230" s="243">
        <f>'Tariff Book 14_15'!D230</f>
        <v>5.7535799999999995</v>
      </c>
      <c r="C230" s="89"/>
      <c r="D230" s="188">
        <f t="shared" si="1"/>
        <v>6.0987947999999994</v>
      </c>
      <c r="E230" s="159">
        <f>(D230-B230)/B230</f>
        <v>5.9999999999999991E-2</v>
      </c>
      <c r="G230" s="119"/>
    </row>
    <row r="231" spans="1:7" ht="12.75">
      <c r="A231" s="96"/>
      <c r="B231" s="243"/>
      <c r="C231" s="89"/>
      <c r="D231" s="188"/>
      <c r="E231" s="159" t="s">
        <v>144</v>
      </c>
      <c r="G231" s="119"/>
    </row>
    <row r="232" spans="1:7" ht="12.75">
      <c r="A232" s="96" t="s">
        <v>537</v>
      </c>
      <c r="B232" s="243"/>
      <c r="C232" s="89"/>
      <c r="D232" s="188"/>
      <c r="E232" s="159" t="s">
        <v>144</v>
      </c>
      <c r="G232" s="119"/>
    </row>
    <row r="233" spans="1:7" ht="12.75">
      <c r="A233" s="96" t="s">
        <v>531</v>
      </c>
      <c r="B233" s="243">
        <f>'Tariff Book 14_15'!D233</f>
        <v>5454.4370999999992</v>
      </c>
      <c r="C233" s="89"/>
      <c r="D233" s="188">
        <f t="shared" si="1"/>
        <v>5781.7033259999998</v>
      </c>
      <c r="E233" s="159">
        <f>(D233-B233)/B233</f>
        <v>6.000000000000013E-2</v>
      </c>
      <c r="G233" s="119"/>
    </row>
    <row r="234" spans="1:7" ht="12.75">
      <c r="A234" s="96" t="s">
        <v>479</v>
      </c>
      <c r="B234" s="243"/>
      <c r="C234" s="89"/>
      <c r="D234" s="188"/>
      <c r="E234" s="159" t="s">
        <v>144</v>
      </c>
      <c r="G234" s="119"/>
    </row>
    <row r="235" spans="1:7" ht="12.75">
      <c r="A235" s="96" t="s">
        <v>535</v>
      </c>
      <c r="B235" s="243">
        <f>'Tariff Book 14_15'!D235</f>
        <v>7.7002799999999993</v>
      </c>
      <c r="C235" s="89"/>
      <c r="D235" s="188">
        <f t="shared" si="1"/>
        <v>8.1622968</v>
      </c>
      <c r="E235" s="159">
        <f>(D235-B235)/B235</f>
        <v>6.0000000000000095E-2</v>
      </c>
      <c r="G235" s="119"/>
    </row>
    <row r="236" spans="1:7" ht="12.75">
      <c r="A236" s="94"/>
      <c r="B236" s="243"/>
      <c r="C236" s="89"/>
      <c r="D236" s="188"/>
      <c r="E236" s="159" t="s">
        <v>144</v>
      </c>
      <c r="G236" s="119"/>
    </row>
    <row r="237" spans="1:7" ht="12.75">
      <c r="A237" s="96" t="s">
        <v>1154</v>
      </c>
      <c r="B237" s="243"/>
      <c r="C237" s="89"/>
      <c r="D237" s="188"/>
      <c r="E237" s="159" t="s">
        <v>144</v>
      </c>
      <c r="G237" s="119"/>
    </row>
    <row r="238" spans="1:7" ht="12.75">
      <c r="A238" s="96" t="s">
        <v>531</v>
      </c>
      <c r="B238" s="243">
        <f>'Tariff Book 14_15'!D238</f>
        <v>3691.7759550000001</v>
      </c>
      <c r="C238" s="89"/>
      <c r="D238" s="188">
        <f t="shared" si="1"/>
        <v>3913.2825123000002</v>
      </c>
      <c r="E238" s="159">
        <f>(D238-B238)/B238</f>
        <v>6.0000000000000046E-2</v>
      </c>
      <c r="G238" s="119"/>
    </row>
    <row r="239" spans="1:7" ht="12.75">
      <c r="A239" s="96" t="s">
        <v>479</v>
      </c>
      <c r="B239" s="243"/>
      <c r="C239" s="89"/>
      <c r="D239" s="188"/>
      <c r="E239" s="159" t="s">
        <v>144</v>
      </c>
      <c r="G239" s="119"/>
    </row>
    <row r="240" spans="1:7" ht="12.75">
      <c r="A240" s="96" t="s">
        <v>535</v>
      </c>
      <c r="B240" s="243">
        <f>'Tariff Book 14_15'!D240</f>
        <v>5.9158049999999989</v>
      </c>
      <c r="C240" s="89"/>
      <c r="D240" s="188">
        <f t="shared" si="1"/>
        <v>6.2707532999999991</v>
      </c>
      <c r="E240" s="159">
        <f>(D240-B240)/B240</f>
        <v>6.0000000000000046E-2</v>
      </c>
      <c r="G240" s="119"/>
    </row>
    <row r="241" spans="1:7" ht="12.75">
      <c r="A241" s="96"/>
      <c r="B241" s="243"/>
      <c r="C241" s="89"/>
      <c r="D241" s="188"/>
      <c r="E241" s="159" t="s">
        <v>144</v>
      </c>
      <c r="G241" s="119"/>
    </row>
    <row r="242" spans="1:7" ht="12.75">
      <c r="A242" s="94" t="s">
        <v>148</v>
      </c>
      <c r="B242" s="243"/>
      <c r="C242" s="89"/>
      <c r="D242" s="188"/>
      <c r="E242" s="159" t="s">
        <v>144</v>
      </c>
      <c r="G242" s="119"/>
    </row>
    <row r="243" spans="1:7" ht="12.75">
      <c r="A243" s="96"/>
      <c r="B243" s="243"/>
      <c r="C243" s="89"/>
      <c r="D243" s="188"/>
      <c r="E243" s="159" t="s">
        <v>144</v>
      </c>
      <c r="G243" s="119"/>
    </row>
    <row r="244" spans="1:7" ht="12.75">
      <c r="A244" s="154" t="s">
        <v>1160</v>
      </c>
      <c r="B244" s="243"/>
      <c r="C244" s="89"/>
      <c r="D244" s="188"/>
      <c r="E244" s="159" t="s">
        <v>144</v>
      </c>
      <c r="G244" s="119"/>
    </row>
    <row r="245" spans="1:7" ht="12.75">
      <c r="A245" s="96" t="s">
        <v>542</v>
      </c>
      <c r="B245" s="243"/>
      <c r="C245" s="89"/>
      <c r="D245" s="188"/>
      <c r="E245" s="159" t="s">
        <v>144</v>
      </c>
      <c r="G245" s="119"/>
    </row>
    <row r="246" spans="1:7" ht="12.75">
      <c r="A246" s="96"/>
      <c r="B246" s="243"/>
      <c r="C246" s="89"/>
      <c r="D246" s="188"/>
      <c r="E246" s="159" t="s">
        <v>144</v>
      </c>
      <c r="G246" s="119"/>
    </row>
    <row r="247" spans="1:7" s="116" customFormat="1" ht="12.75">
      <c r="A247" s="154" t="s">
        <v>1161</v>
      </c>
      <c r="B247" s="243"/>
      <c r="C247" s="95"/>
      <c r="D247" s="188"/>
      <c r="E247" s="159" t="s">
        <v>144</v>
      </c>
      <c r="G247" s="119"/>
    </row>
    <row r="248" spans="1:7" ht="12.75">
      <c r="A248" s="96" t="s">
        <v>544</v>
      </c>
      <c r="B248" s="243"/>
      <c r="C248" s="89"/>
      <c r="D248" s="188"/>
      <c r="E248" s="159" t="s">
        <v>144</v>
      </c>
      <c r="G248" s="119"/>
    </row>
    <row r="249" spans="1:7" ht="12.75">
      <c r="A249" s="96" t="s">
        <v>545</v>
      </c>
      <c r="B249" s="243"/>
      <c r="C249" s="89"/>
      <c r="D249" s="188"/>
      <c r="E249" s="159" t="s">
        <v>144</v>
      </c>
      <c r="G249" s="119"/>
    </row>
    <row r="250" spans="1:7" ht="12.75">
      <c r="A250" s="96"/>
      <c r="B250" s="243"/>
      <c r="C250" s="89"/>
      <c r="D250" s="188"/>
      <c r="E250" s="159" t="s">
        <v>144</v>
      </c>
      <c r="G250" s="119"/>
    </row>
    <row r="251" spans="1:7" ht="12.75">
      <c r="A251" s="154" t="s">
        <v>1162</v>
      </c>
      <c r="B251" s="243"/>
      <c r="C251" s="89"/>
      <c r="D251" s="188"/>
      <c r="E251" s="159" t="s">
        <v>144</v>
      </c>
      <c r="G251" s="119"/>
    </row>
    <row r="252" spans="1:7" ht="12.75">
      <c r="A252" s="96" t="s">
        <v>547</v>
      </c>
      <c r="B252" s="243"/>
      <c r="C252" s="89"/>
      <c r="D252" s="188"/>
      <c r="E252" s="159" t="s">
        <v>144</v>
      </c>
      <c r="G252" s="119"/>
    </row>
    <row r="253" spans="1:7" ht="12.75">
      <c r="A253" s="96" t="s">
        <v>548</v>
      </c>
      <c r="B253" s="243"/>
      <c r="C253" s="89"/>
      <c r="D253" s="188"/>
      <c r="E253" s="159" t="s">
        <v>144</v>
      </c>
      <c r="G253" s="119"/>
    </row>
    <row r="254" spans="1:7" ht="12.75">
      <c r="A254" s="94"/>
      <c r="B254" s="243"/>
      <c r="C254" s="89"/>
      <c r="D254" s="188"/>
      <c r="E254" s="159" t="s">
        <v>144</v>
      </c>
      <c r="G254" s="119"/>
    </row>
    <row r="255" spans="1:7" ht="22.5">
      <c r="A255" s="247" t="s">
        <v>1155</v>
      </c>
      <c r="B255" s="243"/>
      <c r="C255" s="89"/>
      <c r="D255" s="188"/>
      <c r="E255" s="159"/>
      <c r="G255" s="119"/>
    </row>
    <row r="256" spans="1:7" ht="12.75">
      <c r="A256" s="250"/>
      <c r="B256" s="243"/>
      <c r="C256" s="89"/>
      <c r="D256" s="188"/>
      <c r="E256" s="159"/>
      <c r="G256" s="119"/>
    </row>
    <row r="257" spans="1:7" ht="12.75">
      <c r="A257" s="247" t="s">
        <v>1156</v>
      </c>
      <c r="B257" s="243"/>
      <c r="C257" s="89"/>
      <c r="D257" s="188"/>
      <c r="E257" s="159"/>
      <c r="G257" s="119"/>
    </row>
    <row r="258" spans="1:7" ht="12.75">
      <c r="A258" s="96"/>
      <c r="B258" s="243"/>
      <c r="C258" s="89"/>
      <c r="D258" s="188"/>
      <c r="E258" s="159"/>
      <c r="G258" s="119"/>
    </row>
    <row r="259" spans="1:7" ht="12.75">
      <c r="A259" s="96" t="s">
        <v>1157</v>
      </c>
      <c r="B259" s="243"/>
      <c r="C259" s="89"/>
      <c r="D259" s="188"/>
      <c r="E259" s="159" t="s">
        <v>144</v>
      </c>
      <c r="G259" s="119"/>
    </row>
    <row r="260" spans="1:7" ht="12.75">
      <c r="A260" s="96" t="s">
        <v>1158</v>
      </c>
      <c r="B260" s="243"/>
      <c r="C260" s="89"/>
      <c r="D260" s="188"/>
      <c r="E260" s="159" t="s">
        <v>144</v>
      </c>
      <c r="G260" s="119"/>
    </row>
    <row r="261" spans="1:7" ht="12.75">
      <c r="A261" s="96"/>
      <c r="B261" s="243"/>
      <c r="C261" s="89"/>
      <c r="D261" s="188"/>
      <c r="E261" s="159" t="s">
        <v>144</v>
      </c>
      <c r="G261" s="119"/>
    </row>
    <row r="262" spans="1:7" ht="12.75">
      <c r="A262" s="154" t="s">
        <v>1159</v>
      </c>
      <c r="B262" s="243"/>
      <c r="C262" s="89"/>
      <c r="D262" s="188"/>
      <c r="E262" s="159" t="s">
        <v>144</v>
      </c>
      <c r="G262" s="119"/>
    </row>
    <row r="263" spans="1:7" ht="12.75">
      <c r="A263" s="96" t="s">
        <v>149</v>
      </c>
      <c r="B263" s="158"/>
      <c r="C263" s="89"/>
      <c r="D263" s="188"/>
      <c r="E263" s="159" t="s">
        <v>144</v>
      </c>
      <c r="G263" s="119"/>
    </row>
    <row r="264" spans="1:7" ht="13.5" thickBot="1">
      <c r="A264" s="271"/>
      <c r="B264" s="204"/>
      <c r="C264" s="279"/>
      <c r="D264" s="188"/>
      <c r="E264" s="280" t="s">
        <v>144</v>
      </c>
      <c r="G264" s="119"/>
    </row>
    <row r="265" spans="1:7" ht="12.75">
      <c r="A265" s="290" t="s">
        <v>1163</v>
      </c>
      <c r="B265" s="243"/>
      <c r="C265" s="89"/>
      <c r="D265" s="188"/>
      <c r="E265" s="285" t="s">
        <v>144</v>
      </c>
      <c r="G265" s="119"/>
    </row>
    <row r="266" spans="1:7" ht="12.75">
      <c r="A266" s="96" t="s">
        <v>1164</v>
      </c>
      <c r="B266" s="243"/>
      <c r="C266" s="89"/>
      <c r="D266" s="188"/>
      <c r="E266" s="159" t="s">
        <v>144</v>
      </c>
      <c r="G266" s="119"/>
    </row>
    <row r="267" spans="1:7" ht="12.75">
      <c r="A267" s="96" t="s">
        <v>553</v>
      </c>
      <c r="B267" s="243"/>
      <c r="C267" s="89"/>
      <c r="D267" s="188"/>
      <c r="E267" s="159" t="s">
        <v>144</v>
      </c>
      <c r="G267" s="119"/>
    </row>
    <row r="268" spans="1:7" ht="12.75">
      <c r="A268" s="96"/>
      <c r="B268" s="243"/>
      <c r="C268" s="89"/>
      <c r="D268" s="188"/>
      <c r="E268" s="159"/>
      <c r="G268" s="119"/>
    </row>
    <row r="269" spans="1:7" ht="12.75">
      <c r="A269" s="96" t="s">
        <v>554</v>
      </c>
      <c r="B269" s="243"/>
      <c r="C269" s="89"/>
      <c r="D269" s="188"/>
      <c r="E269" s="159" t="s">
        <v>144</v>
      </c>
      <c r="G269" s="119"/>
    </row>
    <row r="270" spans="1:7" ht="12.75">
      <c r="A270" s="96" t="s">
        <v>555</v>
      </c>
      <c r="B270" s="243"/>
      <c r="C270" s="89"/>
      <c r="D270" s="188"/>
      <c r="E270" s="159" t="s">
        <v>144</v>
      </c>
      <c r="G270" s="119"/>
    </row>
    <row r="271" spans="1:7" ht="12.75">
      <c r="A271" s="96" t="s">
        <v>556</v>
      </c>
      <c r="B271" s="243">
        <f>'Tariff Book 14_15'!D271</f>
        <v>499.6854449999999</v>
      </c>
      <c r="C271" s="89"/>
      <c r="D271" s="188">
        <f t="shared" ref="D271:D298" si="2">B271*($J$33+$J$32)</f>
        <v>529.66657169999996</v>
      </c>
      <c r="E271" s="159">
        <f>(D271-B271)/B271</f>
        <v>6.0000000000000137E-2</v>
      </c>
      <c r="G271" s="119"/>
    </row>
    <row r="272" spans="1:7" ht="12.75">
      <c r="A272" s="96"/>
      <c r="B272" s="243"/>
      <c r="C272" s="89"/>
      <c r="D272" s="188"/>
      <c r="E272" s="159" t="s">
        <v>144</v>
      </c>
      <c r="G272" s="119"/>
    </row>
    <row r="273" spans="1:22" ht="22.5">
      <c r="A273" s="249" t="s">
        <v>1165</v>
      </c>
      <c r="B273" s="243"/>
      <c r="C273" s="89"/>
      <c r="D273" s="188"/>
      <c r="E273" s="159"/>
      <c r="G273" s="119"/>
    </row>
    <row r="274" spans="1:22" ht="12.75">
      <c r="A274" s="96"/>
      <c r="B274" s="243"/>
      <c r="C274" s="89"/>
      <c r="D274" s="188"/>
      <c r="E274" s="159"/>
      <c r="G274" s="119"/>
    </row>
    <row r="275" spans="1:22" ht="12.75">
      <c r="A275" s="94" t="s">
        <v>561</v>
      </c>
      <c r="B275" s="243"/>
      <c r="C275" s="89"/>
      <c r="D275" s="188"/>
      <c r="E275" s="159" t="s">
        <v>144</v>
      </c>
      <c r="G275" s="119"/>
    </row>
    <row r="276" spans="1:22" ht="12.75">
      <c r="A276" s="94" t="s">
        <v>560</v>
      </c>
      <c r="B276" s="243"/>
      <c r="C276" s="89"/>
      <c r="D276" s="188"/>
      <c r="E276" s="159" t="s">
        <v>144</v>
      </c>
      <c r="G276" s="119"/>
    </row>
    <row r="277" spans="1:22" ht="12.75">
      <c r="A277" s="96"/>
      <c r="B277" s="243"/>
      <c r="C277" s="89"/>
      <c r="D277" s="188"/>
      <c r="E277" s="159" t="s">
        <v>144</v>
      </c>
      <c r="G277" s="119"/>
    </row>
    <row r="278" spans="1:22" ht="12.75">
      <c r="A278" s="96" t="s">
        <v>357</v>
      </c>
      <c r="B278" s="243"/>
      <c r="C278" s="89"/>
      <c r="D278" s="188"/>
      <c r="E278" s="159" t="s">
        <v>144</v>
      </c>
      <c r="G278" s="119"/>
    </row>
    <row r="279" spans="1:22" ht="12.75">
      <c r="A279" s="96" t="s">
        <v>1302</v>
      </c>
      <c r="B279" s="243">
        <f>'Tariff Book 14_15'!D279</f>
        <v>795.47569499999986</v>
      </c>
      <c r="C279" s="89"/>
      <c r="D279" s="188">
        <f t="shared" si="2"/>
        <v>843.20423669999991</v>
      </c>
      <c r="E279" s="159">
        <f>(D279-B279)/B279</f>
        <v>6.0000000000000074E-2</v>
      </c>
      <c r="G279" s="119"/>
    </row>
    <row r="280" spans="1:22" ht="12.75">
      <c r="A280" s="96"/>
      <c r="B280" s="243"/>
      <c r="C280" s="89"/>
      <c r="D280" s="188"/>
      <c r="E280" s="159"/>
      <c r="G280" s="119"/>
    </row>
    <row r="281" spans="1:22" ht="12.75">
      <c r="A281" s="96" t="s">
        <v>358</v>
      </c>
      <c r="B281" s="243"/>
      <c r="C281" s="89"/>
      <c r="D281" s="188"/>
      <c r="E281" s="159" t="s">
        <v>144</v>
      </c>
      <c r="G281" s="119"/>
    </row>
    <row r="282" spans="1:22" ht="12.75">
      <c r="A282" s="96" t="s">
        <v>1302</v>
      </c>
      <c r="B282" s="243">
        <f>'Tariff Book 14_15'!D282</f>
        <v>347.13986999999997</v>
      </c>
      <c r="C282" s="89"/>
      <c r="D282" s="188">
        <f t="shared" si="2"/>
        <v>367.96826219999997</v>
      </c>
      <c r="E282" s="159">
        <f>(D282-B282)/B282</f>
        <v>5.9999999999999991E-2</v>
      </c>
      <c r="G282" s="119"/>
      <c r="V282" s="165">
        <v>1</v>
      </c>
    </row>
    <row r="283" spans="1:22" ht="12.75">
      <c r="A283" s="96"/>
      <c r="B283" s="243"/>
      <c r="C283" s="89"/>
      <c r="D283" s="188"/>
      <c r="E283" s="159" t="s">
        <v>144</v>
      </c>
      <c r="G283" s="119"/>
      <c r="V283" s="165">
        <v>1</v>
      </c>
    </row>
    <row r="284" spans="1:22" ht="12.75">
      <c r="A284" s="94" t="s">
        <v>228</v>
      </c>
      <c r="B284" s="243"/>
      <c r="C284" s="89"/>
      <c r="D284" s="188"/>
      <c r="E284" s="159" t="s">
        <v>144</v>
      </c>
      <c r="G284" s="119"/>
      <c r="V284" s="165">
        <v>1</v>
      </c>
    </row>
    <row r="285" spans="1:22" ht="12.75">
      <c r="A285" s="96"/>
      <c r="B285" s="243"/>
      <c r="C285" s="89"/>
      <c r="D285" s="188"/>
      <c r="E285" s="159" t="s">
        <v>144</v>
      </c>
      <c r="G285" s="119"/>
      <c r="V285" s="165">
        <v>1</v>
      </c>
    </row>
    <row r="286" spans="1:22" ht="12.75">
      <c r="A286" s="96" t="s">
        <v>565</v>
      </c>
      <c r="B286" s="243"/>
      <c r="C286" s="89"/>
      <c r="D286" s="188"/>
      <c r="E286" s="159" t="s">
        <v>144</v>
      </c>
      <c r="G286" s="119"/>
      <c r="V286" s="165">
        <v>1</v>
      </c>
    </row>
    <row r="287" spans="1:22" ht="12.75">
      <c r="A287" s="98"/>
      <c r="B287" s="243"/>
      <c r="C287" s="89"/>
      <c r="D287" s="188"/>
      <c r="E287" s="159" t="s">
        <v>144</v>
      </c>
      <c r="G287" s="119"/>
      <c r="V287" s="165">
        <v>1</v>
      </c>
    </row>
    <row r="288" spans="1:22" ht="12.75">
      <c r="A288" s="98" t="s">
        <v>1344</v>
      </c>
      <c r="B288" s="243">
        <f>'Tariff Book 14_15'!D288</f>
        <v>78.246524999999991</v>
      </c>
      <c r="C288" s="89"/>
      <c r="D288" s="188">
        <f t="shared" si="2"/>
        <v>82.941316499999999</v>
      </c>
      <c r="E288" s="159">
        <f>(D288-B288)/B288</f>
        <v>6.0000000000000109E-2</v>
      </c>
      <c r="G288" s="119"/>
      <c r="V288" s="165">
        <v>1</v>
      </c>
    </row>
    <row r="289" spans="1:22" ht="12.75">
      <c r="A289" s="98" t="s">
        <v>567</v>
      </c>
      <c r="B289" s="243">
        <f>'Tariff Book 14_15'!D289</f>
        <v>782.47606499999995</v>
      </c>
      <c r="C289" s="89"/>
      <c r="D289" s="188">
        <f t="shared" si="2"/>
        <v>829.42462890000002</v>
      </c>
      <c r="E289" s="159">
        <f>(D289-B289)/B289</f>
        <v>6.0000000000000088E-2</v>
      </c>
      <c r="G289" s="119"/>
      <c r="V289" s="165">
        <v>1</v>
      </c>
    </row>
    <row r="290" spans="1:22" ht="12.75">
      <c r="A290" s="98" t="s">
        <v>568</v>
      </c>
      <c r="B290" s="243"/>
      <c r="C290" s="89"/>
      <c r="D290" s="188"/>
      <c r="E290" s="159" t="s">
        <v>144</v>
      </c>
      <c r="G290" s="119"/>
      <c r="V290" s="165">
        <v>1</v>
      </c>
    </row>
    <row r="291" spans="1:22" ht="12.75">
      <c r="A291" s="98" t="s">
        <v>1345</v>
      </c>
      <c r="B291" s="243">
        <f>'Tariff Book 14_15'!D291</f>
        <v>2347.7850899999999</v>
      </c>
      <c r="C291" s="89"/>
      <c r="D291" s="188">
        <f t="shared" si="2"/>
        <v>2488.6521954</v>
      </c>
      <c r="E291" s="159">
        <f>(D291-B291)/B291</f>
        <v>6.000000000000006E-2</v>
      </c>
      <c r="G291" s="119"/>
      <c r="V291" s="165">
        <v>1</v>
      </c>
    </row>
    <row r="292" spans="1:22" ht="12.75">
      <c r="A292" s="98" t="s">
        <v>570</v>
      </c>
      <c r="B292" s="243"/>
      <c r="C292" s="89"/>
      <c r="D292" s="188"/>
      <c r="E292" s="159" t="s">
        <v>144</v>
      </c>
      <c r="G292" s="119"/>
      <c r="V292" s="165">
        <v>1</v>
      </c>
    </row>
    <row r="293" spans="1:22" ht="12.75">
      <c r="A293" s="98" t="s">
        <v>1346</v>
      </c>
      <c r="B293" s="243">
        <f>'Tariff Book 14_15'!D293</f>
        <v>117.40763999999999</v>
      </c>
      <c r="C293" s="89"/>
      <c r="D293" s="188">
        <f t="shared" si="2"/>
        <v>124.4520984</v>
      </c>
      <c r="E293" s="159">
        <f>(D293-B293)/B293</f>
        <v>6.0000000000000095E-2</v>
      </c>
      <c r="G293" s="119"/>
    </row>
    <row r="294" spans="1:22" ht="12.75">
      <c r="A294" s="98"/>
      <c r="B294" s="243"/>
      <c r="C294" s="89"/>
      <c r="D294" s="188"/>
      <c r="E294" s="159" t="s">
        <v>144</v>
      </c>
      <c r="G294" s="119"/>
    </row>
    <row r="295" spans="1:22" ht="12.75">
      <c r="A295" s="98" t="s">
        <v>572</v>
      </c>
      <c r="B295" s="243"/>
      <c r="C295" s="89"/>
      <c r="D295" s="188"/>
      <c r="E295" s="159" t="s">
        <v>144</v>
      </c>
      <c r="G295" s="119"/>
    </row>
    <row r="296" spans="1:22" ht="12.75">
      <c r="A296" s="98" t="s">
        <v>1347</v>
      </c>
      <c r="B296" s="243">
        <f>'Tariff Book 14_15'!D296</f>
        <v>4695.5593650000001</v>
      </c>
      <c r="C296" s="89"/>
      <c r="D296" s="188">
        <f t="shared" si="2"/>
        <v>4977.2929269000006</v>
      </c>
      <c r="E296" s="159">
        <f>(D296-B296)/B296</f>
        <v>6.0000000000000102E-2</v>
      </c>
      <c r="G296" s="119"/>
    </row>
    <row r="297" spans="1:22" ht="12.75">
      <c r="A297" s="98" t="s">
        <v>570</v>
      </c>
      <c r="B297" s="243"/>
      <c r="C297" s="89"/>
      <c r="D297" s="188"/>
      <c r="E297" s="159" t="s">
        <v>144</v>
      </c>
      <c r="G297" s="119"/>
    </row>
    <row r="298" spans="1:22" ht="12.75">
      <c r="A298" s="98" t="s">
        <v>574</v>
      </c>
      <c r="B298" s="243">
        <f>'Tariff Book 14_15'!D298</f>
        <v>156.53630999999999</v>
      </c>
      <c r="C298" s="89"/>
      <c r="D298" s="188">
        <f t="shared" si="2"/>
        <v>165.92848859999998</v>
      </c>
      <c r="E298" s="159">
        <f>(D298-B298)/B298</f>
        <v>5.999999999999997E-2</v>
      </c>
      <c r="G298" s="119"/>
    </row>
    <row r="299" spans="1:22" ht="12.75">
      <c r="A299" s="98"/>
      <c r="B299" s="243"/>
      <c r="C299" s="89"/>
      <c r="D299" s="188"/>
      <c r="E299" s="159" t="s">
        <v>144</v>
      </c>
      <c r="G299" s="119"/>
    </row>
    <row r="300" spans="1:22" ht="12.75">
      <c r="A300" s="98" t="s">
        <v>575</v>
      </c>
      <c r="B300" s="243"/>
      <c r="C300" s="89"/>
      <c r="D300" s="188"/>
      <c r="E300" s="159" t="s">
        <v>144</v>
      </c>
      <c r="G300" s="119"/>
      <c r="V300" s="165">
        <v>1</v>
      </c>
    </row>
    <row r="301" spans="1:22" ht="12.75">
      <c r="A301" s="98"/>
      <c r="B301" s="243"/>
      <c r="C301" s="89"/>
      <c r="D301" s="188"/>
      <c r="E301" s="159"/>
      <c r="G301" s="119"/>
    </row>
    <row r="302" spans="1:22" ht="34.5">
      <c r="A302" s="251" t="s">
        <v>1167</v>
      </c>
      <c r="B302" s="243"/>
      <c r="C302" s="89"/>
      <c r="D302" s="188"/>
      <c r="E302" s="159"/>
      <c r="G302" s="119"/>
    </row>
    <row r="303" spans="1:22" ht="12.75">
      <c r="A303" s="98"/>
      <c r="B303" s="243"/>
      <c r="C303" s="89"/>
      <c r="D303" s="188"/>
      <c r="E303" s="159"/>
      <c r="G303" s="119"/>
    </row>
    <row r="304" spans="1:22" ht="12.75">
      <c r="A304" s="251" t="s">
        <v>1166</v>
      </c>
      <c r="B304" s="243"/>
      <c r="C304" s="89"/>
      <c r="D304" s="188"/>
      <c r="E304" s="159"/>
      <c r="G304" s="119"/>
    </row>
    <row r="305" spans="1:7" ht="12.75">
      <c r="A305" s="96"/>
      <c r="B305" s="243" t="str">
        <f>'Tariff Book 14_15'!D305</f>
        <v/>
      </c>
      <c r="C305" s="89"/>
      <c r="D305" s="188"/>
      <c r="E305" s="159" t="s">
        <v>144</v>
      </c>
      <c r="G305" s="119"/>
    </row>
    <row r="306" spans="1:7" ht="12.75">
      <c r="A306" s="96" t="s">
        <v>1324</v>
      </c>
      <c r="B306" s="243"/>
      <c r="C306" s="89"/>
      <c r="D306" s="188"/>
      <c r="E306" s="159"/>
      <c r="G306" s="119"/>
    </row>
    <row r="307" spans="1:7" ht="12.75">
      <c r="A307" s="96"/>
      <c r="B307" s="243"/>
      <c r="C307" s="89"/>
      <c r="D307" s="188"/>
      <c r="E307" s="159"/>
      <c r="G307" s="119"/>
    </row>
    <row r="308" spans="1:7" ht="12.75">
      <c r="A308" s="96"/>
      <c r="B308" s="243"/>
      <c r="C308" s="89"/>
      <c r="D308" s="188"/>
      <c r="E308" s="159"/>
      <c r="G308" s="119"/>
    </row>
    <row r="309" spans="1:7" ht="12.75">
      <c r="A309" s="94" t="s">
        <v>236</v>
      </c>
      <c r="B309" s="243"/>
      <c r="C309" s="89"/>
      <c r="D309" s="188"/>
      <c r="E309" s="159" t="s">
        <v>144</v>
      </c>
      <c r="G309" s="119"/>
    </row>
    <row r="310" spans="1:7" ht="12.75">
      <c r="A310" s="94"/>
      <c r="B310" s="243"/>
      <c r="C310" s="89"/>
      <c r="D310" s="188"/>
      <c r="E310" s="159" t="s">
        <v>144</v>
      </c>
      <c r="G310" s="119"/>
    </row>
    <row r="311" spans="1:7" ht="12.75">
      <c r="A311" s="96" t="s">
        <v>266</v>
      </c>
      <c r="B311" s="243"/>
      <c r="C311" s="89"/>
      <c r="D311" s="188"/>
      <c r="E311" s="159" t="s">
        <v>144</v>
      </c>
      <c r="G311" s="119"/>
    </row>
    <row r="312" spans="1:7" ht="12.75">
      <c r="A312" s="96" t="s">
        <v>599</v>
      </c>
      <c r="B312" s="243"/>
      <c r="C312" s="89"/>
      <c r="D312" s="188"/>
      <c r="E312" s="159" t="s">
        <v>144</v>
      </c>
      <c r="G312" s="119"/>
    </row>
    <row r="313" spans="1:7" ht="12.75">
      <c r="A313" s="96"/>
      <c r="B313" s="243"/>
      <c r="C313" s="89"/>
      <c r="D313" s="188"/>
      <c r="E313" s="159"/>
      <c r="G313" s="119"/>
    </row>
    <row r="314" spans="1:7" ht="12.75">
      <c r="A314" s="96" t="s">
        <v>600</v>
      </c>
      <c r="B314" s="243"/>
      <c r="C314" s="89"/>
      <c r="D314" s="188"/>
      <c r="E314" s="159" t="s">
        <v>144</v>
      </c>
      <c r="G314" s="119"/>
    </row>
    <row r="315" spans="1:7" ht="12.75">
      <c r="A315" s="96" t="s">
        <v>1325</v>
      </c>
      <c r="B315" s="243"/>
      <c r="C315" s="89"/>
      <c r="D315" s="188"/>
      <c r="E315" s="159" t="s">
        <v>144</v>
      </c>
      <c r="G315" s="119"/>
    </row>
    <row r="316" spans="1:7" ht="12.75">
      <c r="A316" s="96" t="s">
        <v>1326</v>
      </c>
      <c r="B316" s="243"/>
      <c r="C316" s="89"/>
      <c r="D316" s="188"/>
      <c r="E316" s="159" t="s">
        <v>144</v>
      </c>
      <c r="G316" s="119"/>
    </row>
    <row r="317" spans="1:7" ht="12.75">
      <c r="A317" s="96"/>
      <c r="B317" s="243"/>
      <c r="C317" s="89"/>
      <c r="D317" s="188"/>
      <c r="E317" s="159" t="s">
        <v>144</v>
      </c>
      <c r="G317" s="119"/>
    </row>
    <row r="318" spans="1:7" ht="12.75">
      <c r="A318" s="96"/>
      <c r="B318" s="243"/>
      <c r="C318" s="89"/>
      <c r="D318" s="188"/>
      <c r="E318" s="159" t="s">
        <v>144</v>
      </c>
      <c r="G318" s="119"/>
    </row>
    <row r="319" spans="1:7" ht="12.75">
      <c r="A319" s="96"/>
      <c r="B319" s="243"/>
      <c r="C319" s="89"/>
      <c r="D319" s="188"/>
      <c r="E319" s="159" t="s">
        <v>144</v>
      </c>
      <c r="G319" s="119"/>
    </row>
    <row r="320" spans="1:7" ht="12.75">
      <c r="A320" s="96"/>
      <c r="B320" s="243"/>
      <c r="C320" s="89"/>
      <c r="D320" s="188"/>
      <c r="E320" s="159" t="s">
        <v>144</v>
      </c>
      <c r="G320" s="119"/>
    </row>
    <row r="321" spans="1:7" ht="12.75">
      <c r="A321" s="96"/>
      <c r="B321" s="243"/>
      <c r="C321" s="89"/>
      <c r="D321" s="188"/>
      <c r="E321" s="159" t="s">
        <v>144</v>
      </c>
      <c r="G321" s="119"/>
    </row>
    <row r="322" spans="1:7" ht="12.75">
      <c r="A322" s="96"/>
      <c r="B322" s="243"/>
      <c r="C322" s="89"/>
      <c r="D322" s="188"/>
      <c r="E322" s="159" t="s">
        <v>144</v>
      </c>
      <c r="G322" s="119"/>
    </row>
    <row r="323" spans="1:7" ht="12.75">
      <c r="A323" s="96"/>
      <c r="B323" s="243"/>
      <c r="C323" s="89"/>
      <c r="D323" s="188"/>
      <c r="E323" s="159" t="s">
        <v>144</v>
      </c>
      <c r="G323" s="119"/>
    </row>
    <row r="324" spans="1:7" ht="12.75">
      <c r="A324" s="96"/>
      <c r="B324" s="243"/>
      <c r="C324" s="89"/>
      <c r="D324" s="188"/>
      <c r="E324" s="159" t="s">
        <v>144</v>
      </c>
      <c r="G324" s="119"/>
    </row>
    <row r="325" spans="1:7" ht="12.75">
      <c r="A325" s="96"/>
      <c r="B325" s="243"/>
      <c r="C325" s="89"/>
      <c r="D325" s="188"/>
      <c r="E325" s="159" t="s">
        <v>144</v>
      </c>
      <c r="G325" s="119"/>
    </row>
    <row r="326" spans="1:7" ht="12.75">
      <c r="A326" s="96"/>
      <c r="B326" s="243"/>
      <c r="C326" s="89"/>
      <c r="D326" s="188"/>
      <c r="E326" s="159" t="s">
        <v>144</v>
      </c>
      <c r="G326" s="119"/>
    </row>
    <row r="327" spans="1:7" ht="12.75">
      <c r="A327" s="96"/>
      <c r="B327" s="243"/>
      <c r="C327" s="89"/>
      <c r="D327" s="188"/>
      <c r="E327" s="159" t="s">
        <v>144</v>
      </c>
      <c r="G327" s="119"/>
    </row>
    <row r="328" spans="1:7" ht="12.75">
      <c r="A328" s="96"/>
      <c r="B328" s="243"/>
      <c r="C328" s="89"/>
      <c r="D328" s="188"/>
      <c r="E328" s="159"/>
      <c r="G328" s="119"/>
    </row>
    <row r="329" spans="1:7" ht="12.75">
      <c r="A329" s="96"/>
      <c r="B329" s="243"/>
      <c r="C329" s="89"/>
      <c r="D329" s="188"/>
      <c r="E329" s="159"/>
      <c r="G329" s="119"/>
    </row>
    <row r="330" spans="1:7" ht="12.75">
      <c r="A330" s="96"/>
      <c r="B330" s="243"/>
      <c r="C330" s="89"/>
      <c r="D330" s="188"/>
      <c r="E330" s="159"/>
      <c r="G330" s="119"/>
    </row>
    <row r="331" spans="1:7" ht="12.75">
      <c r="A331" s="96"/>
      <c r="B331" s="243"/>
      <c r="C331" s="89"/>
      <c r="D331" s="188"/>
      <c r="E331" s="159"/>
      <c r="G331" s="119"/>
    </row>
    <row r="332" spans="1:7" ht="12.75">
      <c r="A332" s="96" t="s">
        <v>1168</v>
      </c>
      <c r="B332" s="243"/>
      <c r="C332" s="89"/>
      <c r="D332" s="188"/>
      <c r="E332" s="159" t="s">
        <v>144</v>
      </c>
      <c r="G332" s="119"/>
    </row>
    <row r="333" spans="1:7" ht="12.75">
      <c r="A333" s="96"/>
      <c r="B333" s="243"/>
      <c r="C333" s="89"/>
      <c r="D333" s="188"/>
      <c r="E333" s="159"/>
      <c r="G333" s="119"/>
    </row>
    <row r="334" spans="1:7" ht="12.75">
      <c r="A334" s="94" t="s">
        <v>52</v>
      </c>
      <c r="B334" s="243"/>
      <c r="C334" s="89"/>
      <c r="D334" s="188"/>
      <c r="E334" s="159" t="s">
        <v>144</v>
      </c>
      <c r="G334" s="119"/>
    </row>
    <row r="335" spans="1:7" ht="12.75">
      <c r="A335" s="96" t="s">
        <v>265</v>
      </c>
      <c r="B335" s="243">
        <f>'Tariff Book 14_15'!D335</f>
        <v>3947.8859699999998</v>
      </c>
      <c r="C335" s="89"/>
      <c r="D335" s="188">
        <f t="shared" ref="D335:D391" si="3">B335*($J$33+$J$32)</f>
        <v>4184.7591282000003</v>
      </c>
      <c r="E335" s="159">
        <f t="shared" ref="E335:E343" si="4">(D335-B335)/B335</f>
        <v>6.000000000000013E-2</v>
      </c>
      <c r="G335" s="119"/>
    </row>
    <row r="336" spans="1:7" ht="12.75">
      <c r="A336" s="96" t="s">
        <v>230</v>
      </c>
      <c r="B336" s="243">
        <f>'Tariff Book 14_15'!D336</f>
        <v>7341.6978599999993</v>
      </c>
      <c r="C336" s="89"/>
      <c r="D336" s="188">
        <f t="shared" si="3"/>
        <v>7782.1997315999997</v>
      </c>
      <c r="E336" s="159">
        <f t="shared" si="4"/>
        <v>6.000000000000006E-2</v>
      </c>
      <c r="G336" s="119"/>
    </row>
    <row r="337" spans="1:22" ht="12.75">
      <c r="A337" s="96" t="s">
        <v>231</v>
      </c>
      <c r="B337" s="243">
        <f>'Tariff Book 14_15'!D337</f>
        <v>155.23850999999999</v>
      </c>
      <c r="C337" s="89"/>
      <c r="D337" s="188">
        <f t="shared" si="3"/>
        <v>164.55282059999999</v>
      </c>
      <c r="E337" s="159">
        <f t="shared" si="4"/>
        <v>0.06</v>
      </c>
      <c r="G337" s="119"/>
    </row>
    <row r="338" spans="1:22" ht="12.75">
      <c r="A338" s="96" t="s">
        <v>205</v>
      </c>
      <c r="B338" s="243">
        <f>'Tariff Book 14_15'!D338</f>
        <v>22553.914634999997</v>
      </c>
      <c r="C338" s="89"/>
      <c r="D338" s="188">
        <f t="shared" si="3"/>
        <v>23907.149513099997</v>
      </c>
      <c r="E338" s="159">
        <f t="shared" si="4"/>
        <v>6.0000000000000012E-2</v>
      </c>
      <c r="G338" s="119"/>
    </row>
    <row r="339" spans="1:22" ht="12.75">
      <c r="A339" s="96" t="s">
        <v>206</v>
      </c>
      <c r="B339" s="243">
        <f>'Tariff Book 14_15'!D339</f>
        <v>56.995049999999999</v>
      </c>
      <c r="C339" s="89"/>
      <c r="D339" s="188">
        <f t="shared" si="3"/>
        <v>60.414753000000005</v>
      </c>
      <c r="E339" s="159">
        <f t="shared" si="4"/>
        <v>6.0000000000000095E-2</v>
      </c>
      <c r="G339" s="119"/>
    </row>
    <row r="340" spans="1:22" ht="12.75">
      <c r="A340" s="96" t="s">
        <v>232</v>
      </c>
      <c r="B340" s="243">
        <f>'Tariff Book 14_15'!D340</f>
        <v>45107.829269999995</v>
      </c>
      <c r="C340" s="89"/>
      <c r="D340" s="188">
        <f t="shared" si="3"/>
        <v>47814.299026199995</v>
      </c>
      <c r="E340" s="159">
        <f t="shared" si="4"/>
        <v>6.0000000000000012E-2</v>
      </c>
      <c r="G340" s="119"/>
      <c r="V340" s="165">
        <v>1</v>
      </c>
    </row>
    <row r="341" spans="1:22" ht="12.75">
      <c r="A341" s="96" t="s">
        <v>486</v>
      </c>
      <c r="B341" s="243">
        <f>'Tariff Book 14_15'!D341</f>
        <v>16.979549999999996</v>
      </c>
      <c r="C341" s="89"/>
      <c r="D341" s="188">
        <f t="shared" si="3"/>
        <v>17.998322999999996</v>
      </c>
      <c r="E341" s="159">
        <f t="shared" si="4"/>
        <v>5.9999999999999984E-2</v>
      </c>
      <c r="G341" s="119"/>
      <c r="V341" s="165">
        <v>1</v>
      </c>
    </row>
    <row r="342" spans="1:22" ht="12.75">
      <c r="A342" s="96" t="s">
        <v>467</v>
      </c>
      <c r="B342" s="243">
        <f>'Tariff Book 14_15'!D342</f>
        <v>58640.184540000002</v>
      </c>
      <c r="C342" s="89"/>
      <c r="D342" s="188">
        <f t="shared" si="3"/>
        <v>62158.595612400008</v>
      </c>
      <c r="E342" s="159">
        <f t="shared" si="4"/>
        <v>6.0000000000000095E-2</v>
      </c>
      <c r="G342" s="119"/>
    </row>
    <row r="343" spans="1:22" ht="12.75">
      <c r="A343" s="96" t="s">
        <v>468</v>
      </c>
      <c r="B343" s="243">
        <f>'Tariff Book 14_15'!D343</f>
        <v>12.123614999999999</v>
      </c>
      <c r="C343" s="89"/>
      <c r="D343" s="188">
        <f t="shared" si="3"/>
        <v>12.851031900000001</v>
      </c>
      <c r="E343" s="159">
        <f t="shared" si="4"/>
        <v>6.0000000000000123E-2</v>
      </c>
      <c r="G343" s="119"/>
      <c r="V343" s="165">
        <v>1</v>
      </c>
    </row>
    <row r="344" spans="1:22" ht="13.5" thickBot="1">
      <c r="A344" s="271"/>
      <c r="B344" s="204"/>
      <c r="C344" s="279"/>
      <c r="D344" s="188"/>
      <c r="E344" s="280" t="s">
        <v>144</v>
      </c>
      <c r="G344" s="119"/>
    </row>
    <row r="345" spans="1:22" ht="12.75">
      <c r="A345" s="291" t="s">
        <v>64</v>
      </c>
      <c r="B345" s="243"/>
      <c r="C345" s="89"/>
      <c r="D345" s="188"/>
      <c r="E345" s="285" t="s">
        <v>144</v>
      </c>
      <c r="G345" s="119"/>
      <c r="V345" s="165">
        <v>1</v>
      </c>
    </row>
    <row r="346" spans="1:22" ht="12.75">
      <c r="A346" s="96" t="s">
        <v>265</v>
      </c>
      <c r="B346" s="243">
        <f>'Tariff Book 14_15'!D346</f>
        <v>4589.7345899999991</v>
      </c>
      <c r="C346" s="89"/>
      <c r="D346" s="188">
        <f t="shared" si="3"/>
        <v>4865.1186653999994</v>
      </c>
      <c r="E346" s="159">
        <f t="shared" ref="E346:E354" si="5">(D346-B346)/B346</f>
        <v>6.0000000000000067E-2</v>
      </c>
      <c r="G346" s="119"/>
    </row>
    <row r="347" spans="1:22" ht="12.75">
      <c r="A347" s="96" t="s">
        <v>230</v>
      </c>
      <c r="B347" s="243">
        <f>'Tariff Book 14_15'!D347</f>
        <v>7123.6674599999997</v>
      </c>
      <c r="C347" s="89"/>
      <c r="D347" s="188">
        <f t="shared" si="3"/>
        <v>7551.0875076000002</v>
      </c>
      <c r="E347" s="159">
        <f t="shared" si="5"/>
        <v>6.0000000000000081E-2</v>
      </c>
      <c r="G347" s="119"/>
      <c r="V347" s="165">
        <v>1</v>
      </c>
    </row>
    <row r="348" spans="1:22" ht="12.75">
      <c r="A348" s="96" t="s">
        <v>231</v>
      </c>
      <c r="B348" s="243">
        <f>'Tariff Book 14_15'!D348</f>
        <v>151.66955999999999</v>
      </c>
      <c r="C348" s="89"/>
      <c r="D348" s="188">
        <f t="shared" si="3"/>
        <v>160.7697336</v>
      </c>
      <c r="E348" s="159">
        <f t="shared" si="5"/>
        <v>6.0000000000000039E-2</v>
      </c>
      <c r="G348" s="119"/>
    </row>
    <row r="349" spans="1:22" ht="12.75">
      <c r="A349" s="96" t="s">
        <v>205</v>
      </c>
      <c r="B349" s="243">
        <f>'Tariff Book 14_15'!D349</f>
        <v>21705.110174999998</v>
      </c>
      <c r="C349" s="89"/>
      <c r="D349" s="188">
        <f t="shared" si="3"/>
        <v>23007.416785499998</v>
      </c>
      <c r="E349" s="159">
        <f t="shared" si="5"/>
        <v>0.06</v>
      </c>
      <c r="G349" s="119"/>
      <c r="V349" s="165">
        <v>1</v>
      </c>
    </row>
    <row r="350" spans="1:22" ht="12.75">
      <c r="A350" s="96" t="s">
        <v>206</v>
      </c>
      <c r="B350" s="243">
        <f>'Tariff Book 14_15'!D350</f>
        <v>47.899634999999996</v>
      </c>
      <c r="C350" s="89"/>
      <c r="D350" s="188">
        <f t="shared" si="3"/>
        <v>50.773613099999999</v>
      </c>
      <c r="E350" s="159">
        <f t="shared" si="5"/>
        <v>6.0000000000000053E-2</v>
      </c>
      <c r="G350" s="119"/>
    </row>
    <row r="351" spans="1:22" ht="12.75">
      <c r="A351" s="96" t="s">
        <v>232</v>
      </c>
      <c r="B351" s="243">
        <f>'Tariff Book 14_15'!D351</f>
        <v>41227.591124999999</v>
      </c>
      <c r="C351" s="89"/>
      <c r="D351" s="188">
        <f t="shared" si="3"/>
        <v>43701.2465925</v>
      </c>
      <c r="E351" s="159">
        <f t="shared" si="5"/>
        <v>6.0000000000000019E-2</v>
      </c>
      <c r="G351" s="119"/>
      <c r="V351" s="165">
        <v>1</v>
      </c>
    </row>
    <row r="352" spans="1:22" ht="12.75">
      <c r="A352" s="96" t="s">
        <v>486</v>
      </c>
      <c r="B352" s="243">
        <f>'Tariff Book 14_15'!D352</f>
        <v>18.180014999999997</v>
      </c>
      <c r="C352" s="89"/>
      <c r="D352" s="188">
        <f t="shared" si="3"/>
        <v>19.270815899999999</v>
      </c>
      <c r="E352" s="159">
        <f t="shared" si="5"/>
        <v>6.0000000000000088E-2</v>
      </c>
      <c r="G352" s="119"/>
      <c r="V352" s="165">
        <v>1</v>
      </c>
    </row>
    <row r="353" spans="1:22" ht="12.75">
      <c r="A353" s="96" t="s">
        <v>467</v>
      </c>
      <c r="B353" s="243">
        <f>'Tariff Book 14_15'!D353</f>
        <v>52747.069409999996</v>
      </c>
      <c r="C353" s="89"/>
      <c r="D353" s="188">
        <f t="shared" si="3"/>
        <v>55911.893574599999</v>
      </c>
      <c r="E353" s="159">
        <f t="shared" si="5"/>
        <v>6.0000000000000046E-2</v>
      </c>
      <c r="G353" s="119"/>
    </row>
    <row r="354" spans="1:22" ht="12.75">
      <c r="A354" s="96" t="s">
        <v>468</v>
      </c>
      <c r="B354" s="243">
        <f>'Tariff Book 14_15'!D354</f>
        <v>13.334894999999999</v>
      </c>
      <c r="C354" s="89"/>
      <c r="D354" s="188">
        <f t="shared" si="3"/>
        <v>14.134988700000001</v>
      </c>
      <c r="E354" s="159">
        <f t="shared" si="5"/>
        <v>6.0000000000000109E-2</v>
      </c>
      <c r="G354" s="119"/>
      <c r="V354" s="165">
        <v>1</v>
      </c>
    </row>
    <row r="355" spans="1:22" ht="12.75">
      <c r="A355" s="96"/>
      <c r="B355" s="243"/>
      <c r="C355" s="89"/>
      <c r="D355" s="188"/>
      <c r="E355" s="159" t="s">
        <v>144</v>
      </c>
      <c r="G355" s="119"/>
      <c r="V355" s="165">
        <v>1</v>
      </c>
    </row>
    <row r="356" spans="1:22" ht="12.75">
      <c r="A356" s="94" t="s">
        <v>73</v>
      </c>
      <c r="B356" s="243"/>
      <c r="C356" s="89"/>
      <c r="D356" s="188"/>
      <c r="E356" s="159" t="s">
        <v>144</v>
      </c>
      <c r="G356" s="119"/>
    </row>
    <row r="357" spans="1:22" ht="12.75">
      <c r="A357" s="96" t="s">
        <v>265</v>
      </c>
      <c r="B357" s="243">
        <f>'Tariff Book 14_15'!D357</f>
        <v>3170.0495399999995</v>
      </c>
      <c r="C357" s="89"/>
      <c r="D357" s="188">
        <f t="shared" si="3"/>
        <v>3360.2525123999999</v>
      </c>
      <c r="E357" s="159">
        <f t="shared" ref="E357:E364" si="6">(D357-B357)/B357</f>
        <v>6.0000000000000123E-2</v>
      </c>
      <c r="G357" s="119"/>
    </row>
    <row r="358" spans="1:22" ht="12.75">
      <c r="A358" s="96" t="s">
        <v>230</v>
      </c>
      <c r="B358" s="243">
        <f>'Tariff Book 14_15'!D358</f>
        <v>4596.5804849999995</v>
      </c>
      <c r="C358" s="89"/>
      <c r="D358" s="188">
        <f t="shared" si="3"/>
        <v>4872.3753140999997</v>
      </c>
      <c r="E358" s="159">
        <f t="shared" si="6"/>
        <v>6.000000000000006E-2</v>
      </c>
      <c r="G358" s="119"/>
    </row>
    <row r="359" spans="1:22" ht="12.75">
      <c r="A359" s="96" t="s">
        <v>231</v>
      </c>
      <c r="B359" s="243">
        <f>'Tariff Book 14_15'!D359</f>
        <v>113.31956999999998</v>
      </c>
      <c r="C359" s="89"/>
      <c r="D359" s="188">
        <f t="shared" si="3"/>
        <v>120.11874419999999</v>
      </c>
      <c r="E359" s="159">
        <f t="shared" si="6"/>
        <v>6.0000000000000095E-2</v>
      </c>
      <c r="G359" s="119"/>
    </row>
    <row r="360" spans="1:22" ht="12.75">
      <c r="A360" s="96" t="s">
        <v>205</v>
      </c>
      <c r="B360" s="243">
        <f>'Tariff Book 14_15'!D360</f>
        <v>15763.489769999998</v>
      </c>
      <c r="C360" s="89"/>
      <c r="D360" s="188">
        <f t="shared" si="3"/>
        <v>16709.299156199999</v>
      </c>
      <c r="E360" s="159">
        <f t="shared" si="6"/>
        <v>6.0000000000000039E-2</v>
      </c>
      <c r="G360" s="119"/>
    </row>
    <row r="361" spans="1:22" ht="12.75">
      <c r="A361" s="96" t="s">
        <v>206</v>
      </c>
      <c r="B361" s="243">
        <f>'Tariff Book 14_15'!D361</f>
        <v>37.592939999999992</v>
      </c>
      <c r="C361" s="89"/>
      <c r="D361" s="188">
        <f t="shared" si="3"/>
        <v>39.848516399999994</v>
      </c>
      <c r="E361" s="159">
        <f t="shared" si="6"/>
        <v>6.0000000000000081E-2</v>
      </c>
      <c r="G361" s="119"/>
    </row>
    <row r="362" spans="1:22" ht="12.75">
      <c r="A362" s="96" t="s">
        <v>232</v>
      </c>
      <c r="B362" s="243">
        <f>'Tariff Book 14_15'!D362</f>
        <v>31526.979539999997</v>
      </c>
      <c r="C362" s="89"/>
      <c r="D362" s="188">
        <f t="shared" si="3"/>
        <v>33418.598312399998</v>
      </c>
      <c r="E362" s="159">
        <f t="shared" si="6"/>
        <v>6.0000000000000039E-2</v>
      </c>
      <c r="G362" s="119"/>
    </row>
    <row r="363" spans="1:22" ht="12.75">
      <c r="A363" s="96" t="s">
        <v>486</v>
      </c>
      <c r="B363" s="243">
        <f>'Tariff Book 14_15'!D363</f>
        <v>14.546174999999998</v>
      </c>
      <c r="C363" s="89"/>
      <c r="D363" s="188">
        <f t="shared" si="3"/>
        <v>15.4189455</v>
      </c>
      <c r="E363" s="159">
        <f t="shared" si="6"/>
        <v>6.0000000000000109E-2</v>
      </c>
      <c r="G363" s="119"/>
    </row>
    <row r="364" spans="1:22" ht="12.75">
      <c r="A364" s="96" t="s">
        <v>467</v>
      </c>
      <c r="B364" s="243" t="str">
        <f>'Tariff Book 14_15'!D364</f>
        <v>n/a</v>
      </c>
      <c r="C364" s="95"/>
      <c r="D364" s="379" t="str">
        <f>B364</f>
        <v>n/a</v>
      </c>
      <c r="E364" s="159" t="e">
        <f t="shared" si="6"/>
        <v>#VALUE!</v>
      </c>
      <c r="G364" s="119"/>
    </row>
    <row r="365" spans="1:22" ht="12.75">
      <c r="A365" s="96" t="s">
        <v>468</v>
      </c>
      <c r="B365" s="243" t="str">
        <f>'Tariff Book 14_15'!D365</f>
        <v>n/a</v>
      </c>
      <c r="C365" s="95"/>
      <c r="D365" s="379" t="str">
        <f>B365</f>
        <v>n/a</v>
      </c>
      <c r="E365" s="159" t="s">
        <v>144</v>
      </c>
      <c r="G365" s="119"/>
    </row>
    <row r="366" spans="1:22" ht="12.75">
      <c r="A366" s="96"/>
      <c r="B366" s="243" t="str">
        <f>'Tariff Book 14_15'!D366</f>
        <v/>
      </c>
      <c r="C366" s="89"/>
      <c r="D366" s="188"/>
      <c r="E366" s="159" t="s">
        <v>144</v>
      </c>
      <c r="G366" s="119"/>
    </row>
    <row r="367" spans="1:22" ht="12.75">
      <c r="A367" s="94" t="s">
        <v>78</v>
      </c>
      <c r="B367" s="243" t="str">
        <f>'Tariff Book 14_15'!D367</f>
        <v/>
      </c>
      <c r="C367" s="89"/>
      <c r="D367" s="188"/>
      <c r="E367" s="159" t="s">
        <v>144</v>
      </c>
      <c r="G367" s="119"/>
    </row>
    <row r="368" spans="1:22" ht="12.75">
      <c r="A368" s="96" t="s">
        <v>265</v>
      </c>
      <c r="B368" s="243">
        <f>'Tariff Book 14_15'!D368</f>
        <v>4063.6497299999996</v>
      </c>
      <c r="C368" s="89"/>
      <c r="D368" s="188">
        <f t="shared" si="3"/>
        <v>4307.4687137999999</v>
      </c>
      <c r="E368" s="159">
        <f t="shared" ref="E368:E376" si="7">(D368-B368)/B368</f>
        <v>6.0000000000000081E-2</v>
      </c>
      <c r="G368" s="119"/>
    </row>
    <row r="369" spans="1:7" ht="12.75">
      <c r="A369" s="96" t="s">
        <v>230</v>
      </c>
      <c r="B369" s="243">
        <f>'Tariff Book 14_15'!D369</f>
        <v>6297.3257549999998</v>
      </c>
      <c r="C369" s="89"/>
      <c r="D369" s="188">
        <f t="shared" si="3"/>
        <v>6675.1653003000001</v>
      </c>
      <c r="E369" s="159">
        <f t="shared" si="7"/>
        <v>6.0000000000000046E-2</v>
      </c>
      <c r="G369" s="119"/>
    </row>
    <row r="370" spans="1:7" ht="12.75">
      <c r="A370" s="96" t="s">
        <v>231</v>
      </c>
      <c r="B370" s="243">
        <f>'Tariff Book 14_15'!D370</f>
        <v>133.93295999999998</v>
      </c>
      <c r="C370" s="89"/>
      <c r="D370" s="188">
        <f t="shared" si="3"/>
        <v>141.96893759999998</v>
      </c>
      <c r="E370" s="159">
        <f t="shared" si="7"/>
        <v>5.9999999999999977E-2</v>
      </c>
      <c r="G370" s="119"/>
    </row>
    <row r="371" spans="1:7" ht="12.75">
      <c r="A371" s="96" t="s">
        <v>205</v>
      </c>
      <c r="B371" s="243">
        <f>'Tariff Book 14_15'!D371</f>
        <v>18188.645369999998</v>
      </c>
      <c r="C371" s="89"/>
      <c r="D371" s="188">
        <f t="shared" si="3"/>
        <v>19279.9640922</v>
      </c>
      <c r="E371" s="159">
        <f t="shared" si="7"/>
        <v>6.0000000000000088E-2</v>
      </c>
      <c r="G371" s="119"/>
    </row>
    <row r="372" spans="1:7" ht="12.75">
      <c r="A372" s="96" t="s">
        <v>206</v>
      </c>
      <c r="B372" s="243">
        <f>'Tariff Book 14_15'!D372</f>
        <v>41.215964999999997</v>
      </c>
      <c r="C372" s="89"/>
      <c r="D372" s="188">
        <f t="shared" si="3"/>
        <v>43.688922900000001</v>
      </c>
      <c r="E372" s="159">
        <f t="shared" si="7"/>
        <v>6.0000000000000109E-2</v>
      </c>
      <c r="G372" s="119"/>
    </row>
    <row r="373" spans="1:7" ht="12.75">
      <c r="A373" s="96" t="s">
        <v>232</v>
      </c>
      <c r="B373" s="243">
        <f>'Tariff Book 14_15'!D373</f>
        <v>36377.290739999997</v>
      </c>
      <c r="C373" s="89"/>
      <c r="D373" s="188">
        <f t="shared" si="3"/>
        <v>38559.9281844</v>
      </c>
      <c r="E373" s="159">
        <f t="shared" si="7"/>
        <v>6.0000000000000088E-2</v>
      </c>
      <c r="G373" s="119"/>
    </row>
    <row r="374" spans="1:7" ht="12.75">
      <c r="A374" s="96" t="s">
        <v>486</v>
      </c>
      <c r="B374" s="243">
        <f>'Tariff Book 14_15'!D374</f>
        <v>12.123614999999999</v>
      </c>
      <c r="C374" s="89"/>
      <c r="D374" s="188">
        <f t="shared" si="3"/>
        <v>12.851031900000001</v>
      </c>
      <c r="E374" s="159">
        <f t="shared" si="7"/>
        <v>6.0000000000000123E-2</v>
      </c>
      <c r="G374" s="119"/>
    </row>
    <row r="375" spans="1:7" ht="12.75">
      <c r="A375" s="96" t="s">
        <v>467</v>
      </c>
      <c r="B375" s="243">
        <f>'Tariff Book 14_15'!D375</f>
        <v>46541.530559999992</v>
      </c>
      <c r="C375" s="89"/>
      <c r="D375" s="188">
        <f t="shared" si="3"/>
        <v>49334.022393599997</v>
      </c>
      <c r="E375" s="159">
        <f t="shared" si="7"/>
        <v>6.0000000000000109E-2</v>
      </c>
      <c r="G375" s="119"/>
    </row>
    <row r="376" spans="1:7" ht="12.75">
      <c r="A376" s="96" t="s">
        <v>468</v>
      </c>
      <c r="B376" s="243">
        <f>'Tariff Book 14_15'!D376</f>
        <v>12.123614999999999</v>
      </c>
      <c r="C376" s="89"/>
      <c r="D376" s="188">
        <f t="shared" si="3"/>
        <v>12.851031900000001</v>
      </c>
      <c r="E376" s="159">
        <f t="shared" si="7"/>
        <v>6.0000000000000123E-2</v>
      </c>
      <c r="G376" s="119"/>
    </row>
    <row r="377" spans="1:7" ht="12.75">
      <c r="A377" s="96"/>
      <c r="B377" s="243" t="str">
        <f>'Tariff Book 14_15'!D377</f>
        <v/>
      </c>
      <c r="C377" s="89"/>
      <c r="D377" s="188"/>
      <c r="E377" s="159" t="s">
        <v>144</v>
      </c>
      <c r="G377" s="119"/>
    </row>
    <row r="378" spans="1:7" ht="12.75">
      <c r="A378" s="94" t="s">
        <v>82</v>
      </c>
      <c r="B378" s="243" t="str">
        <f>'Tariff Book 14_15'!D378</f>
        <v/>
      </c>
      <c r="C378" s="89"/>
      <c r="D378" s="188"/>
      <c r="E378" s="159" t="s">
        <v>144</v>
      </c>
      <c r="G378" s="119"/>
    </row>
    <row r="379" spans="1:7" ht="12.75">
      <c r="A379" s="96" t="s">
        <v>265</v>
      </c>
      <c r="B379" s="243">
        <f>'Tariff Book 14_15'!D379</f>
        <v>3561.5741699999994</v>
      </c>
      <c r="C379" s="89"/>
      <c r="D379" s="188">
        <f t="shared" si="3"/>
        <v>3775.2686201999995</v>
      </c>
      <c r="E379" s="159">
        <f>(D379-B379)/B379</f>
        <v>6.0000000000000046E-2</v>
      </c>
      <c r="G379" s="119"/>
    </row>
    <row r="380" spans="1:7" ht="12.75">
      <c r="A380" s="96" t="s">
        <v>230</v>
      </c>
      <c r="B380" s="243">
        <f>'Tariff Book 14_15'!D380</f>
        <v>4596.5804849999995</v>
      </c>
      <c r="C380" s="89"/>
      <c r="D380" s="188">
        <f t="shared" si="3"/>
        <v>4872.3753140999997</v>
      </c>
      <c r="E380" s="159">
        <f>(D380-B380)/B380</f>
        <v>6.000000000000006E-2</v>
      </c>
      <c r="G380" s="119"/>
    </row>
    <row r="381" spans="1:7" ht="12.75">
      <c r="A381" s="96" t="s">
        <v>231</v>
      </c>
      <c r="B381" s="243">
        <f>'Tariff Book 14_15'!D381</f>
        <v>97.756784999999994</v>
      </c>
      <c r="C381" s="89"/>
      <c r="D381" s="188">
        <f t="shared" si="3"/>
        <v>103.62219209999999</v>
      </c>
      <c r="E381" s="159">
        <f>(D381-B381)/B381</f>
        <v>5.9999999999999991E-2</v>
      </c>
      <c r="G381" s="119"/>
    </row>
    <row r="382" spans="1:7" ht="12.75">
      <c r="A382" s="96" t="s">
        <v>205</v>
      </c>
      <c r="B382" s="243">
        <f>'Tariff Book 14_15'!D382</f>
        <v>14550.911969999997</v>
      </c>
      <c r="C382" s="89"/>
      <c r="D382" s="188">
        <f t="shared" si="3"/>
        <v>15423.966688199998</v>
      </c>
      <c r="E382" s="159">
        <f>(D382-B382)/B382</f>
        <v>6.0000000000000074E-2</v>
      </c>
      <c r="G382" s="119"/>
    </row>
    <row r="383" spans="1:7" ht="12.75">
      <c r="A383" s="96" t="s">
        <v>206</v>
      </c>
      <c r="B383" s="243">
        <f>'Tariff Book 14_15'!D383</f>
        <v>33.948284999999998</v>
      </c>
      <c r="C383" s="89"/>
      <c r="D383" s="188">
        <f t="shared" si="3"/>
        <v>35.985182100000003</v>
      </c>
      <c r="E383" s="159">
        <f>(D383-B383)/B383</f>
        <v>6.0000000000000137E-2</v>
      </c>
      <c r="G383" s="119"/>
    </row>
    <row r="384" spans="1:7" ht="12.75">
      <c r="A384" s="96" t="s">
        <v>232</v>
      </c>
      <c r="B384" s="243" t="str">
        <f>'Tariff Book 14_15'!D384</f>
        <v>n/a</v>
      </c>
      <c r="C384" s="89"/>
      <c r="D384" s="379" t="str">
        <f>B384</f>
        <v>n/a</v>
      </c>
      <c r="E384" s="159"/>
      <c r="G384" s="119"/>
    </row>
    <row r="385" spans="1:22" ht="12.75">
      <c r="A385" s="96" t="s">
        <v>486</v>
      </c>
      <c r="B385" s="243" t="str">
        <f>'Tariff Book 14_15'!D385</f>
        <v>n/a</v>
      </c>
      <c r="C385" s="89"/>
      <c r="D385" s="379" t="str">
        <f t="shared" ref="D385:D387" si="8">B385</f>
        <v>n/a</v>
      </c>
      <c r="E385" s="159" t="s">
        <v>144</v>
      </c>
      <c r="G385" s="119"/>
    </row>
    <row r="386" spans="1:22" ht="12.75">
      <c r="A386" s="96" t="s">
        <v>467</v>
      </c>
      <c r="B386" s="243" t="str">
        <f>'Tariff Book 14_15'!D386</f>
        <v>n/a</v>
      </c>
      <c r="C386" s="89"/>
      <c r="D386" s="379" t="str">
        <f t="shared" si="8"/>
        <v>n/a</v>
      </c>
      <c r="E386" s="159" t="s">
        <v>144</v>
      </c>
      <c r="G386" s="119"/>
    </row>
    <row r="387" spans="1:22" ht="12.75">
      <c r="A387" s="96" t="s">
        <v>468</v>
      </c>
      <c r="B387" s="243" t="str">
        <f>'Tariff Book 14_15'!D387</f>
        <v>n/a</v>
      </c>
      <c r="C387" s="89"/>
      <c r="D387" s="379" t="str">
        <f t="shared" si="8"/>
        <v>n/a</v>
      </c>
      <c r="E387" s="159" t="s">
        <v>144</v>
      </c>
      <c r="G387" s="119"/>
    </row>
    <row r="388" spans="1:22" ht="12.75">
      <c r="A388" s="96"/>
      <c r="B388" s="243" t="str">
        <f>'Tariff Book 14_15'!D388</f>
        <v/>
      </c>
      <c r="C388" s="89"/>
      <c r="D388" s="188"/>
      <c r="E388" s="159" t="s">
        <v>144</v>
      </c>
      <c r="G388" s="119"/>
    </row>
    <row r="389" spans="1:22" ht="12.75">
      <c r="A389" s="94" t="s">
        <v>84</v>
      </c>
      <c r="B389" s="243" t="str">
        <f>'Tariff Book 14_15'!D389</f>
        <v/>
      </c>
      <c r="C389" s="95"/>
      <c r="D389" s="188"/>
      <c r="E389" s="159" t="s">
        <v>144</v>
      </c>
      <c r="G389" s="119"/>
    </row>
    <row r="390" spans="1:22" ht="12.75">
      <c r="A390" s="96" t="s">
        <v>265</v>
      </c>
      <c r="B390" s="243">
        <f>'Tariff Book 14_15'!D390</f>
        <v>3051.25758</v>
      </c>
      <c r="C390" s="95"/>
      <c r="D390" s="188">
        <f t="shared" si="3"/>
        <v>3234.3330348</v>
      </c>
      <c r="E390" s="159">
        <f>(D390-B390)/B390</f>
        <v>0.06</v>
      </c>
      <c r="G390" s="119"/>
    </row>
    <row r="391" spans="1:22" ht="12.75">
      <c r="A391" s="96" t="s">
        <v>230</v>
      </c>
      <c r="B391" s="243">
        <f>'Tariff Book 14_15'!D391</f>
        <v>4453.6061849999996</v>
      </c>
      <c r="C391" s="95"/>
      <c r="D391" s="188">
        <f t="shared" si="3"/>
        <v>4720.8225560999999</v>
      </c>
      <c r="E391" s="159">
        <f t="shared" ref="E391:E398" si="9">(D391-B391)/B391</f>
        <v>6.0000000000000067E-2</v>
      </c>
      <c r="G391" s="119"/>
    </row>
    <row r="392" spans="1:22" ht="12.75">
      <c r="A392" s="96" t="s">
        <v>231</v>
      </c>
      <c r="B392" s="243">
        <f>'Tariff Book 14_15'!D392</f>
        <v>109.73980499999999</v>
      </c>
      <c r="C392" s="95"/>
      <c r="D392" s="188">
        <f t="shared" ref="D392:D455" si="10">B392*($J$33+$J$32)</f>
        <v>116.32419329999999</v>
      </c>
      <c r="E392" s="159">
        <f t="shared" si="9"/>
        <v>6.0000000000000012E-2</v>
      </c>
      <c r="G392" s="119"/>
    </row>
    <row r="393" spans="1:22" ht="12.75">
      <c r="A393" s="96" t="s">
        <v>205</v>
      </c>
      <c r="B393" s="243">
        <f>'Tariff Book 14_15'!D393</f>
        <v>15642.231989999998</v>
      </c>
      <c r="C393" s="95"/>
      <c r="D393" s="188">
        <f t="shared" si="10"/>
        <v>16580.765909399997</v>
      </c>
      <c r="E393" s="159">
        <f t="shared" si="9"/>
        <v>5.9999999999999935E-2</v>
      </c>
      <c r="G393" s="119"/>
    </row>
    <row r="394" spans="1:22" ht="12.75">
      <c r="A394" s="96" t="s">
        <v>206</v>
      </c>
      <c r="B394" s="243">
        <f>'Tariff Book 14_15'!D394</f>
        <v>36.381659999999997</v>
      </c>
      <c r="C394" s="95"/>
      <c r="D394" s="188">
        <f t="shared" si="10"/>
        <v>38.564559599999995</v>
      </c>
      <c r="E394" s="159">
        <f t="shared" si="9"/>
        <v>5.9999999999999977E-2</v>
      </c>
      <c r="G394" s="119"/>
    </row>
    <row r="395" spans="1:22" ht="12.75">
      <c r="A395" s="96" t="s">
        <v>232</v>
      </c>
      <c r="B395" s="243">
        <f>'Tariff Book 14_15'!D395</f>
        <v>30435.659519999997</v>
      </c>
      <c r="C395" s="95"/>
      <c r="D395" s="188">
        <f t="shared" si="10"/>
        <v>32261.799091199999</v>
      </c>
      <c r="E395" s="159">
        <f t="shared" si="9"/>
        <v>6.0000000000000046E-2</v>
      </c>
      <c r="G395" s="119"/>
    </row>
    <row r="396" spans="1:22" ht="12.75">
      <c r="A396" s="96" t="s">
        <v>486</v>
      </c>
      <c r="B396" s="243">
        <f>'Tariff Book 14_15'!D396</f>
        <v>26.680605</v>
      </c>
      <c r="C396" s="95"/>
      <c r="D396" s="188">
        <f t="shared" si="10"/>
        <v>28.281441300000001</v>
      </c>
      <c r="E396" s="159">
        <f t="shared" si="9"/>
        <v>6.0000000000000039E-2</v>
      </c>
      <c r="G396" s="119"/>
    </row>
    <row r="397" spans="1:22" ht="12.75">
      <c r="A397" s="96" t="s">
        <v>467</v>
      </c>
      <c r="B397" s="243">
        <f>'Tariff Book 14_15'!D397</f>
        <v>44865.324524999996</v>
      </c>
      <c r="C397" s="95"/>
      <c r="D397" s="188">
        <f t="shared" si="10"/>
        <v>47557.243996500001</v>
      </c>
      <c r="E397" s="159">
        <f t="shared" si="9"/>
        <v>6.0000000000000116E-2</v>
      </c>
      <c r="G397" s="119"/>
    </row>
    <row r="398" spans="1:22" ht="12.75">
      <c r="A398" s="96" t="s">
        <v>468</v>
      </c>
      <c r="B398" s="243">
        <f>'Tariff Book 14_15'!D398</f>
        <v>21.824669999999998</v>
      </c>
      <c r="C398" s="95"/>
      <c r="D398" s="188">
        <f t="shared" si="10"/>
        <v>23.134150199999997</v>
      </c>
      <c r="E398" s="159">
        <f t="shared" si="9"/>
        <v>5.9999999999999984E-2</v>
      </c>
      <c r="G398" s="119"/>
    </row>
    <row r="399" spans="1:22" ht="12.75">
      <c r="A399" s="96"/>
      <c r="B399" s="243" t="str">
        <f>'Tariff Book 14_15'!D399</f>
        <v/>
      </c>
      <c r="C399" s="95"/>
      <c r="D399" s="188"/>
      <c r="E399" s="159" t="s">
        <v>144</v>
      </c>
      <c r="G399" s="119"/>
      <c r="V399" s="165">
        <v>1</v>
      </c>
    </row>
    <row r="400" spans="1:22" ht="12.75">
      <c r="A400" s="94" t="s">
        <v>601</v>
      </c>
      <c r="B400" s="243" t="str">
        <f>'Tariff Book 14_15'!D400</f>
        <v/>
      </c>
      <c r="C400" s="95"/>
      <c r="D400" s="188"/>
      <c r="E400" s="159" t="s">
        <v>144</v>
      </c>
      <c r="G400" s="119"/>
      <c r="V400" s="165">
        <v>1</v>
      </c>
    </row>
    <row r="401" spans="1:22" ht="12.75">
      <c r="A401" s="96" t="s">
        <v>265</v>
      </c>
      <c r="B401" s="243">
        <f>'Tariff Book 14_15'!D401</f>
        <v>5096.3091899999999</v>
      </c>
      <c r="C401" s="95"/>
      <c r="D401" s="188">
        <f t="shared" si="10"/>
        <v>5402.0877414000006</v>
      </c>
      <c r="E401" s="159">
        <f t="shared" ref="E401:E409" si="11">(D401-B401)/B401</f>
        <v>6.000000000000013E-2</v>
      </c>
      <c r="G401" s="119"/>
    </row>
    <row r="402" spans="1:22" ht="12.75">
      <c r="A402" s="96" t="s">
        <v>230</v>
      </c>
      <c r="B402" s="243">
        <f>'Tariff Book 14_15'!D402</f>
        <v>8671.3155899999983</v>
      </c>
      <c r="C402" s="95"/>
      <c r="D402" s="188">
        <f t="shared" si="10"/>
        <v>9191.594525399998</v>
      </c>
      <c r="E402" s="159">
        <f t="shared" si="11"/>
        <v>5.9999999999999977E-2</v>
      </c>
      <c r="G402" s="119"/>
    </row>
    <row r="403" spans="1:22" ht="12.75">
      <c r="A403" s="96" t="s">
        <v>231</v>
      </c>
      <c r="B403" s="243">
        <f>'Tariff Book 14_15'!D403</f>
        <v>184.62286499999999</v>
      </c>
      <c r="C403" s="95"/>
      <c r="D403" s="188">
        <f t="shared" si="10"/>
        <v>195.70023689999999</v>
      </c>
      <c r="E403" s="159">
        <f t="shared" si="11"/>
        <v>6.0000000000000019E-2</v>
      </c>
      <c r="G403" s="119"/>
    </row>
    <row r="404" spans="1:22" ht="12.75">
      <c r="A404" s="96" t="s">
        <v>205</v>
      </c>
      <c r="B404" s="243">
        <f>'Tariff Book 14_15'!D404</f>
        <v>26676.679154999998</v>
      </c>
      <c r="C404" s="95"/>
      <c r="D404" s="188">
        <f t="shared" si="10"/>
        <v>28277.279904299998</v>
      </c>
      <c r="E404" s="159">
        <f t="shared" si="11"/>
        <v>0.06</v>
      </c>
      <c r="G404" s="119"/>
    </row>
    <row r="405" spans="1:22" ht="12.75">
      <c r="A405" s="96" t="s">
        <v>206</v>
      </c>
      <c r="B405" s="243">
        <f>'Tariff Book 14_15'!D405</f>
        <v>58.206329999999994</v>
      </c>
      <c r="C405" s="95"/>
      <c r="D405" s="188">
        <f t="shared" si="10"/>
        <v>61.698709799999996</v>
      </c>
      <c r="E405" s="159">
        <f t="shared" si="11"/>
        <v>6.0000000000000039E-2</v>
      </c>
      <c r="G405" s="119"/>
    </row>
    <row r="406" spans="1:22" ht="12.75">
      <c r="A406" s="96" t="s">
        <v>232</v>
      </c>
      <c r="B406" s="243">
        <f>'Tariff Book 14_15'!D406</f>
        <v>50928.20270999999</v>
      </c>
      <c r="C406" s="95"/>
      <c r="D406" s="188">
        <f t="shared" si="10"/>
        <v>53983.894872599994</v>
      </c>
      <c r="E406" s="159">
        <f t="shared" si="11"/>
        <v>6.0000000000000088E-2</v>
      </c>
      <c r="G406" s="119"/>
      <c r="V406" s="165">
        <v>1</v>
      </c>
    </row>
    <row r="407" spans="1:22" ht="12.75">
      <c r="A407" s="96" t="s">
        <v>486</v>
      </c>
      <c r="B407" s="243">
        <f>'Tariff Book 14_15'!D407</f>
        <v>15.768269999999999</v>
      </c>
      <c r="C407" s="95"/>
      <c r="D407" s="188">
        <f t="shared" si="10"/>
        <v>16.714366200000001</v>
      </c>
      <c r="E407" s="159">
        <f t="shared" si="11"/>
        <v>6.0000000000000081E-2</v>
      </c>
      <c r="G407" s="119"/>
    </row>
    <row r="408" spans="1:22" ht="12.75">
      <c r="A408" s="96" t="s">
        <v>467</v>
      </c>
      <c r="B408" s="243">
        <f>'Tariff Book 14_15'!D408</f>
        <v>63053.959079999993</v>
      </c>
      <c r="C408" s="95"/>
      <c r="D408" s="188">
        <f t="shared" si="10"/>
        <v>66837.196624799995</v>
      </c>
      <c r="E408" s="159">
        <f t="shared" si="11"/>
        <v>6.0000000000000039E-2</v>
      </c>
      <c r="G408" s="119"/>
      <c r="V408" s="165">
        <v>1</v>
      </c>
    </row>
    <row r="409" spans="1:22" ht="12.75">
      <c r="A409" s="96" t="s">
        <v>468</v>
      </c>
      <c r="B409" s="243">
        <f>'Tariff Book 14_15'!D409</f>
        <v>26.680605</v>
      </c>
      <c r="C409" s="95"/>
      <c r="D409" s="188">
        <f t="shared" si="10"/>
        <v>28.281441300000001</v>
      </c>
      <c r="E409" s="159">
        <f t="shared" si="11"/>
        <v>6.0000000000000039E-2</v>
      </c>
      <c r="G409" s="119"/>
      <c r="V409" s="165">
        <v>1</v>
      </c>
    </row>
    <row r="410" spans="1:22" ht="12.75">
      <c r="A410" s="96"/>
      <c r="B410" s="243"/>
      <c r="C410" s="95"/>
      <c r="D410" s="188"/>
      <c r="E410" s="159" t="s">
        <v>144</v>
      </c>
      <c r="G410" s="119"/>
      <c r="V410" s="165">
        <v>1</v>
      </c>
    </row>
    <row r="411" spans="1:22" ht="12.75">
      <c r="A411" s="94" t="s">
        <v>603</v>
      </c>
      <c r="B411" s="243"/>
      <c r="C411" s="95"/>
      <c r="D411" s="188"/>
      <c r="E411" s="159" t="s">
        <v>144</v>
      </c>
      <c r="G411" s="119"/>
      <c r="V411" s="165">
        <v>1</v>
      </c>
    </row>
    <row r="412" spans="1:22" ht="12.75">
      <c r="A412" s="96"/>
      <c r="B412" s="243"/>
      <c r="C412" s="95"/>
      <c r="D412" s="188"/>
      <c r="E412" s="159" t="s">
        <v>144</v>
      </c>
      <c r="G412" s="119"/>
      <c r="V412" s="165">
        <v>1</v>
      </c>
    </row>
    <row r="413" spans="1:22" ht="12.75">
      <c r="A413" s="154" t="s">
        <v>1169</v>
      </c>
      <c r="B413" s="243"/>
      <c r="C413" s="95"/>
      <c r="D413" s="188"/>
      <c r="E413" s="159" t="s">
        <v>144</v>
      </c>
      <c r="G413" s="119"/>
      <c r="V413" s="165">
        <v>1</v>
      </c>
    </row>
    <row r="414" spans="1:22" ht="12.75">
      <c r="A414" s="96" t="s">
        <v>605</v>
      </c>
      <c r="B414" s="243"/>
      <c r="C414" s="95"/>
      <c r="D414" s="188"/>
      <c r="E414" s="159" t="s">
        <v>144</v>
      </c>
      <c r="G414" s="119"/>
      <c r="V414" s="165">
        <v>1</v>
      </c>
    </row>
    <row r="415" spans="1:22" ht="12.75">
      <c r="A415" s="96" t="s">
        <v>606</v>
      </c>
      <c r="B415" s="243"/>
      <c r="C415" s="95"/>
      <c r="D415" s="188"/>
      <c r="E415" s="159" t="s">
        <v>144</v>
      </c>
      <c r="G415" s="119"/>
      <c r="V415" s="165">
        <v>1</v>
      </c>
    </row>
    <row r="416" spans="1:22" ht="12.75">
      <c r="A416" s="96"/>
      <c r="B416" s="243"/>
      <c r="C416" s="95"/>
      <c r="D416" s="188"/>
      <c r="E416" s="159" t="s">
        <v>144</v>
      </c>
      <c r="G416" s="119"/>
      <c r="V416" s="165">
        <v>1</v>
      </c>
    </row>
    <row r="417" spans="1:22" ht="12.75">
      <c r="A417" s="154" t="s">
        <v>1170</v>
      </c>
      <c r="B417" s="243"/>
      <c r="C417" s="95"/>
      <c r="D417" s="188"/>
      <c r="E417" s="159" t="s">
        <v>144</v>
      </c>
      <c r="G417" s="119"/>
      <c r="V417" s="165">
        <v>1</v>
      </c>
    </row>
    <row r="418" spans="1:22" ht="12.75">
      <c r="A418" s="96" t="s">
        <v>608</v>
      </c>
      <c r="B418" s="243"/>
      <c r="C418" s="95"/>
      <c r="D418" s="188"/>
      <c r="E418" s="159" t="s">
        <v>144</v>
      </c>
      <c r="G418" s="119"/>
      <c r="V418" s="165">
        <v>1</v>
      </c>
    </row>
    <row r="419" spans="1:22" ht="12.75">
      <c r="A419" s="96" t="s">
        <v>156</v>
      </c>
      <c r="B419" s="243"/>
      <c r="C419" s="95"/>
      <c r="D419" s="188"/>
      <c r="E419" s="159" t="s">
        <v>144</v>
      </c>
      <c r="G419" s="119"/>
      <c r="V419" s="165">
        <v>1</v>
      </c>
    </row>
    <row r="420" spans="1:22" ht="12.75">
      <c r="A420" s="96"/>
      <c r="B420" s="243"/>
      <c r="C420" s="95"/>
      <c r="D420" s="188"/>
      <c r="E420" s="159" t="s">
        <v>144</v>
      </c>
      <c r="G420" s="119"/>
    </row>
    <row r="421" spans="1:22" ht="12.75">
      <c r="A421" s="96"/>
      <c r="B421" s="243"/>
      <c r="C421" s="95"/>
      <c r="D421" s="188"/>
      <c r="E421" s="159"/>
      <c r="G421" s="119"/>
      <c r="V421" s="165">
        <v>1</v>
      </c>
    </row>
    <row r="422" spans="1:22" ht="12.75">
      <c r="A422" s="154" t="s">
        <v>1171</v>
      </c>
      <c r="B422" s="243"/>
      <c r="C422" s="95"/>
      <c r="D422" s="188"/>
      <c r="E422" s="159" t="s">
        <v>144</v>
      </c>
      <c r="G422" s="119"/>
      <c r="V422" s="165">
        <v>1</v>
      </c>
    </row>
    <row r="423" spans="1:22" ht="12.75">
      <c r="A423" s="96" t="s">
        <v>157</v>
      </c>
      <c r="B423" s="243"/>
      <c r="C423" s="95"/>
      <c r="D423" s="188"/>
      <c r="E423" s="159" t="s">
        <v>144</v>
      </c>
      <c r="G423" s="119"/>
      <c r="V423" s="165">
        <v>1</v>
      </c>
    </row>
    <row r="424" spans="1:22" ht="12.75">
      <c r="A424" s="96" t="s">
        <v>609</v>
      </c>
      <c r="B424" s="243"/>
      <c r="C424" s="95"/>
      <c r="D424" s="188"/>
      <c r="E424" s="159" t="s">
        <v>144</v>
      </c>
      <c r="G424" s="119"/>
      <c r="V424" s="165">
        <v>1</v>
      </c>
    </row>
    <row r="425" spans="1:22" ht="12.75">
      <c r="A425" s="96" t="s">
        <v>610</v>
      </c>
      <c r="B425" s="243"/>
      <c r="C425" s="95"/>
      <c r="D425" s="188"/>
      <c r="E425" s="159" t="s">
        <v>144</v>
      </c>
      <c r="G425" s="119"/>
      <c r="V425" s="165">
        <v>1</v>
      </c>
    </row>
    <row r="426" spans="1:22" ht="13.5" thickBot="1">
      <c r="A426" s="271"/>
      <c r="B426" s="204"/>
      <c r="C426" s="292"/>
      <c r="D426" s="188"/>
      <c r="E426" s="280" t="s">
        <v>144</v>
      </c>
      <c r="G426" s="119"/>
    </row>
    <row r="427" spans="1:22" ht="12.75">
      <c r="A427" s="290"/>
      <c r="B427" s="243"/>
      <c r="C427" s="95"/>
      <c r="D427" s="188"/>
      <c r="E427" s="285"/>
      <c r="G427" s="119"/>
      <c r="V427" s="165">
        <v>1</v>
      </c>
    </row>
    <row r="428" spans="1:22" ht="12.75">
      <c r="A428" s="154" t="s">
        <v>1174</v>
      </c>
      <c r="B428" s="243"/>
      <c r="C428" s="95"/>
      <c r="D428" s="188"/>
      <c r="E428" s="159" t="s">
        <v>144</v>
      </c>
      <c r="G428" s="119"/>
      <c r="V428" s="165">
        <v>1</v>
      </c>
    </row>
    <row r="429" spans="1:22" ht="12.75">
      <c r="A429" s="96" t="s">
        <v>612</v>
      </c>
      <c r="B429" s="243"/>
      <c r="C429" s="95"/>
      <c r="D429" s="188"/>
      <c r="E429" s="159" t="s">
        <v>144</v>
      </c>
      <c r="G429" s="119"/>
      <c r="V429" s="165">
        <v>1</v>
      </c>
    </row>
    <row r="430" spans="1:22" ht="12.75">
      <c r="A430" s="96" t="s">
        <v>1327</v>
      </c>
      <c r="B430" s="243"/>
      <c r="C430" s="95"/>
      <c r="D430" s="188"/>
      <c r="E430" s="159" t="s">
        <v>144</v>
      </c>
      <c r="G430" s="119"/>
      <c r="V430" s="165">
        <v>1</v>
      </c>
    </row>
    <row r="431" spans="1:22" ht="12.75">
      <c r="A431" s="96" t="s">
        <v>1172</v>
      </c>
      <c r="B431" s="243"/>
      <c r="C431" s="95"/>
      <c r="D431" s="188"/>
      <c r="E431" s="159" t="s">
        <v>144</v>
      </c>
      <c r="G431" s="119"/>
      <c r="V431" s="165">
        <v>1</v>
      </c>
    </row>
    <row r="432" spans="1:22" ht="12.75">
      <c r="A432" s="96"/>
      <c r="B432" s="243"/>
      <c r="C432" s="95"/>
      <c r="D432" s="188"/>
      <c r="E432" s="159" t="s">
        <v>144</v>
      </c>
      <c r="G432" s="119"/>
      <c r="V432" s="165">
        <v>1</v>
      </c>
    </row>
    <row r="433" spans="1:22" ht="12.75">
      <c r="A433" s="154" t="s">
        <v>1328</v>
      </c>
      <c r="B433" s="243"/>
      <c r="C433" s="95"/>
      <c r="D433" s="188"/>
      <c r="E433" s="159" t="s">
        <v>144</v>
      </c>
      <c r="G433" s="119"/>
      <c r="V433" s="165">
        <v>1</v>
      </c>
    </row>
    <row r="434" spans="1:22" ht="12.75">
      <c r="A434" s="96" t="s">
        <v>1173</v>
      </c>
      <c r="B434" s="243"/>
      <c r="C434" s="95"/>
      <c r="D434" s="188"/>
      <c r="E434" s="159" t="s">
        <v>144</v>
      </c>
      <c r="G434" s="119"/>
      <c r="V434" s="165">
        <v>1</v>
      </c>
    </row>
    <row r="435" spans="1:22" ht="12.75">
      <c r="A435" s="96" t="s">
        <v>1312</v>
      </c>
      <c r="B435" s="243">
        <f>'Tariff Book 14_15'!D435</f>
        <v>4539.4123949999994</v>
      </c>
      <c r="C435" s="95"/>
      <c r="D435" s="188">
        <f t="shared" si="10"/>
        <v>4811.7771386999993</v>
      </c>
      <c r="E435" s="159">
        <f>(D435-B435)/B435</f>
        <v>0.06</v>
      </c>
      <c r="G435" s="119"/>
      <c r="V435" s="165">
        <v>1</v>
      </c>
    </row>
    <row r="436" spans="1:22" ht="12.75">
      <c r="A436" s="96" t="s">
        <v>633</v>
      </c>
      <c r="B436" s="243">
        <f>'Tariff Book 14_15'!D436</f>
        <v>5724.3037949999998</v>
      </c>
      <c r="C436" s="95"/>
      <c r="D436" s="188">
        <f t="shared" si="10"/>
        <v>6067.7620226999998</v>
      </c>
      <c r="E436" s="159">
        <f>(D436-B436)/B436</f>
        <v>5.9999999999999991E-2</v>
      </c>
      <c r="G436" s="119"/>
      <c r="V436" s="165">
        <v>1</v>
      </c>
    </row>
    <row r="437" spans="1:22" ht="12.75">
      <c r="A437" s="96" t="s">
        <v>1175</v>
      </c>
      <c r="B437" s="243"/>
      <c r="C437" s="95"/>
      <c r="D437" s="188"/>
      <c r="E437" s="159"/>
      <c r="G437" s="119"/>
    </row>
    <row r="438" spans="1:22" ht="12.75">
      <c r="A438" s="96" t="s">
        <v>1176</v>
      </c>
      <c r="B438" s="243"/>
      <c r="C438" s="95"/>
      <c r="D438" s="188"/>
      <c r="E438" s="159"/>
      <c r="G438" s="119"/>
    </row>
    <row r="439" spans="1:22" ht="12.75">
      <c r="A439" s="369" t="s">
        <v>1552</v>
      </c>
      <c r="B439" s="328" t="s">
        <v>1553</v>
      </c>
      <c r="C439" s="95"/>
      <c r="D439" s="188" t="str">
        <f>B439</f>
        <v>New Addition</v>
      </c>
      <c r="E439" s="159"/>
      <c r="G439" s="119"/>
    </row>
    <row r="440" spans="1:22" ht="12.75">
      <c r="A440" s="96"/>
      <c r="B440" s="243"/>
      <c r="C440" s="95"/>
      <c r="D440" s="188"/>
      <c r="E440" s="159"/>
      <c r="G440" s="119"/>
      <c r="V440" s="165">
        <v>1</v>
      </c>
    </row>
    <row r="441" spans="1:22" ht="12.75">
      <c r="A441" s="94" t="s">
        <v>619</v>
      </c>
      <c r="B441" s="243"/>
      <c r="C441" s="95"/>
      <c r="D441" s="188"/>
      <c r="E441" s="159" t="s">
        <v>144</v>
      </c>
      <c r="G441" s="119"/>
      <c r="V441" s="165">
        <v>1</v>
      </c>
    </row>
    <row r="442" spans="1:22" ht="12.75">
      <c r="A442" s="96"/>
      <c r="B442" s="243"/>
      <c r="C442" s="95"/>
      <c r="D442" s="188"/>
      <c r="E442" s="159" t="s">
        <v>144</v>
      </c>
      <c r="G442" s="119"/>
      <c r="V442" s="165">
        <v>1</v>
      </c>
    </row>
    <row r="443" spans="1:22" ht="12.75">
      <c r="A443" s="94" t="s">
        <v>620</v>
      </c>
      <c r="B443" s="243"/>
      <c r="C443" s="95"/>
      <c r="D443" s="188"/>
      <c r="E443" s="159" t="s">
        <v>144</v>
      </c>
      <c r="G443" s="119"/>
      <c r="V443" s="165">
        <v>1</v>
      </c>
    </row>
    <row r="444" spans="1:22" ht="12.75">
      <c r="A444" s="94"/>
      <c r="B444" s="243"/>
      <c r="C444" s="95"/>
      <c r="D444" s="188"/>
      <c r="E444" s="159" t="s">
        <v>144</v>
      </c>
      <c r="G444" s="119"/>
      <c r="V444" s="165">
        <v>1</v>
      </c>
    </row>
    <row r="445" spans="1:22" ht="12.75">
      <c r="A445" s="96" t="s">
        <v>621</v>
      </c>
      <c r="B445" s="243"/>
      <c r="C445" s="95"/>
      <c r="D445" s="188"/>
      <c r="E445" s="159" t="s">
        <v>144</v>
      </c>
      <c r="G445" s="119"/>
      <c r="V445" s="165">
        <v>1</v>
      </c>
    </row>
    <row r="446" spans="1:22" ht="12.75">
      <c r="A446" s="96" t="s">
        <v>233</v>
      </c>
      <c r="B446" s="243"/>
      <c r="C446" s="95"/>
      <c r="D446" s="188"/>
      <c r="E446" s="159" t="s">
        <v>144</v>
      </c>
      <c r="G446" s="119"/>
      <c r="V446" s="165">
        <v>1</v>
      </c>
    </row>
    <row r="447" spans="1:22" ht="12.75">
      <c r="A447" s="96" t="s">
        <v>158</v>
      </c>
      <c r="B447" s="243"/>
      <c r="C447" s="95"/>
      <c r="D447" s="188"/>
      <c r="E447" s="159" t="s">
        <v>144</v>
      </c>
      <c r="G447" s="119"/>
      <c r="V447" s="165">
        <v>1</v>
      </c>
    </row>
    <row r="448" spans="1:22" ht="12.75">
      <c r="A448" s="96" t="s">
        <v>622</v>
      </c>
      <c r="B448" s="243"/>
      <c r="C448" s="95"/>
      <c r="D448" s="188"/>
      <c r="E448" s="159" t="s">
        <v>144</v>
      </c>
      <c r="G448" s="119"/>
      <c r="V448" s="165">
        <v>1</v>
      </c>
    </row>
    <row r="449" spans="1:22" ht="12.75">
      <c r="A449" s="94"/>
      <c r="B449" s="243"/>
      <c r="C449" s="95"/>
      <c r="D449" s="188"/>
      <c r="E449" s="159" t="s">
        <v>144</v>
      </c>
      <c r="G449" s="119"/>
      <c r="V449" s="165">
        <v>1</v>
      </c>
    </row>
    <row r="450" spans="1:22" ht="12.75">
      <c r="A450" s="96" t="s">
        <v>1177</v>
      </c>
      <c r="B450" s="243"/>
      <c r="C450" s="95"/>
      <c r="D450" s="188"/>
      <c r="E450" s="159" t="s">
        <v>144</v>
      </c>
      <c r="G450" s="119"/>
      <c r="V450" s="165">
        <v>1</v>
      </c>
    </row>
    <row r="451" spans="1:22" ht="12.75">
      <c r="A451" s="96" t="s">
        <v>1178</v>
      </c>
      <c r="B451" s="243" t="str">
        <f>'Tariff Book 14_15'!D450</f>
        <v>on application</v>
      </c>
      <c r="C451" s="153"/>
      <c r="D451" s="188" t="str">
        <f>B451</f>
        <v>on application</v>
      </c>
      <c r="E451" s="159"/>
      <c r="G451" s="119"/>
      <c r="V451" s="165">
        <v>1</v>
      </c>
    </row>
    <row r="452" spans="1:22" ht="12.75">
      <c r="A452" s="94"/>
      <c r="B452" s="243" t="str">
        <f>'Tariff Book 14_15'!D451</f>
        <v/>
      </c>
      <c r="C452" s="95"/>
      <c r="D452" s="188"/>
      <c r="E452" s="159" t="s">
        <v>144</v>
      </c>
      <c r="G452" s="119"/>
      <c r="V452" s="165">
        <v>1</v>
      </c>
    </row>
    <row r="453" spans="1:22" ht="12.75">
      <c r="A453" s="94" t="s">
        <v>626</v>
      </c>
      <c r="B453" s="243" t="str">
        <f>'Tariff Book 14_15'!D452</f>
        <v/>
      </c>
      <c r="C453" s="97"/>
      <c r="D453" s="188"/>
      <c r="E453" s="159" t="s">
        <v>144</v>
      </c>
      <c r="G453" s="119"/>
      <c r="V453" s="165">
        <v>1</v>
      </c>
    </row>
    <row r="454" spans="1:22" ht="12.75">
      <c r="A454" s="96"/>
      <c r="B454" s="243" t="str">
        <f>'Tariff Book 14_15'!D453</f>
        <v/>
      </c>
      <c r="C454" s="95"/>
      <c r="D454" s="188"/>
      <c r="E454" s="159" t="s">
        <v>144</v>
      </c>
      <c r="G454" s="119"/>
      <c r="V454" s="165">
        <v>1</v>
      </c>
    </row>
    <row r="455" spans="1:22" ht="12.75">
      <c r="A455" s="96" t="s">
        <v>1348</v>
      </c>
      <c r="B455" s="243">
        <f>'Tariff Book 14_15'!D454</f>
        <v>9077.0186849999991</v>
      </c>
      <c r="C455" s="95"/>
      <c r="D455" s="188">
        <f t="shared" si="10"/>
        <v>9621.6398061</v>
      </c>
      <c r="E455" s="159">
        <f>(D455-B455)/B455</f>
        <v>6.0000000000000102E-2</v>
      </c>
      <c r="G455" s="119"/>
      <c r="V455" s="165">
        <v>1</v>
      </c>
    </row>
    <row r="456" spans="1:22" ht="12.75">
      <c r="A456" s="96" t="s">
        <v>1351</v>
      </c>
      <c r="B456" s="243">
        <f>'Tariff Book 14_15'!D455</f>
        <v>72616.192739999999</v>
      </c>
      <c r="C456" s="95"/>
      <c r="D456" s="188">
        <f t="shared" ref="D456:D511" si="12">B456*($J$33+$J$32)</f>
        <v>76973.164304400008</v>
      </c>
      <c r="E456" s="159">
        <f>(D456-B456)/B456</f>
        <v>6.0000000000000137E-2</v>
      </c>
      <c r="G456" s="119"/>
      <c r="V456" s="165">
        <v>1</v>
      </c>
    </row>
    <row r="457" spans="1:22" ht="12.75">
      <c r="A457" s="96"/>
      <c r="B457" s="243" t="str">
        <f>'Tariff Book 14_15'!D456</f>
        <v/>
      </c>
      <c r="C457" s="95"/>
      <c r="D457" s="188"/>
      <c r="E457" s="159" t="s">
        <v>144</v>
      </c>
      <c r="G457" s="119"/>
      <c r="V457" s="165">
        <v>1</v>
      </c>
    </row>
    <row r="458" spans="1:22" ht="12.75">
      <c r="A458" s="96" t="s">
        <v>629</v>
      </c>
      <c r="B458" s="243" t="str">
        <f>'Tariff Book 14_15'!D457</f>
        <v/>
      </c>
      <c r="C458" s="95"/>
      <c r="D458" s="188"/>
      <c r="E458" s="159" t="s">
        <v>144</v>
      </c>
      <c r="G458" s="119"/>
      <c r="V458" s="165">
        <v>1</v>
      </c>
    </row>
    <row r="459" spans="1:22" ht="12.75">
      <c r="A459" s="96" t="s">
        <v>1349</v>
      </c>
      <c r="B459" s="243">
        <f>'Tariff Book 14_15'!D458</f>
        <v>6053.1122399999995</v>
      </c>
      <c r="C459" s="95"/>
      <c r="D459" s="188">
        <f t="shared" si="12"/>
        <v>6416.2989743999997</v>
      </c>
      <c r="E459" s="159">
        <f>(D459-B459)/B459</f>
        <v>6.0000000000000039E-2</v>
      </c>
      <c r="G459" s="119"/>
      <c r="V459" s="165">
        <v>1</v>
      </c>
    </row>
    <row r="460" spans="1:22" ht="12.75">
      <c r="A460" s="96" t="s">
        <v>1353</v>
      </c>
      <c r="B460" s="243">
        <f>'Tariff Book 14_15'!D459</f>
        <v>127115.87615999999</v>
      </c>
      <c r="C460" s="95"/>
      <c r="D460" s="188">
        <f t="shared" si="12"/>
        <v>134742.82872960001</v>
      </c>
      <c r="E460" s="159">
        <f>(D460-B460)/B460</f>
        <v>6.0000000000000164E-2</v>
      </c>
      <c r="G460" s="119"/>
      <c r="V460" s="165">
        <v>1</v>
      </c>
    </row>
    <row r="461" spans="1:22" ht="12.75">
      <c r="A461" s="96" t="s">
        <v>1354</v>
      </c>
      <c r="B461" s="243">
        <f>'Tariff Book 14_15'!D460</f>
        <v>4539.4123949999994</v>
      </c>
      <c r="C461" s="95"/>
      <c r="D461" s="188">
        <f t="shared" si="12"/>
        <v>4811.7771386999993</v>
      </c>
      <c r="E461" s="159">
        <f>(D461-B461)/B461</f>
        <v>0.06</v>
      </c>
      <c r="G461" s="119"/>
      <c r="V461" s="165">
        <v>1</v>
      </c>
    </row>
    <row r="462" spans="1:22" ht="12.75">
      <c r="A462" s="96"/>
      <c r="B462" s="243"/>
      <c r="C462" s="95"/>
      <c r="D462" s="188"/>
      <c r="E462" s="159" t="s">
        <v>144</v>
      </c>
      <c r="G462" s="119"/>
      <c r="V462" s="165">
        <v>1</v>
      </c>
    </row>
    <row r="463" spans="1:22" ht="12.75">
      <c r="A463" s="94" t="s">
        <v>633</v>
      </c>
      <c r="B463" s="243"/>
      <c r="C463" s="95"/>
      <c r="D463" s="188"/>
      <c r="E463" s="159" t="s">
        <v>144</v>
      </c>
      <c r="G463" s="119"/>
      <c r="V463" s="165">
        <v>1</v>
      </c>
    </row>
    <row r="464" spans="1:22" ht="12.75">
      <c r="A464" s="96" t="s">
        <v>1348</v>
      </c>
      <c r="B464" s="243">
        <f>'Tariff Book 14_15'!D463</f>
        <v>11448.585959999999</v>
      </c>
      <c r="C464" s="95"/>
      <c r="D464" s="188">
        <f t="shared" si="12"/>
        <v>12135.501117599999</v>
      </c>
      <c r="E464" s="159">
        <f>(D464-B464)/B464</f>
        <v>6.0000000000000039E-2</v>
      </c>
      <c r="G464" s="119"/>
      <c r="V464" s="165">
        <v>1</v>
      </c>
    </row>
    <row r="465" spans="1:22" ht="12.75">
      <c r="A465" s="96" t="s">
        <v>1351</v>
      </c>
      <c r="B465" s="243">
        <f>'Tariff Book 14_15'!D464</f>
        <v>91594.127624999994</v>
      </c>
      <c r="C465" s="95"/>
      <c r="D465" s="188">
        <f t="shared" si="12"/>
        <v>97089.775282499992</v>
      </c>
      <c r="E465" s="159">
        <f>(D465-B465)/B465</f>
        <v>5.9999999999999984E-2</v>
      </c>
      <c r="G465" s="119"/>
      <c r="V465" s="165">
        <v>1</v>
      </c>
    </row>
    <row r="466" spans="1:22" ht="12.75">
      <c r="A466" s="96"/>
      <c r="B466" s="243"/>
      <c r="C466" s="95"/>
      <c r="D466" s="188"/>
      <c r="E466" s="159" t="s">
        <v>144</v>
      </c>
      <c r="G466" s="119"/>
      <c r="V466" s="165">
        <v>1</v>
      </c>
    </row>
    <row r="467" spans="1:22" ht="12.75">
      <c r="A467" s="96" t="s">
        <v>629</v>
      </c>
      <c r="B467" s="243"/>
      <c r="C467" s="95"/>
      <c r="D467" s="188"/>
      <c r="E467" s="159" t="s">
        <v>144</v>
      </c>
      <c r="G467" s="119"/>
      <c r="V467" s="165">
        <v>1</v>
      </c>
    </row>
    <row r="468" spans="1:22" ht="12.75">
      <c r="A468" s="96" t="s">
        <v>1349</v>
      </c>
      <c r="B468" s="243">
        <f>'Tariff Book 14_15'!D467</f>
        <v>7633.0106999999998</v>
      </c>
      <c r="C468" s="95"/>
      <c r="D468" s="188">
        <f t="shared" si="12"/>
        <v>8090.9913420000003</v>
      </c>
      <c r="E468" s="159">
        <f>(D468-B468)/B468</f>
        <v>6.000000000000006E-2</v>
      </c>
      <c r="G468" s="119"/>
      <c r="V468" s="165">
        <v>1</v>
      </c>
    </row>
    <row r="469" spans="1:22" ht="12.75">
      <c r="A469" s="96" t="s">
        <v>1353</v>
      </c>
      <c r="B469" s="243">
        <f>'Tariff Book 14_15'!D468</f>
        <v>160307.15441999998</v>
      </c>
      <c r="C469" s="95"/>
      <c r="D469" s="188">
        <f t="shared" si="12"/>
        <v>169925.58368519999</v>
      </c>
      <c r="E469" s="159">
        <f>(D469-B469)/B469</f>
        <v>6.0000000000000102E-2</v>
      </c>
      <c r="G469" s="119"/>
      <c r="V469" s="165">
        <v>1</v>
      </c>
    </row>
    <row r="470" spans="1:22" ht="12.75">
      <c r="A470" s="96"/>
      <c r="B470" s="243"/>
      <c r="C470" s="95"/>
      <c r="D470" s="188"/>
      <c r="E470" s="159"/>
      <c r="G470" s="119"/>
      <c r="V470" s="165">
        <v>1</v>
      </c>
    </row>
    <row r="471" spans="1:22" ht="12.75">
      <c r="A471" s="96" t="s">
        <v>1352</v>
      </c>
      <c r="B471" s="243">
        <f>'Tariff Book 14_15'!D470</f>
        <v>5724.3037949999998</v>
      </c>
      <c r="C471" s="95"/>
      <c r="D471" s="188">
        <f t="shared" si="12"/>
        <v>6067.7620226999998</v>
      </c>
      <c r="E471" s="159">
        <f>(D471-B471)/B471</f>
        <v>5.9999999999999991E-2</v>
      </c>
      <c r="G471" s="119"/>
      <c r="V471" s="165">
        <v>1</v>
      </c>
    </row>
    <row r="472" spans="1:22" ht="12.75">
      <c r="A472" s="96"/>
      <c r="B472" s="243"/>
      <c r="C472" s="95"/>
      <c r="D472" s="188"/>
      <c r="E472" s="159" t="s">
        <v>144</v>
      </c>
      <c r="G472" s="119"/>
      <c r="V472" s="165">
        <v>1</v>
      </c>
    </row>
    <row r="473" spans="1:22" ht="12.75">
      <c r="A473" s="94" t="s">
        <v>635</v>
      </c>
      <c r="B473" s="243"/>
      <c r="C473" s="95"/>
      <c r="D473" s="188"/>
      <c r="E473" s="159" t="s">
        <v>144</v>
      </c>
      <c r="G473" s="119"/>
      <c r="V473" s="165">
        <v>1</v>
      </c>
    </row>
    <row r="474" spans="1:22" ht="12.75">
      <c r="A474" s="94" t="s">
        <v>636</v>
      </c>
      <c r="B474" s="243"/>
      <c r="C474" s="95"/>
      <c r="D474" s="188"/>
      <c r="E474" s="159" t="s">
        <v>144</v>
      </c>
      <c r="G474" s="119"/>
      <c r="V474" s="165">
        <v>1</v>
      </c>
    </row>
    <row r="475" spans="1:22" ht="12.75">
      <c r="A475" s="96"/>
      <c r="B475" s="243"/>
      <c r="C475" s="95"/>
      <c r="D475" s="188"/>
      <c r="E475" s="159" t="s">
        <v>144</v>
      </c>
      <c r="G475" s="119"/>
      <c r="V475" s="165">
        <v>1</v>
      </c>
    </row>
    <row r="476" spans="1:22" ht="12.75">
      <c r="A476" s="96" t="s">
        <v>637</v>
      </c>
      <c r="B476" s="243">
        <f>'Tariff Book 14_15'!D475</f>
        <v>25020.340274999995</v>
      </c>
      <c r="C476" s="95"/>
      <c r="D476" s="188">
        <f t="shared" si="12"/>
        <v>26521.560691499995</v>
      </c>
      <c r="E476" s="159">
        <f>(D476-B476)/B476</f>
        <v>6.0000000000000026E-2</v>
      </c>
      <c r="G476" s="119"/>
      <c r="V476" s="165">
        <v>1</v>
      </c>
    </row>
    <row r="477" spans="1:22" ht="12.75">
      <c r="A477" s="96" t="s">
        <v>94</v>
      </c>
      <c r="B477" s="243">
        <f>'Tariff Book 14_15'!D476</f>
        <v>10723.007609999999</v>
      </c>
      <c r="C477" s="95"/>
      <c r="D477" s="188">
        <f t="shared" si="12"/>
        <v>11366.388066599999</v>
      </c>
      <c r="E477" s="159">
        <f>(D477-B477)/B477</f>
        <v>0.06</v>
      </c>
      <c r="G477" s="119"/>
      <c r="V477" s="165">
        <v>1</v>
      </c>
    </row>
    <row r="478" spans="1:22" ht="12.75">
      <c r="A478" s="96"/>
      <c r="B478" s="243"/>
      <c r="C478" s="95"/>
      <c r="D478" s="188"/>
      <c r="E478" s="159" t="s">
        <v>144</v>
      </c>
      <c r="G478" s="119"/>
      <c r="V478" s="165">
        <v>1</v>
      </c>
    </row>
    <row r="479" spans="1:22" ht="12.75">
      <c r="A479" s="96" t="s">
        <v>638</v>
      </c>
      <c r="B479" s="243"/>
      <c r="C479" s="95"/>
      <c r="D479" s="188"/>
      <c r="E479" s="159" t="s">
        <v>144</v>
      </c>
      <c r="G479" s="119"/>
    </row>
    <row r="480" spans="1:22" ht="12.75">
      <c r="A480" s="96" t="s">
        <v>639</v>
      </c>
      <c r="B480" s="243"/>
      <c r="C480" s="95"/>
      <c r="D480" s="188"/>
      <c r="E480" s="159" t="s">
        <v>144</v>
      </c>
      <c r="G480" s="119"/>
    </row>
    <row r="481" spans="1:7" ht="12.75">
      <c r="A481" s="96" t="s">
        <v>640</v>
      </c>
      <c r="B481" s="243"/>
      <c r="C481" s="95"/>
      <c r="D481" s="188"/>
      <c r="E481" s="159" t="s">
        <v>144</v>
      </c>
      <c r="G481" s="119"/>
    </row>
    <row r="482" spans="1:7" ht="12.75">
      <c r="A482" s="96"/>
      <c r="B482" s="243"/>
      <c r="C482" s="95"/>
      <c r="D482" s="188"/>
      <c r="E482" s="159" t="s">
        <v>144</v>
      </c>
      <c r="G482" s="119"/>
    </row>
    <row r="483" spans="1:7" ht="12.75">
      <c r="A483" s="94" t="s">
        <v>93</v>
      </c>
      <c r="B483" s="243"/>
      <c r="C483" s="95"/>
      <c r="D483" s="188"/>
      <c r="E483" s="159" t="s">
        <v>144</v>
      </c>
      <c r="G483" s="119"/>
    </row>
    <row r="484" spans="1:7" ht="12.75">
      <c r="A484" s="96"/>
      <c r="B484" s="243"/>
      <c r="C484" s="95"/>
      <c r="D484" s="188"/>
      <c r="E484" s="159" t="s">
        <v>144</v>
      </c>
      <c r="G484" s="119"/>
    </row>
    <row r="485" spans="1:7" ht="12.75">
      <c r="A485" s="96" t="s">
        <v>641</v>
      </c>
      <c r="B485" s="243"/>
      <c r="C485" s="95"/>
      <c r="D485" s="188"/>
      <c r="E485" s="159" t="s">
        <v>144</v>
      </c>
      <c r="G485" s="119"/>
    </row>
    <row r="486" spans="1:7" ht="12.75">
      <c r="A486" s="96" t="s">
        <v>1350</v>
      </c>
      <c r="B486" s="243">
        <f>'Tariff Book 14_15'!D485</f>
        <v>10723.007609999999</v>
      </c>
      <c r="C486" s="95"/>
      <c r="D486" s="188">
        <f t="shared" si="12"/>
        <v>11366.388066599999</v>
      </c>
      <c r="E486" s="159">
        <f>(D486-B486)/B486</f>
        <v>0.06</v>
      </c>
      <c r="G486" s="119"/>
    </row>
    <row r="487" spans="1:7" ht="12.75">
      <c r="A487" s="96" t="s">
        <v>1343</v>
      </c>
      <c r="B487" s="243">
        <f>'Tariff Book 14_15'!D486</f>
        <v>21446.015219999997</v>
      </c>
      <c r="C487" s="95"/>
      <c r="D487" s="188">
        <f t="shared" si="12"/>
        <v>22732.776133199997</v>
      </c>
      <c r="E487" s="159">
        <f>(D487-B487)/B487</f>
        <v>0.06</v>
      </c>
      <c r="G487" s="119"/>
    </row>
    <row r="488" spans="1:7" ht="12.75">
      <c r="A488" s="96"/>
      <c r="B488" s="243"/>
      <c r="C488" s="95"/>
      <c r="D488" s="188"/>
      <c r="E488" s="159" t="s">
        <v>144</v>
      </c>
      <c r="G488" s="119"/>
    </row>
    <row r="489" spans="1:7" ht="12.75">
      <c r="A489" s="98" t="s">
        <v>644</v>
      </c>
      <c r="B489" s="243"/>
      <c r="C489" s="95"/>
      <c r="D489" s="188"/>
      <c r="E489" s="159" t="s">
        <v>144</v>
      </c>
      <c r="G489" s="119"/>
    </row>
    <row r="490" spans="1:7" ht="12.75">
      <c r="A490" s="98" t="s">
        <v>645</v>
      </c>
      <c r="B490" s="243"/>
      <c r="C490" s="95"/>
      <c r="D490" s="188"/>
      <c r="E490" s="159" t="s">
        <v>144</v>
      </c>
      <c r="G490" s="119"/>
    </row>
    <row r="491" spans="1:7" ht="12.75">
      <c r="A491" s="98" t="s">
        <v>646</v>
      </c>
      <c r="B491" s="243"/>
      <c r="C491" s="95"/>
      <c r="D491" s="188"/>
      <c r="E491" s="159" t="s">
        <v>144</v>
      </c>
      <c r="G491" s="119"/>
    </row>
    <row r="492" spans="1:7" ht="12.75">
      <c r="A492" s="98" t="s">
        <v>647</v>
      </c>
      <c r="B492" s="243"/>
      <c r="C492" s="95"/>
      <c r="D492" s="188"/>
      <c r="E492" s="159" t="s">
        <v>144</v>
      </c>
      <c r="G492" s="119"/>
    </row>
    <row r="493" spans="1:7" ht="12.75">
      <c r="A493" s="98" t="s">
        <v>648</v>
      </c>
      <c r="B493" s="243"/>
      <c r="C493" s="95"/>
      <c r="D493" s="188"/>
      <c r="E493" s="159" t="s">
        <v>144</v>
      </c>
      <c r="G493" s="119"/>
    </row>
    <row r="494" spans="1:7" ht="12.75">
      <c r="A494" s="96"/>
      <c r="B494" s="243"/>
      <c r="C494" s="95"/>
      <c r="D494" s="188"/>
      <c r="E494" s="159" t="s">
        <v>144</v>
      </c>
      <c r="G494" s="119"/>
    </row>
    <row r="495" spans="1:7" ht="12.75">
      <c r="A495" s="94" t="s">
        <v>649</v>
      </c>
      <c r="B495" s="243"/>
      <c r="C495" s="95"/>
      <c r="D495" s="188"/>
      <c r="E495" s="159" t="s">
        <v>144</v>
      </c>
      <c r="G495" s="119"/>
    </row>
    <row r="496" spans="1:7" ht="12.75">
      <c r="A496" s="96"/>
      <c r="B496" s="243"/>
      <c r="C496" s="95"/>
      <c r="D496" s="188"/>
      <c r="E496" s="159" t="s">
        <v>144</v>
      </c>
      <c r="G496" s="119"/>
    </row>
    <row r="497" spans="1:7" ht="12.75">
      <c r="A497" s="96" t="s">
        <v>1182</v>
      </c>
      <c r="B497" s="243"/>
      <c r="C497" s="153"/>
      <c r="D497" s="188"/>
      <c r="E497" s="159"/>
      <c r="G497" s="119"/>
    </row>
    <row r="498" spans="1:7" ht="12.75">
      <c r="A498" s="96" t="s">
        <v>1180</v>
      </c>
      <c r="B498" s="243">
        <f>'Tariff Book 14_15'!D497</f>
        <v>9075.2233949999991</v>
      </c>
      <c r="C498" s="153"/>
      <c r="D498" s="188">
        <f t="shared" si="12"/>
        <v>9619.7367986999998</v>
      </c>
      <c r="E498" s="159">
        <f>(D498-B498)/B498</f>
        <v>6.0000000000000081E-2</v>
      </c>
      <c r="G498" s="119"/>
    </row>
    <row r="499" spans="1:7" ht="12.75">
      <c r="A499" s="96" t="s">
        <v>1179</v>
      </c>
      <c r="B499" s="243">
        <f>'Tariff Book 14_15'!D498</f>
        <v>12433.05378</v>
      </c>
      <c r="C499" s="153"/>
      <c r="D499" s="188">
        <f t="shared" si="12"/>
        <v>13179.037006800001</v>
      </c>
      <c r="E499" s="159">
        <f>(D499-B499)/B499</f>
        <v>6.0000000000000074E-2</v>
      </c>
      <c r="G499" s="119"/>
    </row>
    <row r="500" spans="1:7" ht="12.75">
      <c r="A500" s="96" t="s">
        <v>1192</v>
      </c>
      <c r="B500" s="243">
        <f>'Tariff Book 14_15'!D499</f>
        <v>11446.8123</v>
      </c>
      <c r="C500" s="153"/>
      <c r="D500" s="188">
        <f t="shared" si="12"/>
        <v>12133.621037999999</v>
      </c>
      <c r="E500" s="159">
        <f>(D500-B500)/B500</f>
        <v>5.9999999999999977E-2</v>
      </c>
      <c r="G500" s="119"/>
    </row>
    <row r="501" spans="1:7" ht="12.75">
      <c r="A501" s="96"/>
      <c r="B501" s="243"/>
      <c r="C501" s="89"/>
      <c r="D501" s="188"/>
      <c r="E501" s="159"/>
      <c r="G501" s="119"/>
    </row>
    <row r="502" spans="1:7" ht="12.75">
      <c r="A502" s="96" t="s">
        <v>1181</v>
      </c>
      <c r="B502" s="243"/>
      <c r="C502" s="89"/>
      <c r="D502" s="188"/>
      <c r="E502" s="159"/>
      <c r="G502" s="119"/>
    </row>
    <row r="503" spans="1:7" ht="12.75">
      <c r="A503" s="96" t="s">
        <v>1183</v>
      </c>
      <c r="B503" s="243">
        <f>'Tariff Book 14_15'!D502</f>
        <v>3358.0250549999996</v>
      </c>
      <c r="C503" s="144"/>
      <c r="D503" s="188">
        <f t="shared" si="12"/>
        <v>3559.5065582999996</v>
      </c>
      <c r="E503" s="159">
        <f>(D503-B503)/B503</f>
        <v>6.0000000000000005E-2</v>
      </c>
      <c r="G503" s="119"/>
    </row>
    <row r="504" spans="1:7" ht="12.75">
      <c r="A504" s="96" t="s">
        <v>1184</v>
      </c>
      <c r="B504" s="243">
        <f>'Tariff Book 14_15'!D503</f>
        <v>5554.5191099999993</v>
      </c>
      <c r="C504" s="144"/>
      <c r="D504" s="188">
        <f t="shared" si="12"/>
        <v>5887.7902565999993</v>
      </c>
      <c r="E504" s="159">
        <f>(D504-B504)/B504</f>
        <v>6.0000000000000019E-2</v>
      </c>
      <c r="G504" s="119"/>
    </row>
    <row r="505" spans="1:7" ht="12.75">
      <c r="A505" s="96" t="s">
        <v>1179</v>
      </c>
      <c r="B505" s="243">
        <f>'Tariff Book 14_15'!D504</f>
        <v>4600.4847</v>
      </c>
      <c r="C505" s="144"/>
      <c r="D505" s="188">
        <f t="shared" si="12"/>
        <v>4876.513782</v>
      </c>
      <c r="E505" s="159">
        <f>(D505-B505)/B505</f>
        <v>6.0000000000000005E-2</v>
      </c>
      <c r="G505" s="119"/>
    </row>
    <row r="506" spans="1:7" ht="12.75">
      <c r="A506" s="96"/>
      <c r="B506" s="243"/>
      <c r="C506" s="144"/>
      <c r="D506" s="188"/>
      <c r="E506" s="159"/>
      <c r="G506" s="119"/>
    </row>
    <row r="507" spans="1:7" ht="12.75">
      <c r="A507" s="96" t="s">
        <v>1185</v>
      </c>
      <c r="B507" s="243"/>
      <c r="C507" s="144"/>
      <c r="D507" s="188"/>
      <c r="E507" s="159"/>
      <c r="G507" s="119"/>
    </row>
    <row r="508" spans="1:7" ht="12.75">
      <c r="A508" s="96" t="s">
        <v>1186</v>
      </c>
      <c r="B508" s="243">
        <f>'Tariff Book 14_15'!D507</f>
        <v>1336.7988899999998</v>
      </c>
      <c r="C508" s="144"/>
      <c r="D508" s="188">
        <f t="shared" si="12"/>
        <v>1417.0068233999998</v>
      </c>
      <c r="E508" s="159">
        <f>(D508-B508)/B508</f>
        <v>6.0000000000000012E-2</v>
      </c>
      <c r="F508" s="155"/>
      <c r="G508" s="119"/>
    </row>
    <row r="509" spans="1:7" ht="12.75">
      <c r="A509" s="96" t="s">
        <v>1187</v>
      </c>
      <c r="B509" s="243">
        <f>'Tariff Book 14_15'!D508</f>
        <v>935.74624499999993</v>
      </c>
      <c r="C509" s="144"/>
      <c r="D509" s="188">
        <f t="shared" si="12"/>
        <v>991.89101970000002</v>
      </c>
      <c r="E509" s="159">
        <f>(D509-B509)/B509</f>
        <v>6.0000000000000095E-2</v>
      </c>
      <c r="G509" s="119"/>
    </row>
    <row r="510" spans="1:7" ht="12.75">
      <c r="A510" s="96" t="s">
        <v>1188</v>
      </c>
      <c r="B510" s="243">
        <f>'Tariff Book 14_15'!D509</f>
        <v>1831.3904700000001</v>
      </c>
      <c r="C510" s="144"/>
      <c r="D510" s="188">
        <f t="shared" si="12"/>
        <v>1941.2738982000001</v>
      </c>
      <c r="E510" s="159">
        <f>(D510-B510)/B510</f>
        <v>6.0000000000000012E-2</v>
      </c>
      <c r="G510" s="119"/>
    </row>
    <row r="511" spans="1:7" ht="13.5" thickBot="1">
      <c r="A511" s="271" t="s">
        <v>1189</v>
      </c>
      <c r="B511" s="204">
        <f>'Tariff Book 14_15'!D510</f>
        <v>1281.9776549999997</v>
      </c>
      <c r="C511" s="294"/>
      <c r="D511" s="188">
        <f t="shared" si="12"/>
        <v>1358.8963142999996</v>
      </c>
      <c r="E511" s="280">
        <f>(D511-B511)/B511</f>
        <v>5.999999999999997E-2</v>
      </c>
      <c r="G511" s="119"/>
    </row>
    <row r="512" spans="1:7" ht="12.75">
      <c r="A512" s="290"/>
      <c r="B512" s="243"/>
      <c r="C512" s="144"/>
      <c r="D512" s="188"/>
      <c r="E512" s="285"/>
      <c r="G512" s="119"/>
    </row>
    <row r="513" spans="1:7" ht="12.75">
      <c r="A513" s="94" t="s">
        <v>339</v>
      </c>
      <c r="B513" s="243"/>
      <c r="C513" s="144"/>
      <c r="D513" s="188"/>
      <c r="E513" s="159"/>
      <c r="G513" s="119"/>
    </row>
    <row r="514" spans="1:7" ht="12.75">
      <c r="A514" s="96" t="s">
        <v>341</v>
      </c>
      <c r="B514" s="243"/>
      <c r="C514" s="144"/>
      <c r="D514" s="188"/>
      <c r="E514" s="159"/>
      <c r="G514" s="119"/>
    </row>
    <row r="515" spans="1:7" ht="12.75">
      <c r="A515" s="96" t="s">
        <v>1190</v>
      </c>
      <c r="B515" s="243"/>
      <c r="C515" s="144"/>
      <c r="D515" s="188"/>
      <c r="E515" s="159"/>
      <c r="G515" s="119"/>
    </row>
    <row r="516" spans="1:7" ht="12.75">
      <c r="A516" s="96" t="s">
        <v>1191</v>
      </c>
      <c r="B516" s="243"/>
      <c r="C516" s="144"/>
      <c r="D516" s="188"/>
      <c r="E516" s="159"/>
      <c r="G516" s="119"/>
    </row>
    <row r="517" spans="1:7" ht="12.75">
      <c r="A517" s="96"/>
      <c r="B517" s="243"/>
      <c r="C517" s="95"/>
      <c r="D517" s="188"/>
      <c r="E517" s="159"/>
      <c r="G517" s="119"/>
    </row>
    <row r="518" spans="1:7" ht="12.75">
      <c r="A518" s="94" t="s">
        <v>654</v>
      </c>
      <c r="B518" s="243"/>
      <c r="C518" s="95"/>
      <c r="D518" s="188"/>
      <c r="E518" s="159" t="s">
        <v>144</v>
      </c>
      <c r="G518" s="119"/>
    </row>
    <row r="519" spans="1:7" ht="12.75">
      <c r="A519" s="96"/>
      <c r="B519" s="243"/>
      <c r="C519" s="95"/>
      <c r="D519" s="188"/>
      <c r="E519" s="159" t="s">
        <v>144</v>
      </c>
      <c r="G519" s="119"/>
    </row>
    <row r="520" spans="1:7" ht="12.75">
      <c r="A520" s="96" t="s">
        <v>340</v>
      </c>
      <c r="B520" s="243"/>
      <c r="C520" s="95"/>
      <c r="D520" s="188"/>
      <c r="E520" s="159" t="s">
        <v>144</v>
      </c>
      <c r="G520" s="119"/>
    </row>
    <row r="521" spans="1:7" ht="12.75">
      <c r="A521" s="96" t="s">
        <v>656</v>
      </c>
      <c r="B521" s="243"/>
      <c r="C521" s="95"/>
      <c r="D521" s="188"/>
      <c r="E521" s="159" t="s">
        <v>144</v>
      </c>
      <c r="G521" s="119"/>
    </row>
    <row r="522" spans="1:7" ht="12.75">
      <c r="A522" s="96" t="s">
        <v>791</v>
      </c>
      <c r="B522" s="243"/>
      <c r="C522" s="95"/>
      <c r="D522" s="188"/>
      <c r="E522" s="159" t="s">
        <v>144</v>
      </c>
      <c r="G522" s="119"/>
    </row>
    <row r="523" spans="1:7" ht="12.75">
      <c r="A523" s="96" t="s">
        <v>159</v>
      </c>
      <c r="B523" s="243"/>
      <c r="C523" s="95"/>
      <c r="D523" s="188"/>
      <c r="E523" s="159" t="s">
        <v>144</v>
      </c>
      <c r="G523" s="119"/>
    </row>
    <row r="524" spans="1:7" ht="12.75">
      <c r="A524" s="96" t="s">
        <v>792</v>
      </c>
      <c r="B524" s="243"/>
      <c r="C524" s="95"/>
      <c r="D524" s="188"/>
      <c r="E524" s="159" t="s">
        <v>144</v>
      </c>
      <c r="G524" s="119"/>
    </row>
    <row r="525" spans="1:7" ht="12.75">
      <c r="A525" s="96" t="s">
        <v>793</v>
      </c>
      <c r="B525" s="243"/>
      <c r="C525" s="95"/>
      <c r="D525" s="188"/>
      <c r="E525" s="159" t="s">
        <v>144</v>
      </c>
      <c r="G525" s="119"/>
    </row>
    <row r="526" spans="1:7" ht="12.75">
      <c r="A526" s="96" t="s">
        <v>794</v>
      </c>
      <c r="B526" s="243"/>
      <c r="C526" s="95"/>
      <c r="D526" s="188"/>
      <c r="E526" s="159" t="s">
        <v>144</v>
      </c>
      <c r="G526" s="119"/>
    </row>
    <row r="527" spans="1:7" ht="12.75">
      <c r="A527" s="96" t="s">
        <v>795</v>
      </c>
      <c r="B527" s="243"/>
      <c r="C527" s="95"/>
      <c r="D527" s="188"/>
      <c r="E527" s="159" t="s">
        <v>144</v>
      </c>
      <c r="G527" s="119"/>
    </row>
    <row r="528" spans="1:7" ht="12.75">
      <c r="A528" s="96" t="s">
        <v>796</v>
      </c>
      <c r="B528" s="243"/>
      <c r="C528" s="95"/>
      <c r="D528" s="188"/>
      <c r="E528" s="159" t="s">
        <v>144</v>
      </c>
      <c r="G528" s="119"/>
    </row>
    <row r="529" spans="1:22" ht="12.75">
      <c r="A529" s="96" t="s">
        <v>1329</v>
      </c>
      <c r="B529" s="243"/>
      <c r="C529" s="95"/>
      <c r="D529" s="188"/>
      <c r="E529" s="159" t="s">
        <v>144</v>
      </c>
      <c r="G529" s="119"/>
    </row>
    <row r="530" spans="1:22" ht="12.75">
      <c r="A530" s="96" t="s">
        <v>1193</v>
      </c>
      <c r="B530" s="243"/>
      <c r="C530" s="95"/>
      <c r="D530" s="188"/>
      <c r="E530" s="159"/>
      <c r="G530" s="119"/>
    </row>
    <row r="531" spans="1:22" ht="12.75">
      <c r="A531" s="96"/>
      <c r="B531" s="243"/>
      <c r="C531" s="95"/>
      <c r="D531" s="188"/>
      <c r="E531" s="159" t="s">
        <v>144</v>
      </c>
      <c r="G531" s="119"/>
    </row>
    <row r="532" spans="1:22" ht="12.75">
      <c r="A532" s="94" t="s">
        <v>798</v>
      </c>
      <c r="B532" s="243"/>
      <c r="C532" s="95"/>
      <c r="D532" s="188"/>
      <c r="E532" s="159" t="s">
        <v>144</v>
      </c>
      <c r="G532" s="119"/>
      <c r="V532" s="165">
        <v>1</v>
      </c>
    </row>
    <row r="533" spans="1:22" ht="12.75">
      <c r="A533" s="96" t="s">
        <v>531</v>
      </c>
      <c r="B533" s="243">
        <f>'Tariff Book 14_15'!D532</f>
        <v>1790.7260699999997</v>
      </c>
      <c r="C533" s="95"/>
      <c r="D533" s="188">
        <f t="shared" ref="D533:D582" si="13">B533*($J$33+$J$32)</f>
        <v>1898.1696341999998</v>
      </c>
      <c r="E533" s="159">
        <f>(D533-B533)/B533</f>
        <v>6.0000000000000053E-2</v>
      </c>
      <c r="G533" s="119"/>
    </row>
    <row r="534" spans="1:22" ht="12.75">
      <c r="A534" s="96" t="s">
        <v>479</v>
      </c>
      <c r="B534" s="243"/>
      <c r="C534" s="95"/>
      <c r="D534" s="188"/>
      <c r="E534" s="159" t="s">
        <v>144</v>
      </c>
      <c r="G534" s="119"/>
    </row>
    <row r="535" spans="1:22" ht="12.75">
      <c r="A535" s="96" t="s">
        <v>535</v>
      </c>
      <c r="B535" s="243">
        <f>'Tariff Book 14_15'!D534</f>
        <v>7.5921299999999992</v>
      </c>
      <c r="C535" s="95"/>
      <c r="D535" s="188">
        <f t="shared" si="13"/>
        <v>8.0476577999999996</v>
      </c>
      <c r="E535" s="159">
        <f>(D535-B535)/B535</f>
        <v>6.0000000000000067E-2</v>
      </c>
      <c r="G535" s="119"/>
    </row>
    <row r="536" spans="1:22" ht="12.75">
      <c r="A536" s="96"/>
      <c r="B536" s="243"/>
      <c r="C536" s="95"/>
      <c r="D536" s="188"/>
      <c r="E536" s="159" t="s">
        <v>144</v>
      </c>
      <c r="G536" s="119"/>
    </row>
    <row r="537" spans="1:22" ht="12.75">
      <c r="A537" s="94" t="s">
        <v>801</v>
      </c>
      <c r="B537" s="243"/>
      <c r="C537" s="95"/>
      <c r="D537" s="188"/>
      <c r="E537" s="159" t="s">
        <v>144</v>
      </c>
      <c r="G537" s="119"/>
    </row>
    <row r="538" spans="1:22" ht="12.75">
      <c r="A538" s="96" t="s">
        <v>531</v>
      </c>
      <c r="B538" s="243">
        <f>'Tariff Book 14_15'!D537</f>
        <v>2164.4059499999998</v>
      </c>
      <c r="C538" s="95"/>
      <c r="D538" s="188">
        <f t="shared" si="13"/>
        <v>2294.2703069999998</v>
      </c>
      <c r="E538" s="159">
        <f>(D538-B538)/B538</f>
        <v>5.999999999999997E-2</v>
      </c>
      <c r="G538" s="119"/>
    </row>
    <row r="539" spans="1:22" ht="12.75">
      <c r="A539" s="96" t="s">
        <v>479</v>
      </c>
      <c r="B539" s="243"/>
      <c r="C539" s="95"/>
      <c r="D539" s="188"/>
      <c r="E539" s="159" t="s">
        <v>144</v>
      </c>
      <c r="G539" s="119"/>
    </row>
    <row r="540" spans="1:22" ht="12.75">
      <c r="A540" s="96" t="s">
        <v>535</v>
      </c>
      <c r="B540" s="243">
        <f>'Tariff Book 14_15'!D539</f>
        <v>10.555439999999999</v>
      </c>
      <c r="C540" s="95"/>
      <c r="D540" s="188">
        <f t="shared" si="13"/>
        <v>11.188766399999999</v>
      </c>
      <c r="E540" s="159">
        <f>(D540-B540)/B540</f>
        <v>5.999999999999997E-2</v>
      </c>
      <c r="G540" s="119"/>
    </row>
    <row r="541" spans="1:22" ht="12.75">
      <c r="A541" s="96"/>
      <c r="B541" s="243"/>
      <c r="C541" s="95"/>
      <c r="D541" s="188"/>
      <c r="E541" s="159" t="s">
        <v>144</v>
      </c>
      <c r="G541" s="119"/>
    </row>
    <row r="542" spans="1:22" ht="12.75">
      <c r="A542" s="94" t="s">
        <v>803</v>
      </c>
      <c r="B542" s="243"/>
      <c r="C542" s="97"/>
      <c r="D542" s="188"/>
      <c r="E542" s="159" t="s">
        <v>144</v>
      </c>
      <c r="G542" s="119"/>
    </row>
    <row r="543" spans="1:22" ht="12.75">
      <c r="A543" s="96" t="s">
        <v>531</v>
      </c>
      <c r="B543" s="243">
        <f>'Tariff Book 14_15'!D542</f>
        <v>1721.0558399999998</v>
      </c>
      <c r="C543" s="95"/>
      <c r="D543" s="188">
        <f t="shared" si="13"/>
        <v>1824.3191903999998</v>
      </c>
      <c r="E543" s="159">
        <f>(D543-B543)/B543</f>
        <v>6.0000000000000032E-2</v>
      </c>
      <c r="G543" s="119"/>
    </row>
    <row r="544" spans="1:22" ht="12.75">
      <c r="A544" s="96" t="s">
        <v>479</v>
      </c>
      <c r="B544" s="243"/>
      <c r="C544" s="95"/>
      <c r="D544" s="188"/>
      <c r="E544" s="159" t="s">
        <v>144</v>
      </c>
      <c r="G544" s="119"/>
    </row>
    <row r="545" spans="1:7" ht="12.75">
      <c r="A545" s="96" t="s">
        <v>535</v>
      </c>
      <c r="B545" s="243">
        <f>'Tariff Book 14_15'!D544</f>
        <v>8.4140699999999988</v>
      </c>
      <c r="C545" s="95"/>
      <c r="D545" s="188">
        <f t="shared" si="13"/>
        <v>8.9189141999999997</v>
      </c>
      <c r="E545" s="159">
        <f>(D545-B545)/B545</f>
        <v>6.0000000000000109E-2</v>
      </c>
      <c r="G545" s="119"/>
    </row>
    <row r="546" spans="1:7" ht="12.75">
      <c r="A546" s="96"/>
      <c r="B546" s="243"/>
      <c r="C546" s="95"/>
      <c r="D546" s="188"/>
      <c r="E546" s="159" t="s">
        <v>144</v>
      </c>
      <c r="G546" s="119"/>
    </row>
    <row r="547" spans="1:7" ht="12.75">
      <c r="A547" s="94" t="s">
        <v>633</v>
      </c>
      <c r="B547" s="243"/>
      <c r="C547" s="95"/>
      <c r="D547" s="188"/>
      <c r="E547" s="159" t="s">
        <v>144</v>
      </c>
      <c r="G547" s="119"/>
    </row>
    <row r="548" spans="1:7" ht="12.75">
      <c r="A548" s="96" t="s">
        <v>531</v>
      </c>
      <c r="B548" s="243">
        <f>'Tariff Book 14_15'!D547</f>
        <v>2258.9723099999997</v>
      </c>
      <c r="C548" s="95"/>
      <c r="D548" s="188">
        <f t="shared" si="13"/>
        <v>2394.5106486</v>
      </c>
      <c r="E548" s="159">
        <f>(D548-B548)/B548</f>
        <v>6.000000000000015E-2</v>
      </c>
      <c r="G548" s="119"/>
    </row>
    <row r="549" spans="1:7" ht="12.75">
      <c r="A549" s="96" t="s">
        <v>479</v>
      </c>
      <c r="B549" s="243"/>
      <c r="C549" s="95"/>
      <c r="D549" s="188"/>
      <c r="E549" s="159" t="s">
        <v>144</v>
      </c>
      <c r="G549" s="119"/>
    </row>
    <row r="550" spans="1:7" ht="12.75">
      <c r="A550" s="96" t="s">
        <v>535</v>
      </c>
      <c r="B550" s="243">
        <f>'Tariff Book 14_15'!D549</f>
        <v>9.5712749999999982</v>
      </c>
      <c r="C550" s="95"/>
      <c r="D550" s="188">
        <f t="shared" si="13"/>
        <v>10.145551499999998</v>
      </c>
      <c r="E550" s="159">
        <f>(D550-B550)/B550</f>
        <v>0.06</v>
      </c>
      <c r="G550" s="119"/>
    </row>
    <row r="551" spans="1:7" ht="12.75">
      <c r="A551" s="96"/>
      <c r="B551" s="243"/>
      <c r="C551" s="95"/>
      <c r="D551" s="188"/>
      <c r="E551" s="159" t="s">
        <v>144</v>
      </c>
      <c r="G551" s="119"/>
    </row>
    <row r="552" spans="1:7" ht="12.75">
      <c r="A552" s="94" t="s">
        <v>804</v>
      </c>
      <c r="B552" s="243"/>
      <c r="C552" s="95"/>
      <c r="D552" s="188"/>
      <c r="E552" s="159" t="s">
        <v>144</v>
      </c>
      <c r="G552" s="119"/>
    </row>
    <row r="553" spans="1:7" ht="12.75">
      <c r="A553" s="96" t="s">
        <v>531</v>
      </c>
      <c r="B553" s="243">
        <f>'Tariff Book 14_15'!D552</f>
        <v>1579.8551999999997</v>
      </c>
      <c r="C553" s="95"/>
      <c r="D553" s="188">
        <f t="shared" si="13"/>
        <v>1674.6465119999998</v>
      </c>
      <c r="E553" s="159">
        <f>(D553-B553)/B553</f>
        <v>6.0000000000000046E-2</v>
      </c>
      <c r="G553" s="119"/>
    </row>
    <row r="554" spans="1:7" ht="12.75">
      <c r="A554" s="96" t="s">
        <v>479</v>
      </c>
      <c r="B554" s="243"/>
      <c r="C554" s="95"/>
      <c r="D554" s="188"/>
      <c r="E554" s="159" t="s">
        <v>144</v>
      </c>
      <c r="G554" s="119"/>
    </row>
    <row r="555" spans="1:7" ht="12.75">
      <c r="A555" s="96" t="s">
        <v>535</v>
      </c>
      <c r="B555" s="243">
        <f>'Tariff Book 14_15'!D554</f>
        <v>7.7110949999999994</v>
      </c>
      <c r="C555" s="95"/>
      <c r="D555" s="188">
        <f t="shared" si="13"/>
        <v>8.173760699999999</v>
      </c>
      <c r="E555" s="159">
        <f>(D555-B555)/B555</f>
        <v>5.9999999999999956E-2</v>
      </c>
      <c r="G555" s="119"/>
    </row>
    <row r="556" spans="1:7" ht="12.75">
      <c r="A556" s="96"/>
      <c r="B556" s="243"/>
      <c r="C556" s="95"/>
      <c r="D556" s="188"/>
      <c r="E556" s="159" t="s">
        <v>144</v>
      </c>
      <c r="G556" s="119"/>
    </row>
    <row r="557" spans="1:7" ht="12.75">
      <c r="A557" s="98" t="s">
        <v>160</v>
      </c>
      <c r="B557" s="243"/>
      <c r="C557" s="151"/>
      <c r="D557" s="188"/>
      <c r="E557" s="159" t="s">
        <v>144</v>
      </c>
      <c r="G557" s="119"/>
    </row>
    <row r="558" spans="1:7" ht="12.75">
      <c r="A558" s="98"/>
      <c r="B558" s="243"/>
      <c r="C558" s="151"/>
      <c r="D558" s="188"/>
      <c r="E558" s="159"/>
      <c r="G558" s="119"/>
    </row>
    <row r="559" spans="1:7" ht="12.75">
      <c r="A559" s="171" t="s">
        <v>1194</v>
      </c>
      <c r="B559" s="243"/>
      <c r="C559" s="151"/>
      <c r="D559" s="188"/>
      <c r="E559" s="159" t="s">
        <v>144</v>
      </c>
      <c r="G559" s="119"/>
    </row>
    <row r="560" spans="1:7" ht="12.75">
      <c r="A560" s="98" t="s">
        <v>809</v>
      </c>
      <c r="B560" s="243"/>
      <c r="C560" s="151"/>
      <c r="D560" s="188"/>
      <c r="E560" s="159" t="s">
        <v>144</v>
      </c>
      <c r="G560" s="119"/>
    </row>
    <row r="561" spans="1:7" ht="12.75">
      <c r="A561" s="96"/>
      <c r="B561" s="243"/>
      <c r="C561" s="151"/>
      <c r="D561" s="188"/>
      <c r="E561" s="159" t="s">
        <v>144</v>
      </c>
      <c r="G561" s="119"/>
    </row>
    <row r="562" spans="1:7" ht="12.75">
      <c r="A562" s="171" t="s">
        <v>1195</v>
      </c>
      <c r="B562" s="243"/>
      <c r="C562" s="151"/>
      <c r="D562" s="188"/>
      <c r="E562" s="159" t="s">
        <v>144</v>
      </c>
      <c r="G562" s="119"/>
    </row>
    <row r="563" spans="1:7" ht="12.75">
      <c r="A563" s="98" t="s">
        <v>612</v>
      </c>
      <c r="B563" s="243"/>
      <c r="C563" s="151"/>
      <c r="D563" s="188"/>
      <c r="E563" s="159" t="s">
        <v>144</v>
      </c>
      <c r="G563" s="119"/>
    </row>
    <row r="564" spans="1:7" ht="12.75">
      <c r="A564" s="98" t="s">
        <v>811</v>
      </c>
      <c r="B564" s="243"/>
      <c r="C564" s="151"/>
      <c r="D564" s="188"/>
      <c r="E564" s="159" t="s">
        <v>144</v>
      </c>
      <c r="G564" s="119"/>
    </row>
    <row r="565" spans="1:7" ht="12.75">
      <c r="A565" s="96"/>
      <c r="B565" s="243"/>
      <c r="C565" s="151"/>
      <c r="D565" s="188"/>
      <c r="E565" s="159" t="s">
        <v>144</v>
      </c>
      <c r="G565" s="119"/>
    </row>
    <row r="566" spans="1:7" ht="12.75">
      <c r="A566" s="171" t="s">
        <v>1196</v>
      </c>
      <c r="B566" s="243"/>
      <c r="C566" s="151"/>
      <c r="D566" s="188"/>
      <c r="E566" s="159" t="s">
        <v>144</v>
      </c>
      <c r="G566" s="119"/>
    </row>
    <row r="567" spans="1:7" ht="12.75">
      <c r="A567" s="98" t="s">
        <v>813</v>
      </c>
      <c r="B567" s="243"/>
      <c r="C567" s="151"/>
      <c r="D567" s="188"/>
      <c r="E567" s="159" t="s">
        <v>144</v>
      </c>
      <c r="G567" s="119"/>
    </row>
    <row r="568" spans="1:7" ht="12.75">
      <c r="A568" s="96"/>
      <c r="B568" s="243"/>
      <c r="C568" s="151"/>
      <c r="D568" s="188"/>
      <c r="E568" s="159" t="s">
        <v>144</v>
      </c>
      <c r="G568" s="119"/>
    </row>
    <row r="569" spans="1:7" ht="12.75">
      <c r="A569" s="98" t="s">
        <v>814</v>
      </c>
      <c r="B569" s="243"/>
      <c r="C569" s="151"/>
      <c r="D569" s="188"/>
      <c r="E569" s="159" t="s">
        <v>144</v>
      </c>
      <c r="G569" s="119"/>
    </row>
    <row r="570" spans="1:7" ht="12.75">
      <c r="A570" s="98" t="s">
        <v>815</v>
      </c>
      <c r="B570" s="243"/>
      <c r="C570" s="151"/>
      <c r="D570" s="188"/>
      <c r="E570" s="159" t="s">
        <v>144</v>
      </c>
      <c r="G570" s="119"/>
    </row>
    <row r="571" spans="1:7" ht="12.75">
      <c r="A571" s="96" t="s">
        <v>1197</v>
      </c>
      <c r="B571" s="243">
        <f>'Tariff Book 14_15'!D570</f>
        <v>714.86068499999999</v>
      </c>
      <c r="C571" s="151"/>
      <c r="D571" s="188">
        <f t="shared" si="13"/>
        <v>757.7523261</v>
      </c>
      <c r="E571" s="268">
        <f>(D571-B571)/B571</f>
        <v>6.0000000000000026E-2</v>
      </c>
      <c r="F571" s="116"/>
      <c r="G571" s="119"/>
    </row>
    <row r="572" spans="1:7" ht="12.75">
      <c r="A572" s="96"/>
      <c r="B572" s="243"/>
      <c r="C572" s="95"/>
      <c r="D572" s="188"/>
      <c r="E572" s="159" t="s">
        <v>144</v>
      </c>
      <c r="G572" s="119"/>
    </row>
    <row r="573" spans="1:7" ht="12.75">
      <c r="A573" s="94" t="s">
        <v>207</v>
      </c>
      <c r="B573" s="243"/>
      <c r="C573" s="95"/>
      <c r="D573" s="188"/>
      <c r="E573" s="159" t="s">
        <v>144</v>
      </c>
      <c r="G573" s="119"/>
    </row>
    <row r="574" spans="1:7" ht="12.75">
      <c r="A574" s="96"/>
      <c r="B574" s="243"/>
      <c r="C574" s="95"/>
      <c r="D574" s="188"/>
      <c r="E574" s="159" t="s">
        <v>144</v>
      </c>
      <c r="G574" s="119"/>
    </row>
    <row r="575" spans="1:7" ht="12.75">
      <c r="A575" s="96" t="s">
        <v>818</v>
      </c>
      <c r="B575" s="243"/>
      <c r="C575" s="95"/>
      <c r="D575" s="188"/>
      <c r="E575" s="159" t="s">
        <v>144</v>
      </c>
      <c r="G575" s="119"/>
    </row>
    <row r="576" spans="1:7" ht="12.75">
      <c r="A576" s="96" t="s">
        <v>819</v>
      </c>
      <c r="B576" s="243"/>
      <c r="C576" s="95"/>
      <c r="D576" s="188"/>
      <c r="E576" s="159" t="s">
        <v>144</v>
      </c>
      <c r="G576" s="119"/>
    </row>
    <row r="577" spans="1:7" ht="12.75">
      <c r="A577" s="96" t="s">
        <v>820</v>
      </c>
      <c r="B577" s="243"/>
      <c r="C577" s="95"/>
      <c r="D577" s="188"/>
      <c r="E577" s="159" t="s">
        <v>144</v>
      </c>
      <c r="G577" s="119"/>
    </row>
    <row r="578" spans="1:7" ht="12.75">
      <c r="A578" s="96"/>
      <c r="B578" s="243"/>
      <c r="C578" s="95"/>
      <c r="D578" s="188"/>
      <c r="E578" s="159" t="s">
        <v>144</v>
      </c>
      <c r="G578" s="119"/>
    </row>
    <row r="579" spans="1:7" ht="12.75">
      <c r="A579" s="96" t="s">
        <v>1330</v>
      </c>
      <c r="B579" s="243">
        <f>'Tariff Book 14_15'!D578</f>
        <v>1278.0950699999999</v>
      </c>
      <c r="C579" s="95"/>
      <c r="D579" s="188">
        <f t="shared" si="13"/>
        <v>1354.7807742</v>
      </c>
      <c r="E579" s="159">
        <f>(D579-B579)/B579</f>
        <v>6.0000000000000123E-2</v>
      </c>
      <c r="G579" s="119"/>
    </row>
    <row r="580" spans="1:7" ht="12.75">
      <c r="A580" s="96" t="s">
        <v>536</v>
      </c>
      <c r="B580" s="243">
        <f>'Tariff Book 14_15'!D579</f>
        <v>1336.7988899999998</v>
      </c>
      <c r="C580" s="95"/>
      <c r="D580" s="188">
        <f t="shared" si="13"/>
        <v>1417.0068233999998</v>
      </c>
      <c r="E580" s="159">
        <f>(D580-B580)/B580</f>
        <v>6.0000000000000012E-2</v>
      </c>
      <c r="G580" s="119"/>
    </row>
    <row r="581" spans="1:7" ht="12.75">
      <c r="A581" s="96" t="s">
        <v>1203</v>
      </c>
      <c r="B581" s="243">
        <f>'Tariff Book 14_15'!D580</f>
        <v>1175.9582099999998</v>
      </c>
      <c r="C581" s="95"/>
      <c r="D581" s="188">
        <f t="shared" si="13"/>
        <v>1246.5157025999999</v>
      </c>
      <c r="E581" s="159">
        <f>(D581-B581)/B581</f>
        <v>6.0000000000000143E-2</v>
      </c>
      <c r="G581" s="119"/>
    </row>
    <row r="582" spans="1:7" ht="12.75">
      <c r="A582" s="96" t="s">
        <v>538</v>
      </c>
      <c r="B582" s="243">
        <f>'Tariff Book 14_15'!D581</f>
        <v>932.92352999999991</v>
      </c>
      <c r="C582" s="95"/>
      <c r="D582" s="188">
        <f t="shared" si="13"/>
        <v>988.89894179999999</v>
      </c>
      <c r="E582" s="159">
        <f>(D582-B582)/B582</f>
        <v>6.0000000000000088E-2</v>
      </c>
      <c r="G582" s="119"/>
    </row>
    <row r="583" spans="1:7" ht="12.75">
      <c r="A583" s="96"/>
      <c r="B583" s="243"/>
      <c r="C583" s="95"/>
      <c r="D583" s="188"/>
      <c r="E583" s="159" t="s">
        <v>144</v>
      </c>
      <c r="G583" s="119"/>
    </row>
    <row r="584" spans="1:7" ht="12.75">
      <c r="A584" s="96" t="s">
        <v>821</v>
      </c>
      <c r="B584" s="243"/>
      <c r="C584" s="95"/>
      <c r="D584" s="188"/>
      <c r="E584" s="159" t="s">
        <v>144</v>
      </c>
      <c r="G584" s="119"/>
    </row>
    <row r="585" spans="1:7" ht="12.75">
      <c r="A585" s="96" t="s">
        <v>360</v>
      </c>
      <c r="B585" s="243"/>
      <c r="C585" s="95"/>
      <c r="D585" s="188"/>
      <c r="E585" s="159" t="s">
        <v>144</v>
      </c>
      <c r="G585" s="119"/>
    </row>
    <row r="586" spans="1:7" ht="12.75">
      <c r="A586" s="96" t="s">
        <v>1198</v>
      </c>
      <c r="B586" s="243">
        <f>'Tariff Book 14_15'!D585</f>
        <v>2556.1685099999995</v>
      </c>
      <c r="C586" s="95"/>
      <c r="D586" s="188">
        <f t="shared" ref="D586:D629" si="14">B586*($J$33+$J$32)</f>
        <v>2709.5386205999998</v>
      </c>
      <c r="E586" s="159">
        <f>(D586-B586)/B586</f>
        <v>6.0000000000000137E-2</v>
      </c>
      <c r="G586" s="119"/>
    </row>
    <row r="587" spans="1:7" ht="12.75">
      <c r="A587" s="96" t="s">
        <v>81</v>
      </c>
      <c r="B587" s="243">
        <f>'Tariff Book 14_15'!D586</f>
        <v>1865.8037999999999</v>
      </c>
      <c r="C587" s="95"/>
      <c r="D587" s="188">
        <f t="shared" si="14"/>
        <v>1977.7520280000001</v>
      </c>
      <c r="E587" s="159">
        <f>(D587-B587)/B587</f>
        <v>6.0000000000000109E-2</v>
      </c>
      <c r="G587" s="119"/>
    </row>
    <row r="588" spans="1:7" ht="12.75">
      <c r="A588" s="96" t="s">
        <v>86</v>
      </c>
      <c r="B588" s="243">
        <f>'Tariff Book 14_15'!D587</f>
        <v>2351.9164199999996</v>
      </c>
      <c r="C588" s="95"/>
      <c r="D588" s="188">
        <f t="shared" si="14"/>
        <v>2493.0314051999999</v>
      </c>
      <c r="E588" s="159">
        <f>(D588-B588)/B588</f>
        <v>6.0000000000000143E-2</v>
      </c>
      <c r="G588" s="119"/>
    </row>
    <row r="589" spans="1:7" ht="12.75">
      <c r="A589" s="96" t="s">
        <v>83</v>
      </c>
      <c r="B589" s="243">
        <f>'Tariff Book 14_15'!D588</f>
        <v>1865.8037999999999</v>
      </c>
      <c r="C589" s="95"/>
      <c r="D589" s="188">
        <f t="shared" si="14"/>
        <v>1977.7520280000001</v>
      </c>
      <c r="E589" s="159">
        <f>(D589-B589)/B589</f>
        <v>6.0000000000000109E-2</v>
      </c>
      <c r="G589" s="119"/>
    </row>
    <row r="590" spans="1:7" ht="12.75">
      <c r="A590" s="96"/>
      <c r="B590" s="243"/>
      <c r="C590" s="95"/>
      <c r="D590" s="188"/>
      <c r="E590" s="159" t="s">
        <v>144</v>
      </c>
      <c r="G590" s="119"/>
    </row>
    <row r="591" spans="1:7" ht="12.75">
      <c r="A591" s="96" t="s">
        <v>812</v>
      </c>
      <c r="B591" s="243"/>
      <c r="C591" s="95"/>
      <c r="D591" s="188"/>
      <c r="E591" s="159" t="s">
        <v>144</v>
      </c>
      <c r="G591" s="119"/>
    </row>
    <row r="592" spans="1:7" ht="12.75">
      <c r="A592" s="96" t="s">
        <v>827</v>
      </c>
      <c r="B592" s="243"/>
      <c r="C592" s="95"/>
      <c r="D592" s="188"/>
      <c r="E592" s="159" t="s">
        <v>144</v>
      </c>
      <c r="G592" s="119"/>
    </row>
    <row r="593" spans="1:7" ht="12.75">
      <c r="A593" s="96" t="s">
        <v>1117</v>
      </c>
      <c r="B593" s="243"/>
      <c r="C593" s="95"/>
      <c r="D593" s="188"/>
      <c r="E593" s="159" t="s">
        <v>144</v>
      </c>
      <c r="G593" s="119"/>
    </row>
    <row r="594" spans="1:7" ht="13.5" thickBot="1">
      <c r="A594" s="271"/>
      <c r="B594" s="278"/>
      <c r="C594" s="292"/>
      <c r="D594" s="188"/>
      <c r="E594" s="280" t="s">
        <v>144</v>
      </c>
      <c r="G594" s="119"/>
    </row>
    <row r="595" spans="1:7" ht="12.75">
      <c r="A595" s="96" t="s">
        <v>1199</v>
      </c>
      <c r="B595" s="243">
        <f>'Tariff Book 14_15'!D594</f>
        <v>1278.0950699999999</v>
      </c>
      <c r="C595" s="95"/>
      <c r="D595" s="188">
        <f t="shared" si="14"/>
        <v>1354.7807742</v>
      </c>
      <c r="E595" s="285">
        <f>(D595-B595)/B595</f>
        <v>6.0000000000000123E-2</v>
      </c>
      <c r="G595" s="119"/>
    </row>
    <row r="596" spans="1:7" ht="12.75">
      <c r="A596" s="96" t="s">
        <v>567</v>
      </c>
      <c r="B596" s="243">
        <f>'Tariff Book 14_15'!D595</f>
        <v>2556.1685099999995</v>
      </c>
      <c r="C596" s="95"/>
      <c r="D596" s="188">
        <f t="shared" si="14"/>
        <v>2709.5386205999998</v>
      </c>
      <c r="E596" s="159">
        <f>(D596-B596)/B596</f>
        <v>6.0000000000000137E-2</v>
      </c>
      <c r="G596" s="119"/>
    </row>
    <row r="597" spans="1:7" ht="12.75">
      <c r="A597" s="96"/>
      <c r="B597" s="243"/>
      <c r="C597" s="95"/>
      <c r="D597" s="188"/>
      <c r="E597" s="159" t="s">
        <v>144</v>
      </c>
      <c r="G597" s="119"/>
    </row>
    <row r="598" spans="1:7" ht="12.75">
      <c r="A598" s="96" t="s">
        <v>1202</v>
      </c>
      <c r="B598" s="243">
        <f>'Tariff Book 14_15'!D597</f>
        <v>1336.7988899999998</v>
      </c>
      <c r="C598" s="95"/>
      <c r="D598" s="188">
        <f t="shared" si="14"/>
        <v>1417.0068233999998</v>
      </c>
      <c r="E598" s="159">
        <f>(D598-B598)/B598</f>
        <v>6.0000000000000012E-2</v>
      </c>
      <c r="G598" s="119"/>
    </row>
    <row r="599" spans="1:7" ht="12.75">
      <c r="A599" s="96" t="s">
        <v>567</v>
      </c>
      <c r="B599" s="243">
        <f>'Tariff Book 14_15'!D598</f>
        <v>2673.5977799999996</v>
      </c>
      <c r="C599" s="95"/>
      <c r="D599" s="188">
        <f t="shared" si="14"/>
        <v>2834.0136467999996</v>
      </c>
      <c r="E599" s="159">
        <f>(D599-B599)/B599</f>
        <v>6.0000000000000012E-2</v>
      </c>
      <c r="G599" s="119"/>
    </row>
    <row r="600" spans="1:7" ht="12.75">
      <c r="A600" s="96"/>
      <c r="B600" s="243"/>
      <c r="C600" s="95"/>
      <c r="D600" s="188"/>
      <c r="E600" s="159" t="s">
        <v>144</v>
      </c>
      <c r="G600" s="119"/>
    </row>
    <row r="601" spans="1:7" ht="12.75">
      <c r="A601" s="96" t="s">
        <v>1201</v>
      </c>
      <c r="B601" s="243">
        <f>'Tariff Book 14_15'!D600</f>
        <v>1175.9582099999998</v>
      </c>
      <c r="C601" s="95"/>
      <c r="D601" s="188">
        <f t="shared" si="14"/>
        <v>1246.5157025999999</v>
      </c>
      <c r="E601" s="159">
        <f>(D601-B601)/B601</f>
        <v>6.0000000000000143E-2</v>
      </c>
      <c r="G601" s="119"/>
    </row>
    <row r="602" spans="1:7" ht="12.75">
      <c r="A602" s="96" t="s">
        <v>567</v>
      </c>
      <c r="B602" s="243">
        <f>'Tariff Book 14_15'!D601</f>
        <v>2351.9164199999996</v>
      </c>
      <c r="C602" s="95"/>
      <c r="D602" s="188">
        <f t="shared" si="14"/>
        <v>2493.0314051999999</v>
      </c>
      <c r="E602" s="159">
        <f>(D602-B602)/B602</f>
        <v>6.0000000000000143E-2</v>
      </c>
      <c r="G602" s="119"/>
    </row>
    <row r="603" spans="1:7" ht="12.75">
      <c r="A603" s="96"/>
      <c r="B603" s="243"/>
      <c r="C603" s="95"/>
      <c r="D603" s="188"/>
      <c r="E603" s="159" t="s">
        <v>144</v>
      </c>
      <c r="G603" s="119"/>
    </row>
    <row r="604" spans="1:7" ht="12.75">
      <c r="A604" s="96" t="s">
        <v>1200</v>
      </c>
      <c r="B604" s="243">
        <f>'Tariff Book 14_15'!D603</f>
        <v>932.92352999999991</v>
      </c>
      <c r="C604" s="95"/>
      <c r="D604" s="188">
        <f t="shared" si="14"/>
        <v>988.89894179999999</v>
      </c>
      <c r="E604" s="159">
        <f>(D604-B604)/B604</f>
        <v>6.0000000000000088E-2</v>
      </c>
      <c r="G604" s="119"/>
    </row>
    <row r="605" spans="1:7" ht="12.75">
      <c r="A605" s="96" t="s">
        <v>567</v>
      </c>
      <c r="B605" s="243">
        <f>'Tariff Book 14_15'!D604</f>
        <v>1865.8037999999999</v>
      </c>
      <c r="C605" s="95"/>
      <c r="D605" s="188">
        <f t="shared" si="14"/>
        <v>1977.7520280000001</v>
      </c>
      <c r="E605" s="159">
        <f>(D605-B605)/B605</f>
        <v>6.0000000000000109E-2</v>
      </c>
      <c r="G605" s="119"/>
    </row>
    <row r="606" spans="1:7" ht="12.75">
      <c r="A606" s="96"/>
      <c r="B606" s="243"/>
      <c r="C606" s="95"/>
      <c r="D606" s="188"/>
      <c r="E606" s="159" t="s">
        <v>144</v>
      </c>
      <c r="G606" s="119"/>
    </row>
    <row r="607" spans="1:7" ht="12.75">
      <c r="A607" s="96" t="s">
        <v>1118</v>
      </c>
      <c r="B607" s="243"/>
      <c r="C607" s="95"/>
      <c r="D607" s="188"/>
      <c r="E607" s="159" t="s">
        <v>144</v>
      </c>
      <c r="G607" s="119"/>
    </row>
    <row r="608" spans="1:7" ht="12.75">
      <c r="A608" s="96" t="s">
        <v>161</v>
      </c>
      <c r="B608" s="243"/>
      <c r="C608" s="95"/>
      <c r="D608" s="188"/>
      <c r="E608" s="159" t="s">
        <v>144</v>
      </c>
      <c r="G608" s="119"/>
    </row>
    <row r="609" spans="1:22" ht="12.75">
      <c r="A609" s="96" t="s">
        <v>1119</v>
      </c>
      <c r="B609" s="243"/>
      <c r="C609" s="95"/>
      <c r="D609" s="188"/>
      <c r="E609" s="159" t="s">
        <v>144</v>
      </c>
      <c r="G609" s="119"/>
    </row>
    <row r="610" spans="1:22" ht="12.75">
      <c r="A610" s="96" t="s">
        <v>1120</v>
      </c>
      <c r="B610" s="243"/>
      <c r="C610" s="95"/>
      <c r="D610" s="188"/>
      <c r="E610" s="159" t="s">
        <v>144</v>
      </c>
      <c r="G610" s="119"/>
    </row>
    <row r="611" spans="1:22" ht="12.75">
      <c r="A611" s="96" t="s">
        <v>1121</v>
      </c>
      <c r="B611" s="243">
        <f>'Tariff Book 14_15'!D610</f>
        <v>932.92352999999991</v>
      </c>
      <c r="C611" s="95"/>
      <c r="D611" s="188">
        <f t="shared" si="14"/>
        <v>988.89894179999999</v>
      </c>
      <c r="E611" s="159">
        <f>(D611-B611)/B611</f>
        <v>6.0000000000000088E-2</v>
      </c>
      <c r="G611" s="119"/>
    </row>
    <row r="612" spans="1:22" ht="12.75">
      <c r="A612" s="96"/>
      <c r="B612" s="243"/>
      <c r="C612" s="95"/>
      <c r="D612" s="188"/>
      <c r="E612" s="159" t="s">
        <v>144</v>
      </c>
      <c r="G612" s="119"/>
      <c r="V612" s="165">
        <v>1</v>
      </c>
    </row>
    <row r="613" spans="1:22" ht="12.75">
      <c r="A613" s="96" t="s">
        <v>342</v>
      </c>
      <c r="B613" s="243"/>
      <c r="C613" s="151"/>
      <c r="D613" s="188"/>
      <c r="E613" s="159" t="s">
        <v>144</v>
      </c>
      <c r="G613" s="119"/>
      <c r="V613" s="165">
        <v>1</v>
      </c>
    </row>
    <row r="614" spans="1:22" ht="12.75">
      <c r="A614" s="96" t="s">
        <v>1122</v>
      </c>
      <c r="B614" s="243">
        <f>'Tariff Book 14_15'!D613</f>
        <v>2672.1593849999999</v>
      </c>
      <c r="C614" s="151"/>
      <c r="D614" s="188">
        <f t="shared" si="14"/>
        <v>2832.4889481</v>
      </c>
      <c r="E614" s="268">
        <f>(D614-B614)/B614</f>
        <v>6.0000000000000032E-2</v>
      </c>
      <c r="F614" s="116"/>
      <c r="G614" s="119"/>
      <c r="V614" s="165">
        <v>1</v>
      </c>
    </row>
    <row r="615" spans="1:22" ht="12.75">
      <c r="A615" s="96"/>
      <c r="B615" s="243"/>
      <c r="C615" s="95"/>
      <c r="D615" s="188"/>
      <c r="E615" s="159" t="s">
        <v>144</v>
      </c>
      <c r="G615" s="119"/>
      <c r="V615" s="165">
        <v>1</v>
      </c>
    </row>
    <row r="616" spans="1:22" ht="12.75">
      <c r="A616" s="94" t="s">
        <v>1123</v>
      </c>
      <c r="B616" s="243"/>
      <c r="C616" s="95"/>
      <c r="D616" s="188"/>
      <c r="E616" s="159" t="s">
        <v>144</v>
      </c>
      <c r="G616" s="119"/>
      <c r="V616" s="165">
        <v>1</v>
      </c>
    </row>
    <row r="617" spans="1:22" ht="12.75">
      <c r="A617" s="96"/>
      <c r="B617" s="243"/>
      <c r="C617" s="95"/>
      <c r="D617" s="188"/>
      <c r="E617" s="159" t="s">
        <v>144</v>
      </c>
      <c r="G617" s="119"/>
      <c r="V617" s="165">
        <v>1</v>
      </c>
    </row>
    <row r="618" spans="1:22" ht="12.75">
      <c r="A618" s="94" t="s">
        <v>235</v>
      </c>
      <c r="B618" s="243"/>
      <c r="C618" s="97"/>
      <c r="D618" s="188"/>
      <c r="E618" s="159" t="s">
        <v>144</v>
      </c>
      <c r="G618" s="119"/>
      <c r="V618" s="165">
        <v>1</v>
      </c>
    </row>
    <row r="619" spans="1:22" ht="12.75">
      <c r="A619" s="96"/>
      <c r="B619" s="243"/>
      <c r="C619" s="97"/>
      <c r="D619" s="188"/>
      <c r="E619" s="159" t="s">
        <v>144</v>
      </c>
      <c r="G619" s="119"/>
      <c r="V619" s="165">
        <v>1</v>
      </c>
    </row>
    <row r="620" spans="1:22" ht="12.75">
      <c r="A620" s="96" t="s">
        <v>1124</v>
      </c>
      <c r="B620" s="243"/>
      <c r="C620" s="97"/>
      <c r="D620" s="188"/>
      <c r="E620" s="159" t="s">
        <v>144</v>
      </c>
      <c r="G620" s="119"/>
      <c r="V620" s="165">
        <v>1</v>
      </c>
    </row>
    <row r="621" spans="1:22" ht="12.75">
      <c r="A621" s="154" t="s">
        <v>1204</v>
      </c>
      <c r="B621" s="243">
        <f>'Tariff Book 14_15'!D620</f>
        <v>180.49153499999997</v>
      </c>
      <c r="C621" s="95"/>
      <c r="D621" s="188">
        <f t="shared" si="14"/>
        <v>191.32102709999998</v>
      </c>
      <c r="E621" s="159">
        <f>(D621-B621)/B621</f>
        <v>6.0000000000000067E-2</v>
      </c>
      <c r="F621" s="116"/>
      <c r="G621" s="140"/>
      <c r="V621" s="165">
        <v>1</v>
      </c>
    </row>
    <row r="622" spans="1:22" ht="12.75">
      <c r="A622" s="96" t="s">
        <v>1205</v>
      </c>
      <c r="B622" s="243">
        <f>'Tariff Book 14_15'!D621</f>
        <v>852.45992999999999</v>
      </c>
      <c r="C622" s="95"/>
      <c r="D622" s="188">
        <f t="shared" si="14"/>
        <v>903.60752580000008</v>
      </c>
      <c r="E622" s="159">
        <f>(D622-B622)/B622</f>
        <v>6.0000000000000109E-2</v>
      </c>
      <c r="F622" s="319"/>
      <c r="G622" s="140"/>
      <c r="V622" s="165">
        <v>1</v>
      </c>
    </row>
    <row r="623" spans="1:22" ht="12.75">
      <c r="A623" s="96"/>
      <c r="B623" s="243"/>
      <c r="C623" s="95"/>
      <c r="D623" s="188"/>
      <c r="E623" s="159" t="s">
        <v>144</v>
      </c>
      <c r="F623" s="319"/>
      <c r="G623" s="140"/>
      <c r="V623" s="165">
        <v>1</v>
      </c>
    </row>
    <row r="624" spans="1:22" ht="12.75">
      <c r="A624" s="96" t="s">
        <v>1206</v>
      </c>
      <c r="B624" s="243"/>
      <c r="C624" s="95"/>
      <c r="D624" s="188"/>
      <c r="E624" s="159" t="s">
        <v>144</v>
      </c>
      <c r="F624" s="319"/>
      <c r="G624" s="140"/>
      <c r="V624" s="165">
        <v>1</v>
      </c>
    </row>
    <row r="625" spans="1:22" ht="12.75">
      <c r="A625" s="154" t="s">
        <v>1207</v>
      </c>
      <c r="B625" s="243">
        <f>'Tariff Book 14_15'!D624</f>
        <v>82.475189999999998</v>
      </c>
      <c r="C625" s="152"/>
      <c r="D625" s="188">
        <f t="shared" si="14"/>
        <v>87.423701399999999</v>
      </c>
      <c r="E625" s="159">
        <f>(D625-B625)/B625</f>
        <v>6.0000000000000012E-2</v>
      </c>
      <c r="F625" s="319"/>
      <c r="G625" s="140"/>
      <c r="V625" s="165">
        <v>1</v>
      </c>
    </row>
    <row r="626" spans="1:22" ht="12.75">
      <c r="A626" s="96"/>
      <c r="B626" s="243" t="str">
        <f>'Tariff Book 14_15'!D625</f>
        <v/>
      </c>
      <c r="C626" s="95"/>
      <c r="D626" s="188"/>
      <c r="E626" s="159" t="s">
        <v>144</v>
      </c>
      <c r="F626" s="319"/>
      <c r="G626" s="140"/>
      <c r="V626" s="165">
        <v>1</v>
      </c>
    </row>
    <row r="627" spans="1:22" ht="12.75">
      <c r="A627" s="154" t="s">
        <v>1208</v>
      </c>
      <c r="B627" s="243" t="str">
        <f>'Tariff Book 14_15'!D626</f>
        <v/>
      </c>
      <c r="C627" s="151"/>
      <c r="D627" s="188"/>
      <c r="E627" s="159" t="s">
        <v>144</v>
      </c>
      <c r="F627" s="319"/>
      <c r="G627" s="140"/>
      <c r="V627" s="165">
        <v>1</v>
      </c>
    </row>
    <row r="628" spans="1:22" ht="12.75">
      <c r="A628" s="96" t="s">
        <v>1209</v>
      </c>
      <c r="B628" s="243">
        <f>'Tariff Book 14_15'!D627</f>
        <v>301.31671499999999</v>
      </c>
      <c r="C628" s="151"/>
      <c r="D628" s="188">
        <f t="shared" si="14"/>
        <v>319.39571790000002</v>
      </c>
      <c r="E628" s="159">
        <f>(D628-B628)/B628</f>
        <v>6.0000000000000116E-2</v>
      </c>
      <c r="F628" s="319"/>
      <c r="G628" s="140"/>
      <c r="V628" s="165">
        <v>1</v>
      </c>
    </row>
    <row r="629" spans="1:22" ht="12.75">
      <c r="A629" s="96" t="s">
        <v>1210</v>
      </c>
      <c r="B629" s="243">
        <f>'Tariff Book 14_15'!D628</f>
        <v>335.63270999999992</v>
      </c>
      <c r="C629" s="151"/>
      <c r="D629" s="188">
        <f t="shared" si="14"/>
        <v>355.77067259999995</v>
      </c>
      <c r="E629" s="159">
        <f>(D629-B629)/B629</f>
        <v>6.0000000000000123E-2</v>
      </c>
      <c r="F629" s="319"/>
      <c r="G629" s="140"/>
      <c r="V629" s="165">
        <v>1</v>
      </c>
    </row>
    <row r="630" spans="1:22" s="160" customFormat="1" ht="12.75">
      <c r="A630" s="96"/>
      <c r="B630" s="243" t="str">
        <f>'Tariff Book 14_15'!D629</f>
        <v/>
      </c>
      <c r="C630" s="158"/>
      <c r="D630" s="188"/>
      <c r="E630" s="159" t="s">
        <v>144</v>
      </c>
      <c r="F630" s="319"/>
      <c r="G630" s="320"/>
      <c r="V630" s="160">
        <v>1</v>
      </c>
    </row>
    <row r="631" spans="1:22" ht="12.75">
      <c r="A631" s="96" t="s">
        <v>1132</v>
      </c>
      <c r="B631" s="243" t="str">
        <f>'Tariff Book 14_15'!D630</f>
        <v/>
      </c>
      <c r="C631" s="95"/>
      <c r="D631" s="188"/>
      <c r="E631" s="159" t="s">
        <v>144</v>
      </c>
      <c r="F631" s="319"/>
      <c r="G631" s="140"/>
      <c r="V631" s="165">
        <v>1</v>
      </c>
    </row>
    <row r="632" spans="1:22" ht="12.75">
      <c r="A632" s="96" t="s">
        <v>1133</v>
      </c>
      <c r="B632" s="243" t="str">
        <f>'Tariff Book 14_15'!D631</f>
        <v/>
      </c>
      <c r="C632" s="95"/>
      <c r="D632" s="188"/>
      <c r="E632" s="159" t="s">
        <v>144</v>
      </c>
      <c r="G632" s="140"/>
    </row>
    <row r="633" spans="1:22" ht="12.75">
      <c r="A633" s="96" t="s">
        <v>1211</v>
      </c>
      <c r="B633" s="243" t="str">
        <f>'Tariff Book 14_15'!D632</f>
        <v/>
      </c>
      <c r="C633" s="95"/>
      <c r="D633" s="188"/>
      <c r="E633" s="159" t="s">
        <v>144</v>
      </c>
      <c r="G633" s="140"/>
    </row>
    <row r="634" spans="1:22" ht="12.75">
      <c r="A634" s="96" t="s">
        <v>1136</v>
      </c>
      <c r="B634" s="243" t="str">
        <f>'Tariff Book 14_15'!D633</f>
        <v>On application</v>
      </c>
      <c r="C634" s="153"/>
      <c r="D634" s="188" t="str">
        <f>B634</f>
        <v>On application</v>
      </c>
      <c r="E634" s="159"/>
      <c r="G634" s="140"/>
    </row>
    <row r="635" spans="1:22" ht="12.75">
      <c r="A635" s="96"/>
      <c r="B635" s="243"/>
      <c r="C635" s="95"/>
      <c r="D635" s="188"/>
      <c r="E635" s="159"/>
      <c r="G635" s="119"/>
    </row>
    <row r="636" spans="1:22" s="116" customFormat="1" ht="12.75">
      <c r="A636" s="96" t="s">
        <v>1212</v>
      </c>
      <c r="B636" s="243" t="str">
        <f>'Tariff Book 14_15'!D635</f>
        <v>On application</v>
      </c>
      <c r="C636" s="95"/>
      <c r="D636" s="188" t="str">
        <f>B636</f>
        <v>On application</v>
      </c>
      <c r="E636" s="159" t="s">
        <v>144</v>
      </c>
      <c r="G636" s="119"/>
    </row>
    <row r="637" spans="1:22" ht="12.75">
      <c r="A637" s="96" t="s">
        <v>1213</v>
      </c>
      <c r="B637" s="243" t="str">
        <f>'Tariff Book 14_15'!D636</f>
        <v>On application</v>
      </c>
      <c r="C637" s="95"/>
      <c r="D637" s="188" t="str">
        <f t="shared" ref="D637:D639" si="15">B637</f>
        <v>On application</v>
      </c>
      <c r="E637" s="159"/>
      <c r="G637" s="119"/>
    </row>
    <row r="638" spans="1:22" ht="12.75">
      <c r="A638" s="96" t="s">
        <v>1130</v>
      </c>
      <c r="B638" s="243" t="str">
        <f>'Tariff Book 14_15'!D637</f>
        <v>On application</v>
      </c>
      <c r="C638" s="95"/>
      <c r="D638" s="188" t="str">
        <f t="shared" si="15"/>
        <v>On application</v>
      </c>
      <c r="E638" s="159"/>
      <c r="G638" s="119"/>
    </row>
    <row r="639" spans="1:22" ht="12.75">
      <c r="A639" s="96" t="s">
        <v>1214</v>
      </c>
      <c r="B639" s="243" t="str">
        <f>'Tariff Book 14_15'!D638</f>
        <v>On application</v>
      </c>
      <c r="C639" s="95"/>
      <c r="D639" s="188" t="str">
        <f t="shared" si="15"/>
        <v>On application</v>
      </c>
      <c r="E639" s="159" t="s">
        <v>144</v>
      </c>
      <c r="G639" s="119"/>
    </row>
    <row r="640" spans="1:22" ht="12.75">
      <c r="A640" s="96"/>
      <c r="B640" s="243" t="str">
        <f>'Tariff Book 14_15'!D639</f>
        <v/>
      </c>
      <c r="C640" s="95"/>
      <c r="D640" s="188"/>
      <c r="E640" s="159" t="s">
        <v>144</v>
      </c>
      <c r="G640" s="119"/>
    </row>
    <row r="641" spans="1:22" ht="12.75">
      <c r="A641" s="219" t="s">
        <v>46</v>
      </c>
      <c r="B641" s="243" t="str">
        <f>'Tariff Book 14_15'!D640</f>
        <v/>
      </c>
      <c r="C641" s="95"/>
      <c r="D641" s="188"/>
      <c r="E641" s="159" t="s">
        <v>144</v>
      </c>
      <c r="G641" s="119"/>
    </row>
    <row r="642" spans="1:22" ht="12.75">
      <c r="A642" s="94" t="s">
        <v>88</v>
      </c>
      <c r="B642" s="243" t="str">
        <f>'Tariff Book 14_15'!D641</f>
        <v/>
      </c>
      <c r="C642" s="95"/>
      <c r="D642" s="188"/>
      <c r="E642" s="159" t="s">
        <v>144</v>
      </c>
      <c r="G642" s="119"/>
    </row>
    <row r="643" spans="1:22" ht="12.75">
      <c r="A643" s="94" t="s">
        <v>89</v>
      </c>
      <c r="B643" s="243" t="str">
        <f>'Tariff Book 14_15'!D642</f>
        <v/>
      </c>
      <c r="C643" s="97"/>
      <c r="D643" s="188"/>
      <c r="E643" s="159" t="s">
        <v>144</v>
      </c>
      <c r="G643" s="119"/>
      <c r="V643" s="165">
        <v>1</v>
      </c>
    </row>
    <row r="644" spans="1:22" ht="12.75">
      <c r="A644" s="96"/>
      <c r="B644" s="243" t="str">
        <f>'Tariff Book 14_15'!D643</f>
        <v/>
      </c>
      <c r="C644" s="97"/>
      <c r="D644" s="188"/>
      <c r="E644" s="159" t="s">
        <v>144</v>
      </c>
      <c r="G644" s="119"/>
    </row>
    <row r="645" spans="1:22" ht="12.75">
      <c r="A645" s="94" t="s">
        <v>13</v>
      </c>
      <c r="B645" s="243" t="str">
        <f>'Tariff Book 14_15'!D644</f>
        <v/>
      </c>
      <c r="C645" s="97"/>
      <c r="D645" s="188"/>
      <c r="E645" s="159" t="s">
        <v>144</v>
      </c>
      <c r="G645" s="119"/>
    </row>
    <row r="646" spans="1:22" ht="12.75">
      <c r="A646" s="96" t="s">
        <v>21</v>
      </c>
      <c r="B646" s="243" t="str">
        <f>'Tariff Book 14_15'!D645</f>
        <v/>
      </c>
      <c r="C646" s="97"/>
      <c r="D646" s="188"/>
      <c r="E646" s="159" t="s">
        <v>144</v>
      </c>
      <c r="G646" s="119"/>
    </row>
    <row r="647" spans="1:22" ht="12.75">
      <c r="A647" s="96" t="s">
        <v>22</v>
      </c>
      <c r="B647" s="243" t="str">
        <f>'Tariff Book 14_15'!D646</f>
        <v/>
      </c>
      <c r="C647" s="97"/>
      <c r="D647" s="188"/>
      <c r="E647" s="159" t="s">
        <v>144</v>
      </c>
      <c r="G647" s="119"/>
    </row>
    <row r="648" spans="1:22" ht="12.75">
      <c r="A648" s="96" t="s">
        <v>519</v>
      </c>
      <c r="B648" s="243" t="str">
        <f>'Tariff Book 14_15'!D647</f>
        <v/>
      </c>
      <c r="C648" s="97"/>
      <c r="D648" s="188"/>
      <c r="E648" s="159" t="s">
        <v>144</v>
      </c>
      <c r="G648" s="119"/>
    </row>
    <row r="649" spans="1:22" ht="12.75">
      <c r="A649" s="96" t="s">
        <v>490</v>
      </c>
      <c r="B649" s="243" t="str">
        <f>'Tariff Book 14_15'!D648</f>
        <v/>
      </c>
      <c r="C649" s="97"/>
      <c r="D649" s="188"/>
      <c r="E649" s="159" t="s">
        <v>144</v>
      </c>
      <c r="G649" s="119"/>
      <c r="V649" s="165">
        <v>1</v>
      </c>
    </row>
    <row r="650" spans="1:22" ht="12.75">
      <c r="A650" s="96"/>
      <c r="B650" s="243" t="str">
        <f>'Tariff Book 14_15'!D649</f>
        <v/>
      </c>
      <c r="C650" s="97"/>
      <c r="D650" s="188"/>
      <c r="E650" s="159" t="s">
        <v>144</v>
      </c>
      <c r="G650" s="119"/>
      <c r="V650" s="165">
        <v>1</v>
      </c>
    </row>
    <row r="651" spans="1:22" ht="12.75">
      <c r="A651" s="96" t="s">
        <v>165</v>
      </c>
      <c r="B651" s="243" t="str">
        <f>'Tariff Book 14_15'!D650</f>
        <v/>
      </c>
      <c r="C651" s="97"/>
      <c r="D651" s="188"/>
      <c r="E651" s="159" t="s">
        <v>144</v>
      </c>
      <c r="G651" s="119"/>
      <c r="V651" s="165">
        <v>1</v>
      </c>
    </row>
    <row r="652" spans="1:22" ht="12.75">
      <c r="A652" s="96" t="s">
        <v>19</v>
      </c>
      <c r="B652" s="243" t="str">
        <f>'Tariff Book 14_15'!D651</f>
        <v/>
      </c>
      <c r="C652" s="97"/>
      <c r="D652" s="188"/>
      <c r="E652" s="159" t="s">
        <v>144</v>
      </c>
      <c r="G652" s="119"/>
      <c r="V652" s="165">
        <v>1</v>
      </c>
    </row>
    <row r="653" spans="1:22" ht="12.75">
      <c r="A653" s="96" t="s">
        <v>67</v>
      </c>
      <c r="B653" s="243" t="str">
        <f>'Tariff Book 14_15'!D652</f>
        <v/>
      </c>
      <c r="C653" s="97"/>
      <c r="D653" s="188"/>
      <c r="E653" s="159" t="s">
        <v>144</v>
      </c>
      <c r="G653" s="119"/>
      <c r="V653" s="165">
        <v>1</v>
      </c>
    </row>
    <row r="654" spans="1:22" ht="12.75">
      <c r="A654" s="96"/>
      <c r="B654" s="243" t="str">
        <f>'Tariff Book 14_15'!D653</f>
        <v/>
      </c>
      <c r="C654" s="97"/>
      <c r="D654" s="188"/>
      <c r="E654" s="159" t="s">
        <v>144</v>
      </c>
      <c r="G654" s="119"/>
      <c r="V654" s="165">
        <v>1</v>
      </c>
    </row>
    <row r="655" spans="1:22" ht="12.75">
      <c r="A655" s="94" t="s">
        <v>237</v>
      </c>
      <c r="B655" s="243" t="str">
        <f>'Tariff Book 14_15'!D654</f>
        <v/>
      </c>
      <c r="C655" s="97"/>
      <c r="D655" s="188"/>
      <c r="E655" s="159" t="s">
        <v>144</v>
      </c>
      <c r="G655" s="119"/>
      <c r="V655" s="165">
        <v>1</v>
      </c>
    </row>
    <row r="656" spans="1:22" ht="12.75">
      <c r="A656" s="96"/>
      <c r="B656" s="243" t="str">
        <f>'Tariff Book 14_15'!D655</f>
        <v/>
      </c>
      <c r="C656" s="97"/>
      <c r="D656" s="188"/>
      <c r="E656" s="159" t="s">
        <v>144</v>
      </c>
      <c r="G656" s="119"/>
      <c r="V656" s="165">
        <v>1</v>
      </c>
    </row>
    <row r="657" spans="1:22" ht="12.75">
      <c r="A657" s="96" t="s">
        <v>492</v>
      </c>
      <c r="B657" s="243" t="str">
        <f>'Tariff Book 14_15'!D656</f>
        <v/>
      </c>
      <c r="C657" s="97"/>
      <c r="D657" s="188"/>
      <c r="E657" s="159" t="s">
        <v>144</v>
      </c>
      <c r="G657" s="119"/>
      <c r="V657" s="165">
        <v>1</v>
      </c>
    </row>
    <row r="658" spans="1:22" ht="12.75">
      <c r="A658" s="154" t="s">
        <v>1215</v>
      </c>
      <c r="B658" s="243" t="str">
        <f>'Tariff Book 14_15'!D657</f>
        <v/>
      </c>
      <c r="C658" s="97"/>
      <c r="D658" s="188"/>
      <c r="E658" s="159" t="s">
        <v>144</v>
      </c>
      <c r="G658" s="119"/>
      <c r="V658" s="165">
        <v>1</v>
      </c>
    </row>
    <row r="659" spans="1:22" ht="12.75">
      <c r="A659" s="96" t="s">
        <v>24</v>
      </c>
      <c r="B659" s="243" t="str">
        <f>'Tariff Book 14_15'!D658</f>
        <v/>
      </c>
      <c r="C659" s="97"/>
      <c r="D659" s="188"/>
      <c r="E659" s="159" t="s">
        <v>144</v>
      </c>
      <c r="G659" s="119"/>
      <c r="V659" s="165">
        <v>1</v>
      </c>
    </row>
    <row r="660" spans="1:22" ht="12.75">
      <c r="A660" s="96"/>
      <c r="B660" s="243" t="str">
        <f>'Tariff Book 14_15'!D659</f>
        <v/>
      </c>
      <c r="C660" s="97"/>
      <c r="D660" s="188"/>
      <c r="E660" s="159" t="s">
        <v>144</v>
      </c>
      <c r="G660" s="119"/>
    </row>
    <row r="661" spans="1:22" ht="12.75">
      <c r="A661" s="154" t="s">
        <v>1216</v>
      </c>
      <c r="B661" s="243" t="str">
        <f>'Tariff Book 14_15'!D660</f>
        <v/>
      </c>
      <c r="C661" s="97"/>
      <c r="D661" s="188"/>
      <c r="E661" s="159" t="s">
        <v>144</v>
      </c>
      <c r="G661" s="119"/>
    </row>
    <row r="662" spans="1:22" ht="12.75">
      <c r="A662" s="96"/>
      <c r="B662" s="243" t="str">
        <f>'Tariff Book 14_15'!D661</f>
        <v/>
      </c>
      <c r="C662" s="97"/>
      <c r="D662" s="188"/>
      <c r="E662" s="159" t="s">
        <v>144</v>
      </c>
      <c r="G662" s="119"/>
    </row>
    <row r="663" spans="1:22" ht="12.75">
      <c r="A663" s="154" t="s">
        <v>1217</v>
      </c>
      <c r="B663" s="243" t="str">
        <f>'Tariff Book 14_15'!D662</f>
        <v/>
      </c>
      <c r="C663" s="97"/>
      <c r="D663" s="188"/>
      <c r="E663" s="159" t="s">
        <v>144</v>
      </c>
      <c r="G663" s="119"/>
    </row>
    <row r="664" spans="1:22" ht="12.75">
      <c r="A664" s="96"/>
      <c r="B664" s="243" t="str">
        <f>'Tariff Book 14_15'!D663</f>
        <v/>
      </c>
      <c r="C664" s="97"/>
      <c r="D664" s="188"/>
      <c r="E664" s="159" t="s">
        <v>144</v>
      </c>
      <c r="G664" s="119"/>
    </row>
    <row r="665" spans="1:22" ht="12.75">
      <c r="A665" s="96" t="s">
        <v>16</v>
      </c>
      <c r="B665" s="243">
        <f>'Tariff Book 14_15'!D664</f>
        <v>108.66911999999999</v>
      </c>
      <c r="C665" s="95"/>
      <c r="D665" s="188">
        <f t="shared" ref="D665:D672" si="16">B665*($J$33+$J$32)</f>
        <v>115.1892672</v>
      </c>
      <c r="E665" s="159">
        <f>(D665-B665)/B665</f>
        <v>6.0000000000000102E-2</v>
      </c>
      <c r="G665" s="119"/>
    </row>
    <row r="666" spans="1:22" ht="12.75">
      <c r="A666" s="96" t="s">
        <v>479</v>
      </c>
      <c r="B666" s="243"/>
      <c r="C666" s="97"/>
      <c r="D666" s="188"/>
      <c r="E666" s="159" t="s">
        <v>144</v>
      </c>
      <c r="G666" s="119"/>
    </row>
    <row r="667" spans="1:22" ht="12.75">
      <c r="A667" s="96" t="s">
        <v>17</v>
      </c>
      <c r="B667" s="243"/>
      <c r="C667" s="97"/>
      <c r="D667" s="188"/>
      <c r="E667" s="159" t="s">
        <v>144</v>
      </c>
      <c r="G667" s="119"/>
    </row>
    <row r="668" spans="1:22" ht="12.75">
      <c r="A668" s="96" t="s">
        <v>18</v>
      </c>
      <c r="B668" s="243">
        <f>'Tariff Book 14_15'!D667</f>
        <v>32.585594999999998</v>
      </c>
      <c r="C668" s="95"/>
      <c r="D668" s="188">
        <f t="shared" si="16"/>
        <v>34.540730699999997</v>
      </c>
      <c r="E668" s="159">
        <f>(D668-B668)/B668</f>
        <v>5.9999999999999991E-2</v>
      </c>
      <c r="G668" s="119"/>
    </row>
    <row r="669" spans="1:22" ht="12.75">
      <c r="A669" s="96"/>
      <c r="B669" s="243"/>
      <c r="C669" s="95"/>
      <c r="D669" s="188"/>
      <c r="E669" s="159" t="s">
        <v>144</v>
      </c>
      <c r="G669" s="119"/>
    </row>
    <row r="670" spans="1:22" ht="12.75">
      <c r="A670" s="96" t="s">
        <v>328</v>
      </c>
      <c r="B670" s="243"/>
      <c r="C670" s="95"/>
      <c r="D670" s="188"/>
      <c r="E670" s="159" t="s">
        <v>144</v>
      </c>
      <c r="G670" s="119"/>
    </row>
    <row r="671" spans="1:22" ht="12.75">
      <c r="A671" s="96" t="s">
        <v>1304</v>
      </c>
      <c r="B671" s="243"/>
      <c r="C671" s="95"/>
      <c r="D671" s="188"/>
      <c r="E671" s="159" t="s">
        <v>144</v>
      </c>
      <c r="G671" s="119"/>
      <c r="V671" s="165">
        <v>1</v>
      </c>
    </row>
    <row r="672" spans="1:22" ht="12.75">
      <c r="A672" s="96" t="s">
        <v>27</v>
      </c>
      <c r="B672" s="243">
        <f>'Tariff Book 14_15'!D671</f>
        <v>265.56232499999999</v>
      </c>
      <c r="C672" s="95"/>
      <c r="D672" s="188">
        <f t="shared" si="16"/>
        <v>281.49606449999999</v>
      </c>
      <c r="E672" s="159">
        <f>(D672-B672)/B672</f>
        <v>6.0000000000000012E-2</v>
      </c>
      <c r="G672" s="119"/>
    </row>
    <row r="673" spans="1:7" ht="13.5" thickBot="1">
      <c r="A673" s="271"/>
      <c r="B673" s="278"/>
      <c r="C673" s="292"/>
      <c r="D673" s="188"/>
      <c r="E673" s="280" t="s">
        <v>144</v>
      </c>
      <c r="G673" s="119"/>
    </row>
    <row r="674" spans="1:7" ht="12.75">
      <c r="A674" s="96"/>
      <c r="B674" s="243"/>
      <c r="C674" s="95"/>
      <c r="D674" s="188"/>
      <c r="E674" s="159" t="s">
        <v>144</v>
      </c>
      <c r="G674" s="119"/>
    </row>
    <row r="675" spans="1:7" ht="12.75">
      <c r="A675" s="94" t="s">
        <v>329</v>
      </c>
      <c r="B675" s="243"/>
      <c r="C675" s="144"/>
      <c r="D675" s="188"/>
      <c r="E675" s="159"/>
      <c r="G675" s="119"/>
    </row>
    <row r="676" spans="1:7" ht="12.75">
      <c r="A676" s="154" t="s">
        <v>1220</v>
      </c>
      <c r="B676" s="243"/>
      <c r="C676" s="144"/>
      <c r="D676" s="188"/>
      <c r="E676" s="159"/>
      <c r="G676" s="119"/>
    </row>
    <row r="677" spans="1:7" ht="12.75">
      <c r="A677" s="154" t="s">
        <v>1221</v>
      </c>
      <c r="B677" s="243"/>
      <c r="C677" s="144"/>
      <c r="D677" s="188"/>
      <c r="E677" s="159"/>
      <c r="G677" s="119"/>
    </row>
    <row r="678" spans="1:7" ht="12.75">
      <c r="A678" s="154" t="s">
        <v>1218</v>
      </c>
      <c r="B678" s="243"/>
      <c r="C678" s="144"/>
      <c r="D678" s="188"/>
      <c r="E678" s="159"/>
      <c r="G678" s="119"/>
    </row>
    <row r="679" spans="1:7" ht="12.75">
      <c r="A679" s="154" t="s">
        <v>1219</v>
      </c>
      <c r="B679" s="243"/>
      <c r="C679" s="144"/>
      <c r="D679" s="188"/>
      <c r="E679" s="159"/>
      <c r="G679" s="119"/>
    </row>
    <row r="680" spans="1:7" ht="12.75">
      <c r="A680" s="154" t="s">
        <v>1222</v>
      </c>
      <c r="B680" s="243"/>
      <c r="C680" s="144"/>
      <c r="D680" s="188"/>
      <c r="E680" s="159"/>
      <c r="G680" s="119"/>
    </row>
    <row r="681" spans="1:7" ht="12.75">
      <c r="A681" s="96" t="s">
        <v>1304</v>
      </c>
      <c r="B681" s="243"/>
      <c r="C681" s="144"/>
      <c r="D681" s="188"/>
      <c r="E681" s="159"/>
      <c r="G681" s="119"/>
    </row>
    <row r="682" spans="1:7" s="160" customFormat="1" ht="12.75">
      <c r="A682" s="96"/>
      <c r="B682" s="243"/>
      <c r="C682" s="158"/>
      <c r="D682" s="188"/>
      <c r="E682" s="159"/>
      <c r="G682" s="161"/>
    </row>
    <row r="683" spans="1:7" ht="12.75">
      <c r="A683" s="252" t="s">
        <v>347</v>
      </c>
      <c r="B683" s="243"/>
      <c r="C683" s="144"/>
      <c r="D683" s="188"/>
      <c r="E683" s="159"/>
      <c r="G683" s="119"/>
    </row>
    <row r="684" spans="1:7" ht="12.75">
      <c r="A684" s="154" t="s">
        <v>1223</v>
      </c>
      <c r="B684" s="243"/>
      <c r="C684" s="144"/>
      <c r="D684" s="188"/>
      <c r="E684" s="159"/>
      <c r="G684" s="119"/>
    </row>
    <row r="685" spans="1:7" ht="12.75">
      <c r="A685" s="96" t="s">
        <v>348</v>
      </c>
      <c r="B685" s="243"/>
      <c r="C685" s="144"/>
      <c r="D685" s="188"/>
      <c r="E685" s="159"/>
      <c r="G685" s="119"/>
    </row>
    <row r="686" spans="1:7" ht="12.75">
      <c r="A686" s="96" t="s">
        <v>349</v>
      </c>
      <c r="B686" s="243"/>
      <c r="C686" s="144"/>
      <c r="D686" s="188"/>
      <c r="E686" s="159"/>
      <c r="G686" s="119"/>
    </row>
    <row r="687" spans="1:7" ht="12.75">
      <c r="A687" s="96" t="s">
        <v>330</v>
      </c>
      <c r="B687" s="243"/>
      <c r="C687" s="144"/>
      <c r="D687" s="188"/>
      <c r="E687" s="159"/>
      <c r="G687" s="119"/>
    </row>
    <row r="688" spans="1:7" ht="12.75">
      <c r="A688" s="96" t="s">
        <v>1305</v>
      </c>
      <c r="B688" s="243"/>
      <c r="C688" s="144"/>
      <c r="D688" s="188"/>
      <c r="E688" s="159"/>
      <c r="G688" s="119"/>
    </row>
    <row r="689" spans="1:7" ht="12.75">
      <c r="A689" s="96" t="s">
        <v>1310</v>
      </c>
      <c r="B689" s="243"/>
      <c r="C689" s="144"/>
      <c r="D689" s="188"/>
      <c r="E689" s="159"/>
      <c r="G689" s="119"/>
    </row>
    <row r="690" spans="1:7" ht="12.75">
      <c r="A690" s="96" t="s">
        <v>1229</v>
      </c>
      <c r="B690" s="243"/>
      <c r="C690" s="144"/>
      <c r="D690" s="188"/>
      <c r="E690" s="159"/>
      <c r="G690" s="119"/>
    </row>
    <row r="691" spans="1:7" ht="12.75">
      <c r="A691" s="96"/>
      <c r="B691" s="243"/>
      <c r="C691" s="144"/>
      <c r="D691" s="188"/>
      <c r="E691" s="159"/>
      <c r="G691" s="119"/>
    </row>
    <row r="692" spans="1:7" ht="12.75">
      <c r="A692" s="252" t="s">
        <v>343</v>
      </c>
      <c r="B692" s="243"/>
      <c r="C692" s="144"/>
      <c r="D692" s="188"/>
      <c r="E692" s="159"/>
      <c r="G692" s="119"/>
    </row>
    <row r="693" spans="1:7" ht="45">
      <c r="A693" s="247" t="s">
        <v>1226</v>
      </c>
      <c r="B693" s="243"/>
      <c r="C693" s="144"/>
      <c r="D693" s="188"/>
      <c r="E693" s="159"/>
      <c r="G693" s="119"/>
    </row>
    <row r="694" spans="1:7" ht="12.75">
      <c r="A694" s="247"/>
      <c r="B694" s="243"/>
      <c r="C694" s="144"/>
      <c r="D694" s="188"/>
      <c r="E694" s="159"/>
      <c r="G694" s="119"/>
    </row>
    <row r="695" spans="1:7" ht="22.5">
      <c r="A695" s="252" t="s">
        <v>1227</v>
      </c>
      <c r="B695" s="243"/>
      <c r="C695" s="144"/>
      <c r="D695" s="188"/>
      <c r="E695" s="159"/>
      <c r="G695" s="119"/>
    </row>
    <row r="696" spans="1:7" ht="12.75">
      <c r="A696" s="252"/>
      <c r="B696" s="243"/>
      <c r="C696" s="144"/>
      <c r="D696" s="188"/>
      <c r="E696" s="159"/>
      <c r="G696" s="119"/>
    </row>
    <row r="697" spans="1:7" ht="12.75">
      <c r="A697" s="247" t="s">
        <v>1228</v>
      </c>
      <c r="B697" s="243"/>
      <c r="C697" s="144"/>
      <c r="D697" s="188"/>
      <c r="E697" s="159"/>
      <c r="G697" s="119"/>
    </row>
    <row r="698" spans="1:7" ht="12.75">
      <c r="A698" s="247"/>
      <c r="B698" s="243"/>
      <c r="C698" s="144"/>
      <c r="D698" s="188"/>
      <c r="E698" s="159"/>
      <c r="G698" s="119"/>
    </row>
    <row r="699" spans="1:7" ht="12.75">
      <c r="A699" s="252" t="s">
        <v>344</v>
      </c>
      <c r="B699" s="243"/>
      <c r="C699" s="144"/>
      <c r="D699" s="188"/>
      <c r="E699" s="159"/>
      <c r="G699" s="119"/>
    </row>
    <row r="700" spans="1:7" ht="22.5">
      <c r="A700" s="247" t="s">
        <v>1148</v>
      </c>
      <c r="B700" s="243"/>
      <c r="C700" s="144"/>
      <c r="D700" s="188"/>
      <c r="E700" s="159"/>
      <c r="G700" s="119"/>
    </row>
    <row r="701" spans="1:7" ht="12.75">
      <c r="A701" s="247"/>
      <c r="B701" s="243"/>
      <c r="C701" s="144"/>
      <c r="D701" s="188"/>
      <c r="E701" s="159"/>
      <c r="G701" s="119"/>
    </row>
    <row r="702" spans="1:7" ht="12.75">
      <c r="A702" s="247" t="s">
        <v>1225</v>
      </c>
      <c r="B702" s="243"/>
      <c r="C702" s="144"/>
      <c r="D702" s="188"/>
      <c r="E702" s="159"/>
      <c r="G702" s="119"/>
    </row>
    <row r="703" spans="1:7" ht="12.75">
      <c r="A703" s="247"/>
      <c r="B703" s="243"/>
      <c r="C703" s="144"/>
      <c r="D703" s="188"/>
      <c r="E703" s="159"/>
      <c r="G703" s="119"/>
    </row>
    <row r="704" spans="1:7" ht="12.75">
      <c r="A704" s="247" t="s">
        <v>1306</v>
      </c>
      <c r="B704" s="243"/>
      <c r="C704" s="144"/>
      <c r="D704" s="188"/>
      <c r="E704" s="159"/>
      <c r="G704" s="119"/>
    </row>
    <row r="705" spans="1:22" ht="12.75">
      <c r="A705" s="247"/>
      <c r="B705" s="243"/>
      <c r="C705" s="144"/>
      <c r="D705" s="188"/>
      <c r="E705" s="159"/>
      <c r="G705" s="119"/>
    </row>
    <row r="706" spans="1:22" ht="22.5">
      <c r="A706" s="247" t="s">
        <v>1224</v>
      </c>
      <c r="B706" s="243"/>
      <c r="C706" s="144"/>
      <c r="D706" s="188"/>
      <c r="E706" s="159"/>
      <c r="G706" s="119"/>
    </row>
    <row r="707" spans="1:22" ht="12.75">
      <c r="A707" s="247"/>
      <c r="B707" s="243"/>
      <c r="C707" s="144"/>
      <c r="D707" s="188"/>
      <c r="E707" s="159"/>
      <c r="G707" s="119"/>
    </row>
    <row r="708" spans="1:22" ht="22.5">
      <c r="A708" s="249" t="s">
        <v>345</v>
      </c>
      <c r="B708" s="243"/>
      <c r="C708" s="144"/>
      <c r="D708" s="188"/>
      <c r="E708" s="159"/>
      <c r="G708" s="119"/>
    </row>
    <row r="709" spans="1:22" ht="12.75">
      <c r="A709" s="249"/>
      <c r="B709" s="243"/>
      <c r="C709" s="144"/>
      <c r="D709" s="188"/>
      <c r="E709" s="159"/>
      <c r="G709" s="119"/>
    </row>
    <row r="710" spans="1:22" ht="22.5">
      <c r="A710" s="249" t="s">
        <v>346</v>
      </c>
      <c r="B710" s="243"/>
      <c r="C710" s="144"/>
      <c r="D710" s="188"/>
      <c r="E710" s="159"/>
      <c r="G710" s="119"/>
    </row>
    <row r="711" spans="1:22" ht="12.75">
      <c r="A711" s="96"/>
      <c r="B711" s="243"/>
      <c r="C711" s="95"/>
      <c r="D711" s="188"/>
      <c r="E711" s="159"/>
      <c r="G711" s="119"/>
    </row>
    <row r="712" spans="1:22" ht="12.75">
      <c r="A712" s="94" t="s">
        <v>240</v>
      </c>
      <c r="B712" s="243"/>
      <c r="C712" s="97"/>
      <c r="D712" s="188"/>
      <c r="E712" s="159" t="s">
        <v>144</v>
      </c>
      <c r="G712" s="119"/>
    </row>
    <row r="713" spans="1:22" ht="12.75">
      <c r="A713" s="96" t="s">
        <v>31</v>
      </c>
      <c r="B713" s="243"/>
      <c r="C713" s="95"/>
      <c r="D713" s="188"/>
      <c r="E713" s="159" t="s">
        <v>144</v>
      </c>
      <c r="G713" s="119"/>
      <c r="V713" s="165">
        <v>1</v>
      </c>
    </row>
    <row r="714" spans="1:22" ht="12.75">
      <c r="A714" s="96" t="s">
        <v>32</v>
      </c>
      <c r="B714" s="243"/>
      <c r="C714" s="95"/>
      <c r="D714" s="188"/>
      <c r="E714" s="159" t="s">
        <v>144</v>
      </c>
      <c r="G714" s="119"/>
      <c r="V714" s="165">
        <v>1</v>
      </c>
    </row>
    <row r="715" spans="1:22" ht="12.75">
      <c r="A715" s="96" t="s">
        <v>33</v>
      </c>
      <c r="B715" s="243"/>
      <c r="C715" s="95"/>
      <c r="D715" s="188"/>
      <c r="E715" s="159" t="s">
        <v>144</v>
      </c>
      <c r="G715" s="119"/>
      <c r="V715" s="165">
        <v>1</v>
      </c>
    </row>
    <row r="716" spans="1:22" ht="12.75">
      <c r="A716" s="96"/>
      <c r="B716" s="243"/>
      <c r="C716" s="95"/>
      <c r="D716" s="188"/>
      <c r="E716" s="159" t="s">
        <v>144</v>
      </c>
      <c r="G716" s="119"/>
      <c r="V716" s="165">
        <v>1</v>
      </c>
    </row>
    <row r="717" spans="1:22" ht="12.75">
      <c r="A717" s="96" t="s">
        <v>34</v>
      </c>
      <c r="B717" s="243"/>
      <c r="C717" s="95"/>
      <c r="D717" s="188"/>
      <c r="E717" s="159" t="s">
        <v>144</v>
      </c>
      <c r="G717" s="119"/>
      <c r="V717" s="165">
        <v>1</v>
      </c>
    </row>
    <row r="718" spans="1:22" ht="12.75">
      <c r="A718" s="96"/>
      <c r="B718" s="243"/>
      <c r="C718" s="95"/>
      <c r="D718" s="188"/>
      <c r="E718" s="159" t="s">
        <v>144</v>
      </c>
      <c r="G718" s="119"/>
      <c r="V718" s="165">
        <v>1</v>
      </c>
    </row>
    <row r="719" spans="1:22" ht="12.75">
      <c r="A719" s="96" t="s">
        <v>90</v>
      </c>
      <c r="B719" s="243">
        <f>'Tariff Book 14_15'!D718</f>
        <v>28.508339999999997</v>
      </c>
      <c r="C719" s="95"/>
      <c r="D719" s="188">
        <f t="shared" ref="D719:D772" si="17">B719*($J$33+$J$32)</f>
        <v>30.218840399999998</v>
      </c>
      <c r="E719" s="159">
        <f>(D719-B719)/B719</f>
        <v>6.0000000000000032E-2</v>
      </c>
      <c r="G719" s="119"/>
      <c r="V719" s="165">
        <v>1</v>
      </c>
    </row>
    <row r="720" spans="1:22" ht="12.75">
      <c r="A720" s="96" t="s">
        <v>35</v>
      </c>
      <c r="B720" s="243">
        <f>'Tariff Book 14_15'!D719</f>
        <v>18.861360000000001</v>
      </c>
      <c r="C720" s="95"/>
      <c r="D720" s="188">
        <f t="shared" si="17"/>
        <v>19.993041600000002</v>
      </c>
      <c r="E720" s="159">
        <f>(D720-B720)/B720</f>
        <v>6.0000000000000012E-2</v>
      </c>
      <c r="G720" s="119"/>
      <c r="V720" s="165">
        <v>1</v>
      </c>
    </row>
    <row r="721" spans="1:22" ht="12.75">
      <c r="A721" s="96" t="s">
        <v>36</v>
      </c>
      <c r="B721" s="243">
        <f>'Tariff Book 14_15'!D720</f>
        <v>9.484754999999998</v>
      </c>
      <c r="C721" s="95"/>
      <c r="D721" s="188">
        <f t="shared" si="17"/>
        <v>10.053840299999999</v>
      </c>
      <c r="E721" s="159">
        <f>(D721-B721)/B721</f>
        <v>6.000000000000013E-2</v>
      </c>
      <c r="G721" s="119"/>
      <c r="V721" s="165">
        <v>1</v>
      </c>
    </row>
    <row r="722" spans="1:22" ht="12.75">
      <c r="A722" s="96" t="s">
        <v>37</v>
      </c>
      <c r="B722" s="243" t="str">
        <f>'Tariff Book 14_15'!D721</f>
        <v/>
      </c>
      <c r="C722" s="95"/>
      <c r="D722" s="188"/>
      <c r="E722" s="159" t="s">
        <v>144</v>
      </c>
      <c r="G722" s="119"/>
      <c r="V722" s="165">
        <v>1</v>
      </c>
    </row>
    <row r="723" spans="1:22" ht="12.75">
      <c r="A723" s="96"/>
      <c r="B723" s="243" t="str">
        <f>'Tariff Book 14_15'!D722</f>
        <v/>
      </c>
      <c r="C723" s="95"/>
      <c r="D723" s="188"/>
      <c r="E723" s="159" t="s">
        <v>144</v>
      </c>
      <c r="G723" s="119"/>
      <c r="V723" s="165">
        <v>1</v>
      </c>
    </row>
    <row r="724" spans="1:22" ht="12.75">
      <c r="A724" s="96" t="s">
        <v>38</v>
      </c>
      <c r="B724" s="243" t="str">
        <f>'Tariff Book 14_15'!D723</f>
        <v/>
      </c>
      <c r="C724" s="95"/>
      <c r="D724" s="188"/>
      <c r="E724" s="159" t="s">
        <v>144</v>
      </c>
      <c r="G724" s="119"/>
      <c r="V724" s="165">
        <v>1</v>
      </c>
    </row>
    <row r="725" spans="1:22" ht="12.75">
      <c r="A725" s="96" t="s">
        <v>39</v>
      </c>
      <c r="B725" s="243" t="str">
        <f>'Tariff Book 14_15'!D724</f>
        <v/>
      </c>
      <c r="C725" s="95"/>
      <c r="D725" s="188"/>
      <c r="E725" s="159" t="s">
        <v>144</v>
      </c>
      <c r="G725" s="119"/>
      <c r="V725" s="165">
        <v>1</v>
      </c>
    </row>
    <row r="726" spans="1:22" ht="12.75">
      <c r="A726" s="96" t="s">
        <v>40</v>
      </c>
      <c r="B726" s="243" t="str">
        <f>'Tariff Book 14_15'!D725</f>
        <v/>
      </c>
      <c r="C726" s="95"/>
      <c r="D726" s="188"/>
      <c r="E726" s="159" t="s">
        <v>144</v>
      </c>
      <c r="G726" s="119"/>
    </row>
    <row r="727" spans="1:22" ht="12.75">
      <c r="A727" s="96" t="s">
        <v>307</v>
      </c>
      <c r="B727" s="243" t="str">
        <f>'Tariff Book 14_15'!D726</f>
        <v/>
      </c>
      <c r="C727" s="95"/>
      <c r="D727" s="188"/>
      <c r="E727" s="159" t="s">
        <v>144</v>
      </c>
      <c r="G727" s="119"/>
    </row>
    <row r="728" spans="1:22" ht="12.75">
      <c r="A728" s="96"/>
      <c r="B728" s="243" t="str">
        <f>'Tariff Book 14_15'!D727</f>
        <v/>
      </c>
      <c r="C728" s="95"/>
      <c r="D728" s="188"/>
      <c r="E728" s="159" t="s">
        <v>144</v>
      </c>
      <c r="G728" s="119"/>
    </row>
    <row r="729" spans="1:22" ht="12.75">
      <c r="A729" s="96" t="s">
        <v>828</v>
      </c>
      <c r="B729" s="243" t="str">
        <f>'Tariff Book 14_15'!D728</f>
        <v/>
      </c>
      <c r="C729" s="95"/>
      <c r="D729" s="188"/>
      <c r="E729" s="159" t="s">
        <v>144</v>
      </c>
      <c r="G729" s="119"/>
    </row>
    <row r="730" spans="1:22" ht="12.75">
      <c r="A730" s="96" t="s">
        <v>829</v>
      </c>
      <c r="B730" s="243" t="str">
        <f>'Tariff Book 14_15'!D729</f>
        <v/>
      </c>
      <c r="C730" s="95"/>
      <c r="D730" s="188"/>
      <c r="E730" s="159" t="s">
        <v>144</v>
      </c>
      <c r="G730" s="119"/>
    </row>
    <row r="731" spans="1:22" ht="12.75">
      <c r="A731" s="96" t="s">
        <v>830</v>
      </c>
      <c r="B731" s="243" t="str">
        <f>'Tariff Book 14_15'!D730</f>
        <v/>
      </c>
      <c r="C731" s="95"/>
      <c r="D731" s="188"/>
      <c r="E731" s="159" t="s">
        <v>144</v>
      </c>
      <c r="G731" s="119"/>
    </row>
    <row r="732" spans="1:22" ht="12.75">
      <c r="A732" s="96" t="s">
        <v>831</v>
      </c>
      <c r="B732" s="243" t="str">
        <f>'Tariff Book 14_15'!D731</f>
        <v/>
      </c>
      <c r="C732" s="95"/>
      <c r="D732" s="188"/>
      <c r="E732" s="159" t="s">
        <v>144</v>
      </c>
      <c r="G732" s="119"/>
    </row>
    <row r="733" spans="1:22" ht="12.75">
      <c r="A733" s="96" t="s">
        <v>832</v>
      </c>
      <c r="B733" s="243" t="str">
        <f>'Tariff Book 14_15'!D732</f>
        <v/>
      </c>
      <c r="C733" s="95"/>
      <c r="D733" s="188"/>
      <c r="E733" s="159" t="s">
        <v>144</v>
      </c>
      <c r="G733" s="119"/>
    </row>
    <row r="734" spans="1:22" ht="12.75">
      <c r="A734" s="96" t="s">
        <v>833</v>
      </c>
      <c r="B734" s="243" t="str">
        <f>'Tariff Book 14_15'!D733</f>
        <v/>
      </c>
      <c r="C734" s="95"/>
      <c r="D734" s="188"/>
      <c r="E734" s="159" t="s">
        <v>144</v>
      </c>
      <c r="G734" s="119"/>
    </row>
    <row r="735" spans="1:22" ht="13.5" thickBot="1">
      <c r="A735" s="271"/>
      <c r="B735" s="204" t="str">
        <f>'Tariff Book 14_15'!D734</f>
        <v/>
      </c>
      <c r="C735" s="292"/>
      <c r="D735" s="188"/>
      <c r="E735" s="280" t="s">
        <v>144</v>
      </c>
      <c r="G735" s="119"/>
    </row>
    <row r="736" spans="1:22" ht="12.75">
      <c r="A736" s="291" t="s">
        <v>501</v>
      </c>
      <c r="B736" s="243" t="str">
        <f>'Tariff Book 14_15'!D735</f>
        <v/>
      </c>
      <c r="C736" s="95"/>
      <c r="D736" s="188"/>
      <c r="E736" s="285" t="s">
        <v>144</v>
      </c>
      <c r="G736" s="119"/>
      <c r="V736" s="165">
        <v>1</v>
      </c>
    </row>
    <row r="737" spans="1:22" ht="12.75">
      <c r="A737" s="96"/>
      <c r="B737" s="243" t="str">
        <f>'Tariff Book 14_15'!D736</f>
        <v/>
      </c>
      <c r="C737" s="95"/>
      <c r="D737" s="188"/>
      <c r="E737" s="159" t="s">
        <v>144</v>
      </c>
      <c r="G737" s="119"/>
      <c r="V737" s="165">
        <v>1</v>
      </c>
    </row>
    <row r="738" spans="1:22" ht="12.75">
      <c r="A738" s="154" t="s">
        <v>1230</v>
      </c>
      <c r="B738" s="243" t="str">
        <f>'Tariff Book 14_15'!D737</f>
        <v/>
      </c>
      <c r="C738" s="95"/>
      <c r="D738" s="188"/>
      <c r="E738" s="159" t="s">
        <v>144</v>
      </c>
      <c r="G738" s="119"/>
    </row>
    <row r="739" spans="1:22" ht="12.75">
      <c r="A739" s="96"/>
      <c r="B739" s="243" t="str">
        <f>'Tariff Book 14_15'!D738</f>
        <v/>
      </c>
      <c r="C739" s="95"/>
      <c r="D739" s="188"/>
      <c r="E739" s="159" t="s">
        <v>144</v>
      </c>
      <c r="G739" s="119"/>
    </row>
    <row r="740" spans="1:22" ht="12.75">
      <c r="A740" s="371" t="s">
        <v>1554</v>
      </c>
      <c r="B740" s="328" t="s">
        <v>1556</v>
      </c>
      <c r="C740" s="95"/>
      <c r="D740" s="188"/>
      <c r="E740" s="159" t="s">
        <v>144</v>
      </c>
      <c r="G740" s="119"/>
    </row>
    <row r="741" spans="1:22" ht="12.75">
      <c r="A741" s="369" t="s">
        <v>1555</v>
      </c>
      <c r="B741" s="243" t="str">
        <f>'Tariff Book 14_15'!D740</f>
        <v/>
      </c>
      <c r="C741" s="95"/>
      <c r="D741" s="188"/>
      <c r="E741" s="159" t="s">
        <v>144</v>
      </c>
      <c r="G741" s="119"/>
    </row>
    <row r="742" spans="1:22" ht="12.75">
      <c r="A742" s="369" t="s">
        <v>166</v>
      </c>
      <c r="B742" s="243" t="str">
        <f>'Tariff Book 14_15'!D741</f>
        <v/>
      </c>
      <c r="C742" s="97"/>
      <c r="D742" s="188"/>
      <c r="E742" s="159" t="s">
        <v>144</v>
      </c>
      <c r="G742" s="119"/>
    </row>
    <row r="743" spans="1:22" ht="12.75">
      <c r="A743" s="369" t="s">
        <v>1307</v>
      </c>
      <c r="B743" s="243" t="str">
        <f>'Tariff Book 14_15'!D742</f>
        <v/>
      </c>
      <c r="C743" s="97"/>
      <c r="D743" s="188"/>
      <c r="E743" s="159" t="s">
        <v>144</v>
      </c>
      <c r="G743" s="119"/>
    </row>
    <row r="744" spans="1:22" ht="12.75">
      <c r="A744" s="96"/>
      <c r="B744" s="243" t="str">
        <f>'Tariff Book 14_15'!D743</f>
        <v/>
      </c>
      <c r="C744" s="97"/>
      <c r="D744" s="188"/>
      <c r="E744" s="159" t="s">
        <v>144</v>
      </c>
      <c r="G744" s="119"/>
    </row>
    <row r="745" spans="1:22" ht="12.75">
      <c r="A745" s="154" t="s">
        <v>1311</v>
      </c>
      <c r="B745" s="243" t="str">
        <f>'Tariff Book 14_15'!D744</f>
        <v/>
      </c>
      <c r="C745" s="97"/>
      <c r="D745" s="188"/>
      <c r="E745" s="159" t="s">
        <v>144</v>
      </c>
      <c r="G745" s="119"/>
    </row>
    <row r="746" spans="1:22" ht="12.75">
      <c r="A746" s="96" t="s">
        <v>1308</v>
      </c>
      <c r="B746" s="243" t="str">
        <f>'Tariff Book 14_15'!D745</f>
        <v/>
      </c>
      <c r="C746" s="97"/>
      <c r="D746" s="188"/>
      <c r="E746" s="159" t="s">
        <v>144</v>
      </c>
      <c r="G746" s="119"/>
    </row>
    <row r="747" spans="1:22" ht="12.75">
      <c r="A747" s="96"/>
      <c r="B747" s="243"/>
      <c r="C747" s="97"/>
      <c r="D747" s="188"/>
      <c r="E747" s="159"/>
      <c r="G747" s="119"/>
    </row>
    <row r="748" spans="1:22" ht="12.75">
      <c r="A748" s="154" t="s">
        <v>1235</v>
      </c>
      <c r="B748" s="243"/>
      <c r="C748" s="97"/>
      <c r="D748" s="188"/>
      <c r="E748" s="159"/>
      <c r="G748" s="119"/>
    </row>
    <row r="749" spans="1:22" ht="12.75">
      <c r="A749" s="96"/>
      <c r="B749" s="243"/>
      <c r="C749" s="97"/>
      <c r="D749" s="188"/>
      <c r="E749" s="159" t="s">
        <v>144</v>
      </c>
      <c r="G749" s="119"/>
    </row>
    <row r="750" spans="1:22" ht="13.5" customHeight="1">
      <c r="A750" s="154" t="s">
        <v>1236</v>
      </c>
      <c r="B750" s="243"/>
      <c r="C750" s="97"/>
      <c r="D750" s="188"/>
      <c r="E750" s="159" t="s">
        <v>144</v>
      </c>
      <c r="G750" s="119"/>
    </row>
    <row r="751" spans="1:22" ht="12.75">
      <c r="A751" s="96"/>
      <c r="B751" s="243"/>
      <c r="C751" s="97"/>
      <c r="D751" s="188"/>
      <c r="E751" s="159" t="s">
        <v>144</v>
      </c>
      <c r="G751" s="119"/>
    </row>
    <row r="752" spans="1:22" ht="12.75">
      <c r="A752" s="154" t="s">
        <v>1232</v>
      </c>
      <c r="B752" s="243"/>
      <c r="C752" s="97"/>
      <c r="D752" s="188"/>
      <c r="E752" s="159" t="s">
        <v>144</v>
      </c>
      <c r="G752" s="119"/>
      <c r="V752" s="165">
        <v>1</v>
      </c>
    </row>
    <row r="753" spans="1:22" ht="12.75">
      <c r="A753" s="96"/>
      <c r="B753" s="243"/>
      <c r="C753" s="97"/>
      <c r="D753" s="188"/>
      <c r="E753" s="159" t="s">
        <v>144</v>
      </c>
      <c r="G753" s="119"/>
      <c r="V753" s="165">
        <v>1</v>
      </c>
    </row>
    <row r="754" spans="1:22" ht="12.75">
      <c r="A754" s="154" t="s">
        <v>1233</v>
      </c>
      <c r="B754" s="243"/>
      <c r="C754" s="97"/>
      <c r="D754" s="188"/>
      <c r="E754" s="159" t="s">
        <v>144</v>
      </c>
      <c r="G754" s="119"/>
    </row>
    <row r="755" spans="1:22" ht="12.75">
      <c r="A755" s="96"/>
      <c r="B755" s="243"/>
      <c r="C755" s="97"/>
      <c r="D755" s="188"/>
      <c r="E755" s="159"/>
      <c r="G755" s="119"/>
    </row>
    <row r="756" spans="1:22" ht="12.75">
      <c r="A756" s="177" t="s">
        <v>1234</v>
      </c>
      <c r="B756" s="243"/>
      <c r="C756" s="97"/>
      <c r="D756" s="188"/>
      <c r="E756" s="159"/>
      <c r="G756" s="119"/>
      <c r="V756" s="165">
        <v>1</v>
      </c>
    </row>
    <row r="757" spans="1:22" ht="96.75" customHeight="1">
      <c r="A757" s="193" t="s">
        <v>1301</v>
      </c>
      <c r="B757" s="243">
        <f>'Tariff Book 14_15'!D756</f>
        <v>0.64889999999999992</v>
      </c>
      <c r="C757" s="194"/>
      <c r="D757" s="188">
        <f t="shared" si="17"/>
        <v>0.68783399999999995</v>
      </c>
      <c r="E757" s="159">
        <f>(D757-B757)/B757</f>
        <v>6.0000000000000046E-2</v>
      </c>
      <c r="G757" s="119"/>
    </row>
    <row r="758" spans="1:22" ht="12.75">
      <c r="A758" s="96"/>
      <c r="B758" s="243" t="str">
        <f>'Tariff Book 14_15'!D757</f>
        <v/>
      </c>
      <c r="C758" s="89"/>
      <c r="D758" s="188"/>
      <c r="E758" s="159" t="s">
        <v>144</v>
      </c>
      <c r="G758" s="119"/>
    </row>
    <row r="759" spans="1:22" ht="12.75">
      <c r="A759" s="94" t="s">
        <v>1313</v>
      </c>
      <c r="B759" s="243" t="str">
        <f>'Tariff Book 14_15'!D758</f>
        <v/>
      </c>
      <c r="C759" s="89"/>
      <c r="D759" s="188"/>
      <c r="E759" s="159" t="s">
        <v>144</v>
      </c>
      <c r="G759" s="119"/>
    </row>
    <row r="760" spans="1:22" ht="12.75">
      <c r="A760" s="94"/>
      <c r="B760" s="243"/>
      <c r="C760" s="89"/>
      <c r="D760" s="188"/>
      <c r="E760" s="159"/>
      <c r="G760" s="119"/>
    </row>
    <row r="761" spans="1:22" ht="12.75">
      <c r="A761" s="96" t="s">
        <v>844</v>
      </c>
      <c r="B761" s="243"/>
      <c r="C761" s="89"/>
      <c r="D761" s="188"/>
      <c r="E761" s="159"/>
      <c r="G761" s="119"/>
    </row>
    <row r="762" spans="1:22" ht="12.75">
      <c r="A762" s="96" t="s">
        <v>845</v>
      </c>
      <c r="B762" s="243"/>
      <c r="C762" s="89"/>
      <c r="D762" s="188"/>
      <c r="E762" s="159" t="s">
        <v>144</v>
      </c>
      <c r="G762" s="119"/>
    </row>
    <row r="763" spans="1:22" ht="12.75">
      <c r="A763" s="176"/>
      <c r="B763" s="243"/>
      <c r="C763" s="89"/>
      <c r="D763" s="188"/>
      <c r="E763" s="159" t="s">
        <v>144</v>
      </c>
      <c r="G763" s="119"/>
    </row>
    <row r="764" spans="1:22" ht="12.75">
      <c r="A764" s="94" t="s">
        <v>92</v>
      </c>
      <c r="B764" s="243"/>
      <c r="C764" s="89"/>
      <c r="D764" s="188"/>
      <c r="E764" s="159" t="s">
        <v>144</v>
      </c>
      <c r="G764" s="119"/>
    </row>
    <row r="765" spans="1:22" ht="12.75">
      <c r="A765" s="96"/>
      <c r="B765" s="243"/>
      <c r="C765" s="89"/>
      <c r="D765" s="188"/>
      <c r="E765" s="159" t="s">
        <v>144</v>
      </c>
      <c r="G765" s="119"/>
    </row>
    <row r="766" spans="1:22" ht="12.75">
      <c r="A766" s="96" t="s">
        <v>846</v>
      </c>
      <c r="B766" s="243"/>
      <c r="C766" s="89"/>
      <c r="D766" s="188"/>
      <c r="E766" s="159" t="s">
        <v>144</v>
      </c>
      <c r="G766" s="119"/>
    </row>
    <row r="767" spans="1:22" ht="12.75">
      <c r="A767" s="96" t="s">
        <v>847</v>
      </c>
      <c r="B767" s="243"/>
      <c r="C767" s="89"/>
      <c r="D767" s="188"/>
      <c r="E767" s="159" t="s">
        <v>144</v>
      </c>
      <c r="G767" s="119"/>
    </row>
    <row r="768" spans="1:22" ht="12.75">
      <c r="A768" s="96"/>
      <c r="B768" s="243"/>
      <c r="C768" s="89"/>
      <c r="D768" s="188"/>
      <c r="E768" s="159"/>
      <c r="G768" s="119"/>
    </row>
    <row r="769" spans="1:7" ht="12.75">
      <c r="A769" s="96" t="s">
        <v>848</v>
      </c>
      <c r="B769" s="243">
        <f>'Tariff Book 14_15'!D768</f>
        <v>26.496749999999999</v>
      </c>
      <c r="C769" s="89"/>
      <c r="D769" s="188">
        <f t="shared" si="17"/>
        <v>28.086555000000001</v>
      </c>
      <c r="E769" s="159">
        <f>(D769-B769)/B769</f>
        <v>6.0000000000000074E-2</v>
      </c>
      <c r="G769" s="119"/>
    </row>
    <row r="770" spans="1:7" ht="12.75">
      <c r="A770" s="96" t="s">
        <v>849</v>
      </c>
      <c r="B770" s="243">
        <f>'Tariff Book 14_15'!D769</f>
        <v>44.21172</v>
      </c>
      <c r="C770" s="89"/>
      <c r="D770" s="188">
        <f t="shared" si="17"/>
        <v>46.864423200000004</v>
      </c>
      <c r="E770" s="159">
        <f>(D770-B770)/B770</f>
        <v>6.0000000000000109E-2</v>
      </c>
      <c r="G770" s="119"/>
    </row>
    <row r="771" spans="1:7" ht="12.75">
      <c r="A771" s="96" t="s">
        <v>850</v>
      </c>
      <c r="B771" s="243" t="str">
        <f>'Tariff Book 14_15'!D770</f>
        <v/>
      </c>
      <c r="C771" s="163"/>
      <c r="D771" s="188"/>
      <c r="E771" s="159" t="s">
        <v>144</v>
      </c>
      <c r="G771" s="119"/>
    </row>
    <row r="772" spans="1:7" ht="12.75">
      <c r="A772" s="96" t="s">
        <v>851</v>
      </c>
      <c r="B772" s="243">
        <f>'Tariff Book 14_15'!D771</f>
        <v>77.619254999999995</v>
      </c>
      <c r="C772" s="89"/>
      <c r="D772" s="188">
        <f t="shared" si="17"/>
        <v>82.276410299999995</v>
      </c>
      <c r="E772" s="159">
        <f>(D772-B772)/B772</f>
        <v>0.06</v>
      </c>
      <c r="G772" s="119"/>
    </row>
    <row r="773" spans="1:7" ht="12.75">
      <c r="A773" s="96"/>
      <c r="B773" s="243" t="str">
        <f>'Tariff Book 14_15'!D772</f>
        <v/>
      </c>
      <c r="C773" s="89"/>
      <c r="D773" s="188"/>
      <c r="E773" s="159" t="s">
        <v>144</v>
      </c>
      <c r="G773" s="119"/>
    </row>
    <row r="774" spans="1:7" ht="12.75">
      <c r="A774" s="96" t="s">
        <v>852</v>
      </c>
      <c r="B774" s="243" t="str">
        <f>'Tariff Book 14_15'!D773</f>
        <v/>
      </c>
      <c r="C774" s="89"/>
      <c r="D774" s="188"/>
      <c r="E774" s="159" t="s">
        <v>144</v>
      </c>
      <c r="G774" s="119"/>
    </row>
    <row r="775" spans="1:7" ht="12.75">
      <c r="A775" s="96" t="s">
        <v>853</v>
      </c>
      <c r="B775" s="243" t="str">
        <f>'Tariff Book 14_15'!D774</f>
        <v/>
      </c>
      <c r="C775" s="89"/>
      <c r="D775" s="188"/>
      <c r="E775" s="159" t="s">
        <v>144</v>
      </c>
      <c r="G775" s="119"/>
    </row>
    <row r="776" spans="1:7" ht="12.75">
      <c r="A776" s="96" t="s">
        <v>854</v>
      </c>
      <c r="B776" s="243">
        <f>'Tariff Book 14_15'!D775</f>
        <v>106.776495</v>
      </c>
      <c r="C776" s="89"/>
      <c r="D776" s="188">
        <f t="shared" ref="D776:D820" si="18">B776*($J$33+$J$32)</f>
        <v>113.18308470000001</v>
      </c>
      <c r="E776" s="159">
        <f>(D776-B776)/B776</f>
        <v>6.0000000000000116E-2</v>
      </c>
      <c r="G776" s="119"/>
    </row>
    <row r="777" spans="1:7" ht="12.75">
      <c r="A777" s="96" t="s">
        <v>855</v>
      </c>
      <c r="B777" s="243">
        <f>'Tariff Book 14_15'!D776</f>
        <v>213.520545</v>
      </c>
      <c r="C777" s="89"/>
      <c r="D777" s="188">
        <f t="shared" si="18"/>
        <v>226.3317777</v>
      </c>
      <c r="E777" s="159">
        <f>(D777-B777)/B777</f>
        <v>6.0000000000000026E-2</v>
      </c>
      <c r="G777" s="119"/>
    </row>
    <row r="778" spans="1:7" ht="12.75">
      <c r="A778" s="96"/>
      <c r="B778" s="243" t="str">
        <f>'Tariff Book 14_15'!D777</f>
        <v/>
      </c>
      <c r="C778" s="89"/>
      <c r="D778" s="188"/>
      <c r="E778" s="159" t="s">
        <v>144</v>
      </c>
      <c r="G778" s="119"/>
    </row>
    <row r="779" spans="1:7" ht="12.75">
      <c r="A779" s="96" t="s">
        <v>856</v>
      </c>
      <c r="B779" s="243" t="str">
        <f>'Tariff Book 14_15'!D778</f>
        <v/>
      </c>
      <c r="C779" s="89"/>
      <c r="D779" s="188"/>
      <c r="E779" s="159" t="s">
        <v>144</v>
      </c>
      <c r="G779" s="119"/>
    </row>
    <row r="780" spans="1:7" ht="12.75">
      <c r="A780" s="96" t="s">
        <v>854</v>
      </c>
      <c r="B780" s="243">
        <f>'Tariff Book 14_15'!D779</f>
        <v>215.56457999999998</v>
      </c>
      <c r="C780" s="89"/>
      <c r="D780" s="188">
        <f t="shared" si="18"/>
        <v>228.49845479999999</v>
      </c>
      <c r="E780" s="159">
        <f>(D780-B780)/B780</f>
        <v>6.000000000000006E-2</v>
      </c>
      <c r="G780" s="119"/>
    </row>
    <row r="781" spans="1:7" ht="12.75">
      <c r="A781" s="96" t="s">
        <v>855</v>
      </c>
      <c r="B781" s="243">
        <f>'Tariff Book 14_15'!D780</f>
        <v>431.07508499999994</v>
      </c>
      <c r="C781" s="89"/>
      <c r="D781" s="188">
        <f t="shared" si="18"/>
        <v>456.93959009999998</v>
      </c>
      <c r="E781" s="159">
        <f>(D781-B781)/B781</f>
        <v>6.0000000000000081E-2</v>
      </c>
      <c r="G781" s="119"/>
    </row>
    <row r="782" spans="1:7" ht="12.75">
      <c r="A782" s="96"/>
      <c r="B782" s="243"/>
      <c r="C782" s="89"/>
      <c r="D782" s="188"/>
      <c r="E782" s="159"/>
      <c r="G782" s="119"/>
    </row>
    <row r="783" spans="1:7" ht="12.75">
      <c r="A783" s="94" t="s">
        <v>1237</v>
      </c>
      <c r="B783" s="243"/>
      <c r="C783" s="144"/>
      <c r="D783" s="188"/>
      <c r="E783" s="159"/>
      <c r="G783" s="119"/>
    </row>
    <row r="784" spans="1:7" ht="12.75">
      <c r="A784" s="94"/>
      <c r="B784" s="243"/>
      <c r="C784" s="144"/>
      <c r="D784" s="188"/>
      <c r="E784" s="159"/>
      <c r="G784" s="119"/>
    </row>
    <row r="785" spans="1:7" ht="12.75">
      <c r="A785" s="96" t="s">
        <v>331</v>
      </c>
      <c r="B785" s="243">
        <f>'Tariff Book 14_15'!D784</f>
        <v>5.1803849999999994</v>
      </c>
      <c r="C785" s="144"/>
      <c r="D785" s="188">
        <f t="shared" si="18"/>
        <v>5.4912080999999997</v>
      </c>
      <c r="E785" s="159">
        <f>(D785-B785)/B785</f>
        <v>6.0000000000000074E-2</v>
      </c>
      <c r="G785" s="119"/>
    </row>
    <row r="786" spans="1:7" ht="12.75">
      <c r="A786" s="96"/>
      <c r="B786" s="243"/>
      <c r="C786" s="144"/>
      <c r="D786" s="188"/>
      <c r="E786" s="159"/>
      <c r="G786" s="119"/>
    </row>
    <row r="787" spans="1:7" ht="12.75">
      <c r="A787" s="96" t="s">
        <v>332</v>
      </c>
      <c r="B787" s="243"/>
      <c r="C787" s="144"/>
      <c r="D787" s="188"/>
      <c r="E787" s="159" t="s">
        <v>144</v>
      </c>
      <c r="G787" s="119"/>
    </row>
    <row r="788" spans="1:7" ht="12.75">
      <c r="A788" s="96" t="s">
        <v>333</v>
      </c>
      <c r="B788" s="243"/>
      <c r="C788" s="144"/>
      <c r="D788" s="188"/>
      <c r="E788" s="159"/>
      <c r="G788" s="119"/>
    </row>
    <row r="789" spans="1:7" ht="12.75">
      <c r="A789" s="96"/>
      <c r="B789" s="243"/>
      <c r="C789" s="144"/>
      <c r="D789" s="188"/>
      <c r="E789" s="159"/>
      <c r="G789" s="119"/>
    </row>
    <row r="790" spans="1:7" ht="12.75">
      <c r="A790" s="96" t="s">
        <v>335</v>
      </c>
      <c r="B790" s="243"/>
      <c r="C790" s="144"/>
      <c r="D790" s="188"/>
      <c r="E790" s="159"/>
      <c r="G790" s="119"/>
    </row>
    <row r="791" spans="1:7" ht="12.75">
      <c r="A791" s="96" t="s">
        <v>334</v>
      </c>
      <c r="B791" s="243"/>
      <c r="C791" s="144"/>
      <c r="D791" s="188"/>
      <c r="E791" s="159"/>
      <c r="G791" s="119"/>
    </row>
    <row r="792" spans="1:7" ht="12.75">
      <c r="A792" s="96"/>
      <c r="B792" s="243"/>
      <c r="C792" s="89"/>
      <c r="D792" s="188"/>
      <c r="E792" s="159"/>
      <c r="G792" s="119"/>
    </row>
    <row r="793" spans="1:7" ht="12.75">
      <c r="A793" s="94" t="s">
        <v>95</v>
      </c>
      <c r="B793" s="243"/>
      <c r="C793" s="89"/>
      <c r="D793" s="188"/>
      <c r="E793" s="159" t="s">
        <v>144</v>
      </c>
      <c r="G793" s="119"/>
    </row>
    <row r="794" spans="1:7" ht="12.75">
      <c r="A794" s="94"/>
      <c r="B794" s="243"/>
      <c r="C794" s="89"/>
      <c r="D794" s="188"/>
      <c r="E794" s="159" t="s">
        <v>144</v>
      </c>
      <c r="G794" s="119"/>
    </row>
    <row r="795" spans="1:7" ht="12.75">
      <c r="A795" s="96" t="s">
        <v>857</v>
      </c>
      <c r="B795" s="243"/>
      <c r="C795" s="89"/>
      <c r="D795" s="188"/>
      <c r="E795" s="159" t="s">
        <v>144</v>
      </c>
      <c r="G795" s="119"/>
    </row>
    <row r="796" spans="1:7" ht="12.75">
      <c r="A796" s="94"/>
      <c r="B796" s="243"/>
      <c r="C796" s="89"/>
      <c r="D796" s="188"/>
      <c r="E796" s="159" t="s">
        <v>144</v>
      </c>
      <c r="G796" s="119"/>
    </row>
    <row r="797" spans="1:7" ht="12.75">
      <c r="A797" s="96" t="s">
        <v>858</v>
      </c>
      <c r="B797" s="243">
        <f>'Tariff Book 14_15'!D796</f>
        <v>63.116339999999994</v>
      </c>
      <c r="C797" s="89"/>
      <c r="D797" s="188">
        <f t="shared" si="18"/>
        <v>66.903320399999998</v>
      </c>
      <c r="E797" s="159">
        <f>(D797-B797)/B797</f>
        <v>6.0000000000000074E-2</v>
      </c>
      <c r="G797" s="119"/>
    </row>
    <row r="798" spans="1:7" ht="12.75">
      <c r="A798" s="96"/>
      <c r="B798" s="243"/>
      <c r="C798" s="89"/>
      <c r="D798" s="188"/>
      <c r="E798" s="159" t="s">
        <v>144</v>
      </c>
      <c r="G798" s="119"/>
    </row>
    <row r="799" spans="1:7" ht="12.75">
      <c r="A799" s="96" t="s">
        <v>1331</v>
      </c>
      <c r="B799" s="243">
        <f>'Tariff Book 14_15'!D798</f>
        <v>126.23267999999999</v>
      </c>
      <c r="C799" s="89"/>
      <c r="D799" s="188">
        <f t="shared" si="18"/>
        <v>133.8066408</v>
      </c>
      <c r="E799" s="159">
        <f>(D799-B799)/B799</f>
        <v>6.0000000000000074E-2</v>
      </c>
      <c r="G799" s="119"/>
    </row>
    <row r="800" spans="1:7" ht="12.75">
      <c r="A800" s="96"/>
      <c r="B800" s="243" t="str">
        <f>'Tariff Book 14_15'!D799</f>
        <v/>
      </c>
      <c r="C800" s="163"/>
      <c r="D800" s="188"/>
      <c r="E800" s="159"/>
      <c r="G800" s="119"/>
    </row>
    <row r="801" spans="1:22" ht="12.75">
      <c r="A801" s="96" t="s">
        <v>1332</v>
      </c>
      <c r="B801" s="243">
        <f>'Tariff Book 14_15'!D800</f>
        <v>252.44372999999996</v>
      </c>
      <c r="C801" s="89"/>
      <c r="D801" s="188">
        <f t="shared" si="18"/>
        <v>267.59035379999995</v>
      </c>
      <c r="E801" s="159">
        <f>(D801-B801)/B801</f>
        <v>5.9999999999999956E-2</v>
      </c>
      <c r="G801" s="119"/>
    </row>
    <row r="802" spans="1:22" ht="13.5" thickBot="1">
      <c r="A802" s="271"/>
      <c r="B802" s="204" t="str">
        <f>'Tariff Book 14_15'!D801</f>
        <v/>
      </c>
      <c r="C802" s="279"/>
      <c r="D802" s="188"/>
      <c r="E802" s="280" t="s">
        <v>144</v>
      </c>
      <c r="G802" s="119"/>
    </row>
    <row r="803" spans="1:22" ht="12.75">
      <c r="A803" s="291" t="s">
        <v>1239</v>
      </c>
      <c r="B803" s="243"/>
      <c r="C803" s="153"/>
      <c r="D803" s="188"/>
      <c r="E803" s="285" t="s">
        <v>144</v>
      </c>
      <c r="G803" s="119"/>
    </row>
    <row r="804" spans="1:22" ht="12.75">
      <c r="A804" s="96"/>
      <c r="B804" s="243"/>
      <c r="C804" s="153"/>
      <c r="D804" s="188"/>
      <c r="E804" s="159" t="s">
        <v>144</v>
      </c>
      <c r="G804" s="119"/>
    </row>
    <row r="805" spans="1:22" ht="12.75">
      <c r="A805" s="96" t="s">
        <v>864</v>
      </c>
      <c r="B805" s="243"/>
      <c r="C805" s="153"/>
      <c r="D805" s="188"/>
      <c r="E805" s="159" t="s">
        <v>144</v>
      </c>
      <c r="G805" s="119"/>
    </row>
    <row r="806" spans="1:22" ht="12.75">
      <c r="A806" s="96"/>
      <c r="B806" s="243"/>
      <c r="C806" s="153"/>
      <c r="D806" s="188"/>
      <c r="E806" s="159"/>
      <c r="G806" s="119"/>
    </row>
    <row r="807" spans="1:22" ht="12.75">
      <c r="A807" s="96" t="s">
        <v>865</v>
      </c>
      <c r="B807" s="243"/>
      <c r="C807" s="153"/>
      <c r="D807" s="188"/>
      <c r="E807" s="159" t="s">
        <v>144</v>
      </c>
      <c r="G807" s="119"/>
    </row>
    <row r="808" spans="1:22" ht="12.75">
      <c r="A808" s="96" t="s">
        <v>1238</v>
      </c>
      <c r="B808" s="243"/>
      <c r="C808" s="153"/>
      <c r="D808" s="188"/>
      <c r="E808" s="159" t="s">
        <v>144</v>
      </c>
      <c r="G808" s="119"/>
      <c r="V808" s="165">
        <v>1</v>
      </c>
    </row>
    <row r="809" spans="1:22" ht="12.75">
      <c r="A809" s="96"/>
      <c r="B809" s="243"/>
      <c r="C809" s="153"/>
      <c r="D809" s="188"/>
      <c r="E809" s="159" t="s">
        <v>144</v>
      </c>
      <c r="G809" s="119"/>
    </row>
    <row r="810" spans="1:22" ht="12.75">
      <c r="A810" s="96" t="s">
        <v>1503</v>
      </c>
      <c r="B810" s="243"/>
      <c r="C810" s="153"/>
      <c r="D810" s="188"/>
      <c r="E810" s="159" t="s">
        <v>144</v>
      </c>
      <c r="G810" s="119"/>
    </row>
    <row r="811" spans="1:22" ht="12.75">
      <c r="A811" s="96"/>
      <c r="B811" s="243" t="str">
        <f>'Tariff Book 14_15'!D810</f>
        <v/>
      </c>
      <c r="C811" s="153"/>
      <c r="D811" s="188"/>
      <c r="E811" s="159" t="s">
        <v>144</v>
      </c>
      <c r="G811" s="119"/>
    </row>
    <row r="812" spans="1:22" ht="12.75">
      <c r="A812" s="96" t="s">
        <v>1502</v>
      </c>
      <c r="B812" s="243">
        <f>'Tariff Book 14_15'!D811</f>
        <v>1.5898049999999999</v>
      </c>
      <c r="C812" s="153"/>
      <c r="D812" s="188">
        <f t="shared" si="18"/>
        <v>1.6851932999999999</v>
      </c>
      <c r="E812" s="159">
        <f>(D812-B812)/B812</f>
        <v>5.9999999999999991E-2</v>
      </c>
      <c r="G812" s="119"/>
    </row>
    <row r="813" spans="1:22" ht="12.75">
      <c r="A813" s="96"/>
      <c r="B813" s="243" t="str">
        <f>'Tariff Book 14_15'!D812</f>
        <v/>
      </c>
      <c r="C813" s="153"/>
      <c r="D813" s="188"/>
      <c r="E813" s="159" t="s">
        <v>144</v>
      </c>
      <c r="G813" s="119"/>
    </row>
    <row r="814" spans="1:22" ht="12.75">
      <c r="A814" s="96" t="s">
        <v>1504</v>
      </c>
      <c r="B814" s="243" t="str">
        <f>'Tariff Book 14_15'!D813</f>
        <v/>
      </c>
      <c r="C814" s="153"/>
      <c r="D814" s="188"/>
      <c r="E814" s="159" t="s">
        <v>144</v>
      </c>
      <c r="G814" s="119"/>
      <c r="V814" s="165">
        <v>1</v>
      </c>
    </row>
    <row r="815" spans="1:22" ht="12.75">
      <c r="A815" s="96"/>
      <c r="B815" s="243">
        <f>'Tariff Book 14_15'!D814</f>
        <v>3.1363499999999997</v>
      </c>
      <c r="C815" s="153"/>
      <c r="D815" s="188">
        <f t="shared" si="18"/>
        <v>3.3245309999999999</v>
      </c>
      <c r="E815" s="159">
        <f>(D815-B815)/B815</f>
        <v>6.0000000000000053E-2</v>
      </c>
      <c r="G815" s="119"/>
    </row>
    <row r="816" spans="1:22" ht="12.75">
      <c r="A816" s="96" t="s">
        <v>873</v>
      </c>
      <c r="B816" s="243"/>
      <c r="C816" s="153"/>
      <c r="D816" s="188">
        <f t="shared" si="18"/>
        <v>0</v>
      </c>
      <c r="E816" s="159" t="s">
        <v>144</v>
      </c>
      <c r="G816" s="119"/>
    </row>
    <row r="817" spans="1:7" ht="12.75">
      <c r="A817" s="96" t="s">
        <v>874</v>
      </c>
      <c r="B817" s="243">
        <f>'Tariff Book 14_15'!D816</f>
        <v>6.2835149999999986</v>
      </c>
      <c r="C817" s="153"/>
      <c r="D817" s="188">
        <f t="shared" si="18"/>
        <v>6.6605258999999988</v>
      </c>
      <c r="E817" s="159">
        <f>(D817-B817)/B817</f>
        <v>6.0000000000000039E-2</v>
      </c>
      <c r="G817" s="119"/>
    </row>
    <row r="818" spans="1:7" ht="12.75">
      <c r="A818" s="96"/>
      <c r="B818" s="243"/>
      <c r="C818" s="153"/>
      <c r="D818" s="188"/>
      <c r="E818" s="159" t="s">
        <v>144</v>
      </c>
      <c r="G818" s="119"/>
    </row>
    <row r="819" spans="1:7" ht="12.75">
      <c r="A819" s="96" t="s">
        <v>1506</v>
      </c>
      <c r="B819" s="243"/>
      <c r="C819" s="153"/>
      <c r="D819" s="188"/>
      <c r="E819" s="159" t="s">
        <v>144</v>
      </c>
      <c r="G819" s="119"/>
    </row>
    <row r="820" spans="1:7" ht="12.75">
      <c r="A820" s="96" t="s">
        <v>1507</v>
      </c>
      <c r="B820" s="243">
        <f>'Tariff Book 14_15'!D819</f>
        <v>18.861360000000001</v>
      </c>
      <c r="C820" s="153"/>
      <c r="D820" s="188">
        <f t="shared" si="18"/>
        <v>19.993041600000002</v>
      </c>
      <c r="E820" s="159">
        <f>(D820-B820)/B820</f>
        <v>6.0000000000000012E-2</v>
      </c>
      <c r="G820" s="119"/>
    </row>
    <row r="821" spans="1:7" ht="12.75">
      <c r="A821" s="96"/>
      <c r="B821" s="243"/>
      <c r="C821" s="89"/>
      <c r="D821" s="188"/>
      <c r="E821" s="159" t="s">
        <v>144</v>
      </c>
      <c r="G821" s="119"/>
    </row>
    <row r="822" spans="1:7" ht="12.75">
      <c r="A822" s="94" t="s">
        <v>242</v>
      </c>
      <c r="B822" s="243"/>
      <c r="C822" s="89"/>
      <c r="D822" s="188"/>
      <c r="E822" s="159" t="s">
        <v>144</v>
      </c>
      <c r="G822" s="119"/>
    </row>
    <row r="823" spans="1:7" ht="12.75">
      <c r="A823" s="94"/>
      <c r="B823" s="243"/>
      <c r="C823" s="89"/>
      <c r="D823" s="188"/>
      <c r="E823" s="159"/>
      <c r="G823" s="119"/>
    </row>
    <row r="824" spans="1:7" ht="12.75">
      <c r="A824" s="96" t="s">
        <v>1505</v>
      </c>
      <c r="B824" s="243"/>
      <c r="C824" s="89"/>
      <c r="D824" s="188"/>
      <c r="E824" s="159" t="s">
        <v>144</v>
      </c>
      <c r="G824" s="119"/>
    </row>
    <row r="825" spans="1:7" ht="12.75">
      <c r="A825" s="96"/>
      <c r="B825" s="243"/>
      <c r="C825" s="89"/>
      <c r="D825" s="188"/>
      <c r="E825" s="159" t="s">
        <v>144</v>
      </c>
      <c r="G825" s="119"/>
    </row>
    <row r="826" spans="1:7" ht="12.75">
      <c r="A826" s="96" t="s">
        <v>881</v>
      </c>
      <c r="B826" s="243"/>
      <c r="C826" s="89"/>
      <c r="D826" s="188"/>
      <c r="E826" s="159" t="s">
        <v>144</v>
      </c>
      <c r="G826" s="119"/>
    </row>
    <row r="827" spans="1:7" ht="12.75">
      <c r="A827" s="96"/>
      <c r="B827" s="243"/>
      <c r="C827" s="89"/>
      <c r="D827" s="188"/>
      <c r="E827" s="159" t="s">
        <v>144</v>
      </c>
      <c r="G827" s="119"/>
    </row>
    <row r="828" spans="1:7" ht="12.75">
      <c r="A828" s="96" t="s">
        <v>882</v>
      </c>
      <c r="B828" s="243"/>
      <c r="C828" s="89"/>
      <c r="D828" s="188"/>
      <c r="E828" s="159" t="s">
        <v>144</v>
      </c>
      <c r="G828" s="119"/>
    </row>
    <row r="829" spans="1:7" ht="12.75">
      <c r="A829" s="96" t="s">
        <v>883</v>
      </c>
      <c r="B829" s="243"/>
      <c r="C829" s="89"/>
      <c r="D829" s="188"/>
      <c r="E829" s="159" t="s">
        <v>144</v>
      </c>
      <c r="G829" s="119"/>
    </row>
    <row r="830" spans="1:7" ht="12.75">
      <c r="A830" s="96"/>
      <c r="B830" s="243"/>
      <c r="C830" s="89"/>
      <c r="D830" s="188"/>
      <c r="E830" s="159" t="s">
        <v>144</v>
      </c>
      <c r="G830" s="119"/>
    </row>
    <row r="831" spans="1:7" ht="12.75">
      <c r="A831" s="96" t="s">
        <v>884</v>
      </c>
      <c r="B831" s="243"/>
      <c r="C831" s="89"/>
      <c r="D831" s="188"/>
      <c r="E831" s="159" t="s">
        <v>144</v>
      </c>
      <c r="G831" s="119"/>
    </row>
    <row r="832" spans="1:7" ht="12.75">
      <c r="A832" s="96" t="s">
        <v>885</v>
      </c>
      <c r="B832" s="243"/>
      <c r="C832" s="89"/>
      <c r="D832" s="188"/>
      <c r="E832" s="159" t="s">
        <v>144</v>
      </c>
      <c r="G832" s="119"/>
    </row>
    <row r="833" spans="1:22" ht="12.75">
      <c r="A833" s="96"/>
      <c r="B833" s="243"/>
      <c r="C833" s="89"/>
      <c r="D833" s="188"/>
      <c r="E833" s="159" t="s">
        <v>144</v>
      </c>
      <c r="G833" s="119"/>
    </row>
    <row r="834" spans="1:22" ht="12.75">
      <c r="A834" s="96" t="s">
        <v>886</v>
      </c>
      <c r="B834" s="243"/>
      <c r="C834" s="89"/>
      <c r="D834" s="188"/>
      <c r="E834" s="159" t="s">
        <v>144</v>
      </c>
      <c r="G834" s="119"/>
      <c r="V834" s="165">
        <v>1</v>
      </c>
    </row>
    <row r="835" spans="1:22" ht="12.75">
      <c r="A835" s="96" t="s">
        <v>887</v>
      </c>
      <c r="B835" s="243"/>
      <c r="C835" s="89"/>
      <c r="D835" s="188"/>
      <c r="E835" s="159" t="s">
        <v>144</v>
      </c>
      <c r="G835" s="119"/>
      <c r="V835" s="165">
        <v>1</v>
      </c>
    </row>
    <row r="836" spans="1:22" ht="12.75">
      <c r="A836" s="96" t="s">
        <v>888</v>
      </c>
      <c r="B836" s="243"/>
      <c r="C836" s="89"/>
      <c r="D836" s="188"/>
      <c r="E836" s="159" t="s">
        <v>144</v>
      </c>
      <c r="G836" s="119"/>
      <c r="V836" s="165">
        <v>1</v>
      </c>
    </row>
    <row r="837" spans="1:22" ht="12.75">
      <c r="A837" s="96"/>
      <c r="B837" s="243"/>
      <c r="C837" s="89"/>
      <c r="D837" s="188"/>
      <c r="E837" s="159" t="s">
        <v>144</v>
      </c>
      <c r="G837" s="119"/>
    </row>
    <row r="838" spans="1:22" ht="12.75">
      <c r="A838" s="96" t="s">
        <v>889</v>
      </c>
      <c r="B838" s="243"/>
      <c r="C838" s="89"/>
      <c r="D838" s="188"/>
      <c r="E838" s="159" t="s">
        <v>144</v>
      </c>
      <c r="G838" s="119"/>
    </row>
    <row r="839" spans="1:22" ht="12.75">
      <c r="A839" s="96" t="s">
        <v>890</v>
      </c>
      <c r="B839" s="243"/>
      <c r="C839" s="89"/>
      <c r="D839" s="188"/>
      <c r="E839" s="159" t="s">
        <v>144</v>
      </c>
      <c r="G839" s="119"/>
    </row>
    <row r="840" spans="1:22" ht="12.75">
      <c r="A840" s="94"/>
      <c r="B840" s="243"/>
      <c r="C840" s="89"/>
      <c r="D840" s="188"/>
      <c r="E840" s="159" t="s">
        <v>144</v>
      </c>
      <c r="G840" s="119"/>
    </row>
    <row r="841" spans="1:22" ht="12.75">
      <c r="A841" s="94" t="s">
        <v>878</v>
      </c>
      <c r="B841" s="243"/>
      <c r="C841" s="89"/>
      <c r="D841" s="188"/>
      <c r="E841" s="159" t="s">
        <v>144</v>
      </c>
      <c r="G841" s="119"/>
    </row>
    <row r="842" spans="1:22" ht="12.75">
      <c r="A842" s="96"/>
      <c r="B842" s="243"/>
      <c r="C842" s="89"/>
      <c r="D842" s="188"/>
      <c r="E842" s="159" t="s">
        <v>144</v>
      </c>
      <c r="G842" s="119"/>
    </row>
    <row r="843" spans="1:22" ht="12.75">
      <c r="A843" s="96" t="s">
        <v>894</v>
      </c>
      <c r="B843" s="243">
        <f>'Tariff Book 14_15'!D842</f>
        <v>2121.3081749999997</v>
      </c>
      <c r="C843" s="89"/>
      <c r="D843" s="188">
        <f t="shared" ref="D843:D902" si="19">B843*($J$33+$J$32)</f>
        <v>2248.5866655</v>
      </c>
      <c r="E843" s="159">
        <f>(D843-B843)/B843</f>
        <v>6.0000000000000157E-2</v>
      </c>
      <c r="G843" s="119"/>
    </row>
    <row r="844" spans="1:22" ht="12.75">
      <c r="A844" s="96"/>
      <c r="B844" s="243"/>
      <c r="C844" s="89"/>
      <c r="D844" s="188"/>
      <c r="E844" s="159" t="s">
        <v>144</v>
      </c>
      <c r="G844" s="119"/>
    </row>
    <row r="845" spans="1:22" ht="12.75">
      <c r="A845" s="96" t="s">
        <v>893</v>
      </c>
      <c r="B845" s="243">
        <f>'Tariff Book 14_15'!D844</f>
        <v>1502.1818699999999</v>
      </c>
      <c r="C845" s="163"/>
      <c r="D845" s="188">
        <f t="shared" si="19"/>
        <v>1592.3127821999999</v>
      </c>
      <c r="E845" s="159">
        <f>(D845-B845)/B845</f>
        <v>6.0000000000000012E-2</v>
      </c>
      <c r="G845" s="119"/>
    </row>
    <row r="846" spans="1:22" ht="12.75">
      <c r="A846" s="96"/>
      <c r="B846" s="243"/>
      <c r="C846" s="89"/>
      <c r="D846" s="188"/>
      <c r="E846" s="159" t="s">
        <v>144</v>
      </c>
      <c r="G846" s="119"/>
    </row>
    <row r="847" spans="1:22" ht="12.75">
      <c r="A847" s="96" t="s">
        <v>891</v>
      </c>
      <c r="B847" s="243">
        <f>'Tariff Book 14_15'!D846</f>
        <v>2121.3081749999997</v>
      </c>
      <c r="C847" s="89"/>
      <c r="D847" s="188">
        <f t="shared" si="19"/>
        <v>2248.5866655</v>
      </c>
      <c r="E847" s="159">
        <f>(D847-B847)/B847</f>
        <v>6.0000000000000157E-2</v>
      </c>
      <c r="G847" s="119"/>
    </row>
    <row r="848" spans="1:22" ht="12.75">
      <c r="A848" s="96"/>
      <c r="B848" s="243"/>
      <c r="C848" s="89"/>
      <c r="D848" s="188"/>
      <c r="E848" s="159" t="s">
        <v>144</v>
      </c>
      <c r="G848" s="119"/>
    </row>
    <row r="849" spans="1:22" ht="12.75">
      <c r="A849" s="96" t="s">
        <v>892</v>
      </c>
      <c r="B849" s="243">
        <f>'Tariff Book 14_15'!D848</f>
        <v>1502.1818699999999</v>
      </c>
      <c r="C849" s="89"/>
      <c r="D849" s="188">
        <f t="shared" si="19"/>
        <v>1592.3127821999999</v>
      </c>
      <c r="E849" s="159">
        <f>(D849-B849)/B849</f>
        <v>6.0000000000000012E-2</v>
      </c>
      <c r="G849" s="119"/>
    </row>
    <row r="850" spans="1:22" ht="12.75">
      <c r="A850" s="96"/>
      <c r="B850" s="243"/>
      <c r="C850" s="89"/>
      <c r="D850" s="188"/>
      <c r="E850" s="159" t="s">
        <v>144</v>
      </c>
      <c r="G850" s="119"/>
    </row>
    <row r="851" spans="1:22" ht="12.75">
      <c r="A851" s="96" t="s">
        <v>895</v>
      </c>
      <c r="B851" s="243">
        <f>'Tariff Book 14_15'!D850</f>
        <v>1060.6378649999999</v>
      </c>
      <c r="C851" s="89"/>
      <c r="D851" s="188">
        <f t="shared" si="19"/>
        <v>1124.2761369</v>
      </c>
      <c r="E851" s="159">
        <f>(D851-B851)/B851</f>
        <v>6.0000000000000067E-2</v>
      </c>
      <c r="G851" s="119"/>
    </row>
    <row r="852" spans="1:22" ht="12.75">
      <c r="A852" s="96"/>
      <c r="B852" s="243"/>
      <c r="C852" s="89"/>
      <c r="D852" s="188"/>
      <c r="E852" s="159" t="s">
        <v>144</v>
      </c>
      <c r="G852" s="119"/>
    </row>
    <row r="853" spans="1:22" ht="12.75">
      <c r="A853" s="96" t="s">
        <v>896</v>
      </c>
      <c r="B853" s="243"/>
      <c r="C853" s="89"/>
      <c r="D853" s="188"/>
      <c r="E853" s="159" t="s">
        <v>144</v>
      </c>
      <c r="G853" s="119"/>
    </row>
    <row r="854" spans="1:22" ht="12.75">
      <c r="A854" s="96" t="s">
        <v>897</v>
      </c>
      <c r="B854" s="243"/>
      <c r="C854" s="89"/>
      <c r="D854" s="188"/>
      <c r="E854" s="159" t="s">
        <v>144</v>
      </c>
      <c r="G854" s="119"/>
    </row>
    <row r="855" spans="1:22" ht="12.75">
      <c r="A855" s="96" t="s">
        <v>898</v>
      </c>
      <c r="B855" s="243"/>
      <c r="C855" s="89"/>
      <c r="D855" s="188"/>
      <c r="E855" s="159" t="s">
        <v>144</v>
      </c>
      <c r="G855" s="119"/>
    </row>
    <row r="856" spans="1:22" ht="12.75">
      <c r="A856" s="96"/>
      <c r="B856" s="243"/>
      <c r="C856" s="89"/>
      <c r="D856" s="188"/>
      <c r="E856" s="159" t="s">
        <v>144</v>
      </c>
      <c r="G856" s="119"/>
    </row>
    <row r="857" spans="1:22" ht="12.75">
      <c r="A857" s="96" t="s">
        <v>899</v>
      </c>
      <c r="B857" s="243">
        <f>'Tariff Book 14_15'!D856</f>
        <v>1060.6378649999999</v>
      </c>
      <c r="C857" s="89"/>
      <c r="D857" s="188">
        <f t="shared" si="19"/>
        <v>1124.2761369</v>
      </c>
      <c r="E857" s="159">
        <f>(D857-B857)/B857</f>
        <v>6.0000000000000067E-2</v>
      </c>
      <c r="G857" s="119"/>
    </row>
    <row r="858" spans="1:22" ht="12.75">
      <c r="A858" s="96"/>
      <c r="B858" s="243"/>
      <c r="C858" s="89"/>
      <c r="D858" s="188"/>
      <c r="E858" s="159" t="s">
        <v>144</v>
      </c>
      <c r="G858" s="119"/>
    </row>
    <row r="859" spans="1:22" ht="12.75">
      <c r="A859" s="96" t="s">
        <v>896</v>
      </c>
      <c r="B859" s="243"/>
      <c r="C859" s="89"/>
      <c r="D859" s="188"/>
      <c r="E859" s="159" t="s">
        <v>144</v>
      </c>
      <c r="G859" s="119"/>
    </row>
    <row r="860" spans="1:22" ht="12.75">
      <c r="A860" s="96" t="s">
        <v>897</v>
      </c>
      <c r="B860" s="243"/>
      <c r="C860" s="89"/>
      <c r="D860" s="188"/>
      <c r="E860" s="159" t="s">
        <v>144</v>
      </c>
      <c r="G860" s="119"/>
      <c r="V860" s="165">
        <v>1</v>
      </c>
    </row>
    <row r="861" spans="1:22" ht="12.75">
      <c r="A861" s="96" t="s">
        <v>898</v>
      </c>
      <c r="B861" s="243"/>
      <c r="C861" s="89"/>
      <c r="D861" s="188"/>
      <c r="E861" s="159" t="s">
        <v>144</v>
      </c>
      <c r="G861" s="119"/>
      <c r="V861" s="165">
        <v>1</v>
      </c>
    </row>
    <row r="862" spans="1:22" ht="12.75">
      <c r="A862" s="96"/>
      <c r="B862" s="243"/>
      <c r="C862" s="89"/>
      <c r="D862" s="188"/>
      <c r="E862" s="159" t="s">
        <v>144</v>
      </c>
      <c r="G862" s="119"/>
      <c r="V862" s="165">
        <v>1</v>
      </c>
    </row>
    <row r="863" spans="1:22" ht="12.75">
      <c r="A863" s="96" t="s">
        <v>900</v>
      </c>
      <c r="B863" s="243"/>
      <c r="C863" s="89"/>
      <c r="D863" s="188"/>
      <c r="E863" s="159" t="s">
        <v>144</v>
      </c>
      <c r="G863" s="119"/>
    </row>
    <row r="864" spans="1:22" ht="12.75">
      <c r="A864" s="96" t="s">
        <v>901</v>
      </c>
      <c r="B864" s="243"/>
      <c r="C864" s="89"/>
      <c r="D864" s="188"/>
      <c r="E864" s="159" t="s">
        <v>144</v>
      </c>
      <c r="G864" s="119"/>
    </row>
    <row r="865" spans="1:22" ht="12.75">
      <c r="A865" s="96" t="s">
        <v>902</v>
      </c>
      <c r="B865" s="243">
        <f>'Tariff Book 14_15'!D864</f>
        <v>177.60392999999999</v>
      </c>
      <c r="C865" s="89"/>
      <c r="D865" s="188">
        <f t="shared" si="19"/>
        <v>188.26016580000001</v>
      </c>
      <c r="E865" s="159">
        <f>(D865-B865)/B865</f>
        <v>6.0000000000000109E-2</v>
      </c>
      <c r="G865" s="119"/>
    </row>
    <row r="866" spans="1:22" ht="12.75">
      <c r="A866" s="96"/>
      <c r="B866" s="243"/>
      <c r="C866" s="89"/>
      <c r="D866" s="188"/>
      <c r="E866" s="159" t="s">
        <v>144</v>
      </c>
      <c r="G866" s="119"/>
    </row>
    <row r="867" spans="1:22" ht="12.75">
      <c r="A867" s="96" t="s">
        <v>903</v>
      </c>
      <c r="B867" s="243"/>
      <c r="C867" s="89"/>
      <c r="D867" s="188"/>
      <c r="E867" s="159" t="s">
        <v>144</v>
      </c>
      <c r="G867" s="119"/>
    </row>
    <row r="868" spans="1:22" ht="12.75">
      <c r="A868" s="96" t="s">
        <v>904</v>
      </c>
      <c r="B868" s="243">
        <f>'Tariff Book 14_15'!D867</f>
        <v>177.60392999999999</v>
      </c>
      <c r="C868" s="89"/>
      <c r="D868" s="188">
        <f t="shared" si="19"/>
        <v>188.26016580000001</v>
      </c>
      <c r="E868" s="159">
        <f>(D868-B868)/B868</f>
        <v>6.0000000000000109E-2</v>
      </c>
      <c r="G868" s="119"/>
    </row>
    <row r="869" spans="1:22" ht="12.75">
      <c r="A869" s="96"/>
      <c r="B869" s="243"/>
      <c r="C869" s="89"/>
      <c r="D869" s="188"/>
      <c r="E869" s="159"/>
      <c r="G869" s="119"/>
    </row>
    <row r="870" spans="1:22" ht="12.75">
      <c r="A870" s="96" t="s">
        <v>905</v>
      </c>
      <c r="B870" s="243"/>
      <c r="C870" s="89"/>
      <c r="D870" s="188"/>
      <c r="E870" s="159" t="s">
        <v>144</v>
      </c>
      <c r="G870" s="119"/>
      <c r="V870" s="165">
        <v>1</v>
      </c>
    </row>
    <row r="871" spans="1:22" ht="12.75">
      <c r="A871" s="96" t="s">
        <v>906</v>
      </c>
      <c r="B871" s="243"/>
      <c r="C871" s="89"/>
      <c r="D871" s="188"/>
      <c r="E871" s="159" t="s">
        <v>144</v>
      </c>
      <c r="G871" s="119"/>
    </row>
    <row r="872" spans="1:22" ht="12.75">
      <c r="A872" s="96" t="s">
        <v>907</v>
      </c>
      <c r="B872" s="243">
        <f>'Tariff Book 14_15'!D871</f>
        <v>282.17416500000002</v>
      </c>
      <c r="C872" s="89"/>
      <c r="D872" s="188">
        <f t="shared" si="19"/>
        <v>299.10461490000006</v>
      </c>
      <c r="E872" s="159">
        <f>(D872-B872)/B872</f>
        <v>6.0000000000000143E-2</v>
      </c>
      <c r="G872" s="119"/>
    </row>
    <row r="873" spans="1:22" ht="12.75">
      <c r="A873" s="96"/>
      <c r="B873" s="243"/>
      <c r="C873" s="89"/>
      <c r="D873" s="188"/>
      <c r="E873" s="159" t="s">
        <v>144</v>
      </c>
      <c r="G873" s="119"/>
    </row>
    <row r="874" spans="1:22" ht="12.75">
      <c r="A874" s="96" t="s">
        <v>908</v>
      </c>
      <c r="B874" s="243"/>
      <c r="C874" s="89"/>
      <c r="D874" s="188"/>
      <c r="E874" s="159" t="s">
        <v>144</v>
      </c>
      <c r="G874" s="119"/>
    </row>
    <row r="875" spans="1:22" ht="12.75">
      <c r="A875" s="96" t="s">
        <v>909</v>
      </c>
      <c r="B875" s="243"/>
      <c r="C875" s="89"/>
      <c r="D875" s="188"/>
      <c r="E875" s="159" t="s">
        <v>144</v>
      </c>
      <c r="G875" s="119"/>
    </row>
    <row r="876" spans="1:22" ht="12.75">
      <c r="A876" s="96" t="s">
        <v>910</v>
      </c>
      <c r="B876" s="243">
        <f>'Tariff Book 14_15'!D875</f>
        <v>265.56232499999999</v>
      </c>
      <c r="C876" s="89"/>
      <c r="D876" s="188">
        <f t="shared" si="19"/>
        <v>281.49606449999999</v>
      </c>
      <c r="E876" s="159">
        <f>(D876-B876)/B876</f>
        <v>6.0000000000000012E-2</v>
      </c>
      <c r="G876" s="119"/>
    </row>
    <row r="877" spans="1:22" ht="12.75">
      <c r="A877" s="96"/>
      <c r="B877" s="243"/>
      <c r="C877" s="89"/>
      <c r="D877" s="188"/>
      <c r="E877" s="159" t="s">
        <v>144</v>
      </c>
      <c r="G877" s="119"/>
    </row>
    <row r="878" spans="1:22" ht="12.75">
      <c r="A878" s="96" t="s">
        <v>911</v>
      </c>
      <c r="B878" s="243"/>
      <c r="C878" s="89"/>
      <c r="D878" s="188"/>
      <c r="E878" s="159" t="s">
        <v>144</v>
      </c>
      <c r="G878" s="119"/>
    </row>
    <row r="879" spans="1:22" ht="12.75">
      <c r="A879" s="96" t="s">
        <v>912</v>
      </c>
      <c r="B879" s="243"/>
      <c r="C879" s="89"/>
      <c r="D879" s="188"/>
      <c r="E879" s="159" t="s">
        <v>144</v>
      </c>
      <c r="G879" s="119"/>
    </row>
    <row r="880" spans="1:22" ht="12.75">
      <c r="A880" s="96" t="s">
        <v>913</v>
      </c>
      <c r="B880" s="243">
        <f>'Tariff Book 14_15'!D879</f>
        <v>1060.6378649999999</v>
      </c>
      <c r="C880" s="89"/>
      <c r="D880" s="188">
        <f t="shared" si="19"/>
        <v>1124.2761369</v>
      </c>
      <c r="E880" s="159">
        <f>(D880-B880)/B880</f>
        <v>6.0000000000000067E-2</v>
      </c>
      <c r="G880" s="119"/>
    </row>
    <row r="881" spans="1:22" ht="12.75">
      <c r="A881" s="96"/>
      <c r="B881" s="243"/>
      <c r="C881" s="89"/>
      <c r="D881" s="188"/>
      <c r="E881" s="159" t="s">
        <v>144</v>
      </c>
      <c r="G881" s="119"/>
    </row>
    <row r="882" spans="1:22" ht="12.75">
      <c r="A882" s="96" t="s">
        <v>914</v>
      </c>
      <c r="B882" s="243">
        <f>'Tariff Book 14_15'!D881</f>
        <v>53.134094999999995</v>
      </c>
      <c r="C882" s="89"/>
      <c r="D882" s="188">
        <f t="shared" si="19"/>
        <v>56.322140699999999</v>
      </c>
      <c r="E882" s="159">
        <f>(D882-B882)/B882</f>
        <v>6.0000000000000074E-2</v>
      </c>
      <c r="G882" s="119"/>
    </row>
    <row r="883" spans="1:22" ht="12.75">
      <c r="A883" s="96"/>
      <c r="B883" s="243"/>
      <c r="C883" s="89"/>
      <c r="D883" s="188"/>
      <c r="E883" s="159" t="s">
        <v>144</v>
      </c>
      <c r="G883" s="119"/>
    </row>
    <row r="884" spans="1:22" ht="12.75">
      <c r="A884" s="96" t="s">
        <v>915</v>
      </c>
      <c r="B884" s="243"/>
      <c r="C884" s="89"/>
      <c r="D884" s="188"/>
      <c r="E884" s="159" t="s">
        <v>144</v>
      </c>
      <c r="G884" s="119"/>
      <c r="V884" s="165">
        <v>1</v>
      </c>
    </row>
    <row r="885" spans="1:22" ht="12.75">
      <c r="A885" s="96" t="s">
        <v>1508</v>
      </c>
      <c r="B885" s="243"/>
      <c r="C885" s="89"/>
      <c r="D885" s="188"/>
      <c r="E885" s="159" t="s">
        <v>144</v>
      </c>
      <c r="G885" s="119"/>
      <c r="V885" s="165">
        <v>1</v>
      </c>
    </row>
    <row r="886" spans="1:22" ht="13.5" thickBot="1">
      <c r="A886" s="271"/>
      <c r="B886" s="204"/>
      <c r="C886" s="279"/>
      <c r="D886" s="188"/>
      <c r="E886" s="280" t="s">
        <v>144</v>
      </c>
      <c r="G886" s="119"/>
      <c r="V886" s="165">
        <v>1</v>
      </c>
    </row>
    <row r="887" spans="1:22" ht="12.75">
      <c r="A887" s="290"/>
      <c r="B887" s="243"/>
      <c r="C887" s="89"/>
      <c r="D887" s="188"/>
      <c r="E887" s="285" t="s">
        <v>144</v>
      </c>
      <c r="G887" s="119"/>
      <c r="V887" s="165">
        <v>1</v>
      </c>
    </row>
    <row r="888" spans="1:22" ht="12.75">
      <c r="A888" s="96" t="s">
        <v>918</v>
      </c>
      <c r="B888" s="243"/>
      <c r="C888" s="89"/>
      <c r="D888" s="188"/>
      <c r="E888" s="159" t="s">
        <v>144</v>
      </c>
      <c r="G888" s="119"/>
    </row>
    <row r="889" spans="1:22" ht="12.75">
      <c r="A889" s="96" t="s">
        <v>919</v>
      </c>
      <c r="B889" s="243"/>
      <c r="C889" s="89"/>
      <c r="D889" s="188"/>
      <c r="E889" s="159" t="s">
        <v>144</v>
      </c>
      <c r="G889" s="119"/>
    </row>
    <row r="890" spans="1:22" ht="12.75">
      <c r="A890" s="96"/>
      <c r="B890" s="243"/>
      <c r="C890" s="89"/>
      <c r="D890" s="188"/>
      <c r="E890" s="159" t="s">
        <v>144</v>
      </c>
      <c r="G890" s="119"/>
    </row>
    <row r="891" spans="1:22" ht="12.75">
      <c r="A891" s="96" t="s">
        <v>96</v>
      </c>
      <c r="B891" s="243">
        <f>'Tariff Book 14_15'!D890</f>
        <v>87.990839999999992</v>
      </c>
      <c r="C891" s="89"/>
      <c r="D891" s="188">
        <f t="shared" si="19"/>
        <v>93.270290399999993</v>
      </c>
      <c r="E891" s="159">
        <f>(D891-B891)/B891</f>
        <v>6.0000000000000026E-2</v>
      </c>
      <c r="G891" s="119"/>
    </row>
    <row r="892" spans="1:22" ht="12.75">
      <c r="A892" s="96" t="s">
        <v>920</v>
      </c>
      <c r="B892" s="243">
        <f>'Tariff Book 14_15'!D891</f>
        <v>106.21411499999998</v>
      </c>
      <c r="C892" s="89"/>
      <c r="D892" s="188">
        <f t="shared" si="19"/>
        <v>112.58696189999998</v>
      </c>
      <c r="E892" s="159">
        <f>(D892-B892)/B892</f>
        <v>6.0000000000000005E-2</v>
      </c>
      <c r="G892" s="119"/>
    </row>
    <row r="893" spans="1:22" ht="12.75">
      <c r="A893" s="96" t="s">
        <v>97</v>
      </c>
      <c r="B893" s="243">
        <f>'Tariff Book 14_15'!D892</f>
        <v>132.79738499999999</v>
      </c>
      <c r="C893" s="89"/>
      <c r="D893" s="188">
        <f t="shared" si="19"/>
        <v>140.7652281</v>
      </c>
      <c r="E893" s="159">
        <f>(D893-B893)/B893</f>
        <v>6.0000000000000081E-2</v>
      </c>
      <c r="G893" s="119"/>
    </row>
    <row r="894" spans="1:22" ht="12.75">
      <c r="A894" s="96"/>
      <c r="B894" s="243"/>
      <c r="C894" s="89"/>
      <c r="D894" s="188"/>
      <c r="E894" s="159" t="s">
        <v>144</v>
      </c>
      <c r="G894" s="119"/>
    </row>
    <row r="895" spans="1:22" ht="12.75">
      <c r="A895" s="96" t="s">
        <v>98</v>
      </c>
      <c r="B895" s="243">
        <f>'Tariff Book 14_15'!D894</f>
        <v>212.46067499999998</v>
      </c>
      <c r="C895" s="89"/>
      <c r="D895" s="188">
        <f t="shared" si="19"/>
        <v>225.2083155</v>
      </c>
      <c r="E895" s="159">
        <f>(D895-B895)/B895</f>
        <v>6.0000000000000088E-2</v>
      </c>
      <c r="G895" s="119"/>
    </row>
    <row r="896" spans="1:22" ht="12.75">
      <c r="A896" s="96"/>
      <c r="B896" s="243"/>
      <c r="C896" s="89"/>
      <c r="D896" s="188"/>
      <c r="E896" s="159"/>
      <c r="G896" s="119"/>
    </row>
    <row r="897" spans="1:22" ht="12.75">
      <c r="A897" s="96" t="s">
        <v>336</v>
      </c>
      <c r="B897" s="243">
        <f>'Tariff Book 14_15'!D896</f>
        <v>4.964084999999999</v>
      </c>
      <c r="C897" s="144"/>
      <c r="D897" s="188">
        <f t="shared" si="19"/>
        <v>5.2619300999999989</v>
      </c>
      <c r="E897" s="159">
        <f>(D897-B897)/B897</f>
        <v>6.0000000000000005E-2</v>
      </c>
      <c r="G897" s="119"/>
    </row>
    <row r="898" spans="1:22" ht="12.75">
      <c r="A898" s="96"/>
      <c r="B898" s="243"/>
      <c r="C898" s="89"/>
      <c r="D898" s="188"/>
      <c r="E898" s="159" t="s">
        <v>144</v>
      </c>
      <c r="G898" s="119"/>
    </row>
    <row r="899" spans="1:22" ht="12.75">
      <c r="A899" s="96" t="s">
        <v>921</v>
      </c>
      <c r="B899" s="243"/>
      <c r="C899" s="153"/>
      <c r="D899" s="188"/>
      <c r="E899" s="159" t="s">
        <v>144</v>
      </c>
      <c r="G899" s="119"/>
      <c r="V899" s="165">
        <v>1</v>
      </c>
    </row>
    <row r="900" spans="1:22" ht="12.75">
      <c r="A900" s="96"/>
      <c r="B900" s="243"/>
      <c r="C900" s="153"/>
      <c r="D900" s="188"/>
      <c r="E900" s="159" t="s">
        <v>144</v>
      </c>
      <c r="G900" s="119"/>
      <c r="V900" s="165">
        <v>1</v>
      </c>
    </row>
    <row r="901" spans="1:22" ht="12.75">
      <c r="A901" s="96" t="s">
        <v>922</v>
      </c>
      <c r="B901" s="243">
        <f>'Tariff Book 14_15'!D900</f>
        <v>4833.9264749999993</v>
      </c>
      <c r="C901" s="153"/>
      <c r="D901" s="188">
        <f t="shared" si="19"/>
        <v>5123.9620634999992</v>
      </c>
      <c r="E901" s="159">
        <f>(D901-B901)/B901</f>
        <v>5.9999999999999991E-2</v>
      </c>
      <c r="G901" s="119"/>
      <c r="V901" s="165">
        <v>1</v>
      </c>
    </row>
    <row r="902" spans="1:22" ht="12.75">
      <c r="A902" s="96" t="s">
        <v>923</v>
      </c>
      <c r="B902" s="243">
        <f>'Tariff Book 14_15'!D901</f>
        <v>216908.91694499998</v>
      </c>
      <c r="C902" s="153"/>
      <c r="D902" s="188">
        <f t="shared" si="19"/>
        <v>229923.45196169999</v>
      </c>
      <c r="E902" s="159">
        <f>(D902-B902)/B902</f>
        <v>6.0000000000000074E-2</v>
      </c>
      <c r="G902" s="119"/>
    </row>
    <row r="903" spans="1:22" ht="12.75">
      <c r="A903" s="96"/>
      <c r="B903" s="243"/>
      <c r="C903" s="153"/>
      <c r="D903" s="188"/>
      <c r="E903" s="159" t="s">
        <v>144</v>
      </c>
      <c r="G903" s="119"/>
    </row>
    <row r="904" spans="1:22" ht="12.75">
      <c r="A904" s="96" t="s">
        <v>924</v>
      </c>
      <c r="B904" s="243">
        <f>'Tariff Book 14_15'!D903</f>
        <v>3835.6262699999997</v>
      </c>
      <c r="C904" s="153"/>
      <c r="D904" s="188">
        <f t="shared" ref="D904:D967" si="20">B904*($J$33+$J$32)</f>
        <v>4065.7638462</v>
      </c>
      <c r="E904" s="159">
        <f>(D904-B904)/B904</f>
        <v>6.0000000000000067E-2</v>
      </c>
      <c r="G904" s="119"/>
    </row>
    <row r="905" spans="1:22" ht="12.75">
      <c r="A905" s="96" t="s">
        <v>923</v>
      </c>
      <c r="B905" s="243">
        <f>'Tariff Book 14_15'!D904</f>
        <v>261778.97843999998</v>
      </c>
      <c r="C905" s="153"/>
      <c r="D905" s="188">
        <f t="shared" si="20"/>
        <v>277485.71714640001</v>
      </c>
      <c r="E905" s="159">
        <f>(D905-B905)/B905</f>
        <v>6.0000000000000143E-2</v>
      </c>
      <c r="G905" s="119"/>
    </row>
    <row r="906" spans="1:22" ht="12.75">
      <c r="A906" s="96"/>
      <c r="B906" s="243"/>
      <c r="C906" s="89"/>
      <c r="D906" s="188"/>
      <c r="E906" s="159" t="s">
        <v>144</v>
      </c>
      <c r="G906" s="119"/>
      <c r="V906" s="165">
        <v>1</v>
      </c>
    </row>
    <row r="907" spans="1:22" ht="12.75">
      <c r="A907" s="94" t="s">
        <v>925</v>
      </c>
      <c r="B907" s="243"/>
      <c r="C907" s="89"/>
      <c r="D907" s="188"/>
      <c r="E907" s="159" t="s">
        <v>144</v>
      </c>
      <c r="G907" s="119"/>
      <c r="V907" s="165">
        <v>1</v>
      </c>
    </row>
    <row r="908" spans="1:22" ht="12.75">
      <c r="A908" s="96"/>
      <c r="B908" s="243"/>
      <c r="C908" s="89"/>
      <c r="D908" s="188"/>
      <c r="E908" s="159" t="s">
        <v>144</v>
      </c>
      <c r="G908" s="119"/>
    </row>
    <row r="909" spans="1:22" ht="12.75">
      <c r="A909" s="96" t="s">
        <v>928</v>
      </c>
      <c r="B909" s="243">
        <f>'Tariff Book 14_15'!D908</f>
        <v>197.51434499999999</v>
      </c>
      <c r="C909" s="89"/>
      <c r="D909" s="188">
        <f t="shared" si="20"/>
        <v>209.36520569999999</v>
      </c>
      <c r="E909" s="159">
        <f>(D909-B909)/B909</f>
        <v>5.9999999999999991E-2</v>
      </c>
      <c r="G909" s="119"/>
    </row>
    <row r="910" spans="1:22" ht="12.75">
      <c r="A910" s="96"/>
      <c r="B910" s="243"/>
      <c r="C910" s="89"/>
      <c r="D910" s="188"/>
      <c r="E910" s="159" t="s">
        <v>144</v>
      </c>
      <c r="G910" s="119"/>
      <c r="V910" s="165">
        <v>1</v>
      </c>
    </row>
    <row r="911" spans="1:22" ht="12.75">
      <c r="A911" s="96" t="s">
        <v>926</v>
      </c>
      <c r="B911" s="243">
        <f>'Tariff Book 14_15'!D910</f>
        <v>335.18929499999996</v>
      </c>
      <c r="C911" s="89"/>
      <c r="D911" s="188">
        <f t="shared" si="20"/>
        <v>355.3006527</v>
      </c>
      <c r="E911" s="159">
        <f>(D911-B911)/B911</f>
        <v>6.000000000000013E-2</v>
      </c>
      <c r="G911" s="119"/>
      <c r="V911" s="165">
        <v>1</v>
      </c>
    </row>
    <row r="912" spans="1:22" ht="12.75">
      <c r="A912" s="96"/>
      <c r="B912" s="243"/>
      <c r="C912" s="89"/>
      <c r="D912" s="188"/>
      <c r="E912" s="159" t="s">
        <v>144</v>
      </c>
      <c r="G912" s="119"/>
    </row>
    <row r="913" spans="1:22" ht="12.75">
      <c r="A913" s="96" t="s">
        <v>927</v>
      </c>
      <c r="B913" s="243">
        <f>'Tariff Book 14_15'!D912</f>
        <v>197.51434499999999</v>
      </c>
      <c r="C913" s="89"/>
      <c r="D913" s="188">
        <f t="shared" si="20"/>
        <v>209.36520569999999</v>
      </c>
      <c r="E913" s="159">
        <f>(D913-B913)/B913</f>
        <v>5.9999999999999991E-2</v>
      </c>
      <c r="G913" s="119"/>
      <c r="V913" s="165">
        <v>1</v>
      </c>
    </row>
    <row r="914" spans="1:22" ht="12.75">
      <c r="A914" s="96"/>
      <c r="B914" s="243"/>
      <c r="C914" s="89"/>
      <c r="D914" s="188"/>
      <c r="E914" s="159" t="s">
        <v>144</v>
      </c>
      <c r="G914" s="119"/>
    </row>
    <row r="915" spans="1:22" ht="12.75">
      <c r="A915" s="96" t="s">
        <v>167</v>
      </c>
      <c r="B915" s="243">
        <f>'Tariff Book 14_15'!D914</f>
        <v>335.18929499999996</v>
      </c>
      <c r="C915" s="89"/>
      <c r="D915" s="188">
        <f t="shared" si="20"/>
        <v>355.3006527</v>
      </c>
      <c r="E915" s="159">
        <f>(D915-B915)/B915</f>
        <v>6.000000000000013E-2</v>
      </c>
      <c r="G915" s="119"/>
    </row>
    <row r="916" spans="1:22" ht="12.75">
      <c r="A916" s="96"/>
      <c r="B916" s="243"/>
      <c r="C916" s="89"/>
      <c r="D916" s="188"/>
      <c r="E916" s="159" t="s">
        <v>144</v>
      </c>
      <c r="G916" s="119"/>
    </row>
    <row r="917" spans="1:22" ht="12.75">
      <c r="A917" s="96" t="s">
        <v>168</v>
      </c>
      <c r="B917" s="243">
        <f>'Tariff Book 14_15'!D916</f>
        <v>212.46067499999998</v>
      </c>
      <c r="C917" s="89"/>
      <c r="D917" s="188">
        <f t="shared" si="20"/>
        <v>225.2083155</v>
      </c>
      <c r="E917" s="159">
        <f>(D917-B917)/B917</f>
        <v>6.0000000000000088E-2</v>
      </c>
      <c r="G917" s="119"/>
      <c r="V917" s="165">
        <v>1</v>
      </c>
    </row>
    <row r="918" spans="1:22" ht="12.75">
      <c r="A918" s="96"/>
      <c r="B918" s="243"/>
      <c r="C918" s="89"/>
      <c r="D918" s="188"/>
      <c r="E918" s="159" t="s">
        <v>144</v>
      </c>
      <c r="G918" s="119"/>
    </row>
    <row r="919" spans="1:22" ht="12.75">
      <c r="A919" s="94" t="s">
        <v>929</v>
      </c>
      <c r="B919" s="243"/>
      <c r="C919" s="89"/>
      <c r="D919" s="188"/>
      <c r="E919" s="159" t="s">
        <v>144</v>
      </c>
      <c r="G919" s="119"/>
    </row>
    <row r="920" spans="1:22" ht="12.75">
      <c r="A920" s="96"/>
      <c r="B920" s="243"/>
      <c r="C920" s="89"/>
      <c r="D920" s="188"/>
      <c r="E920" s="159" t="s">
        <v>144</v>
      </c>
      <c r="G920" s="119"/>
      <c r="V920" s="165">
        <v>1</v>
      </c>
    </row>
    <row r="921" spans="1:22" ht="12.75">
      <c r="A921" s="96" t="s">
        <v>169</v>
      </c>
      <c r="B921" s="243">
        <f>'Tariff Book 14_15'!D920</f>
        <v>662.27815499999997</v>
      </c>
      <c r="C921" s="89"/>
      <c r="D921" s="188">
        <f t="shared" si="20"/>
        <v>702.01484430000005</v>
      </c>
      <c r="E921" s="159">
        <f>(D921-B921)/B921</f>
        <v>6.0000000000000123E-2</v>
      </c>
      <c r="G921" s="119"/>
      <c r="V921" s="165">
        <v>1</v>
      </c>
    </row>
    <row r="922" spans="1:22" ht="12.75">
      <c r="A922" s="96"/>
      <c r="B922" s="243"/>
      <c r="C922" s="89"/>
      <c r="D922" s="188"/>
      <c r="E922" s="159" t="s">
        <v>144</v>
      </c>
      <c r="G922" s="119"/>
      <c r="V922" s="165">
        <v>1</v>
      </c>
    </row>
    <row r="923" spans="1:22" ht="12.75">
      <c r="A923" s="96" t="s">
        <v>930</v>
      </c>
      <c r="B923" s="243">
        <f>'Tariff Book 14_15'!D922</f>
        <v>1326.2110049999999</v>
      </c>
      <c r="C923" s="89"/>
      <c r="D923" s="188">
        <f t="shared" si="20"/>
        <v>1405.7836652999999</v>
      </c>
      <c r="E923" s="159">
        <f>(D923-B923)/B923</f>
        <v>6.0000000000000046E-2</v>
      </c>
      <c r="G923" s="119"/>
      <c r="V923" s="165">
        <v>1</v>
      </c>
    </row>
    <row r="924" spans="1:22" ht="12.75">
      <c r="A924" s="96"/>
      <c r="B924" s="243"/>
      <c r="C924" s="89"/>
      <c r="D924" s="188"/>
      <c r="E924" s="159" t="s">
        <v>144</v>
      </c>
      <c r="G924" s="119"/>
    </row>
    <row r="925" spans="1:22" ht="12.75">
      <c r="A925" s="96" t="s">
        <v>931</v>
      </c>
      <c r="B925" s="243">
        <f>'Tariff Book 14_15'!D924</f>
        <v>662.27815499999997</v>
      </c>
      <c r="C925" s="89"/>
      <c r="D925" s="188">
        <f t="shared" si="20"/>
        <v>702.01484430000005</v>
      </c>
      <c r="E925" s="159">
        <f>(D925-B925)/B925</f>
        <v>6.0000000000000123E-2</v>
      </c>
      <c r="G925" s="119"/>
    </row>
    <row r="926" spans="1:22" ht="12.75">
      <c r="A926" s="96"/>
      <c r="B926" s="243"/>
      <c r="C926" s="89"/>
      <c r="D926" s="188"/>
      <c r="E926" s="159" t="s">
        <v>144</v>
      </c>
      <c r="G926" s="119"/>
      <c r="V926" s="165">
        <v>1</v>
      </c>
    </row>
    <row r="927" spans="1:22" ht="12.75">
      <c r="A927" s="96" t="s">
        <v>932</v>
      </c>
      <c r="B927" s="243">
        <f>'Tariff Book 14_15'!D926</f>
        <v>1326.2110049999999</v>
      </c>
      <c r="C927" s="89"/>
      <c r="D927" s="188">
        <f t="shared" si="20"/>
        <v>1405.7836652999999</v>
      </c>
      <c r="E927" s="159">
        <f>(D927-B927)/B927</f>
        <v>6.0000000000000046E-2</v>
      </c>
      <c r="G927" s="119"/>
    </row>
    <row r="928" spans="1:22" ht="12.75">
      <c r="A928" s="96"/>
      <c r="B928" s="243"/>
      <c r="C928" s="89"/>
      <c r="D928" s="188"/>
      <c r="E928" s="159" t="s">
        <v>144</v>
      </c>
      <c r="G928" s="119"/>
    </row>
    <row r="929" spans="1:22" ht="12.75">
      <c r="A929" s="96" t="s">
        <v>933</v>
      </c>
      <c r="B929" s="243">
        <f>'Tariff Book 14_15'!D928</f>
        <v>1988.5107899999998</v>
      </c>
      <c r="C929" s="89"/>
      <c r="D929" s="188">
        <f t="shared" si="20"/>
        <v>2107.8214373999999</v>
      </c>
      <c r="E929" s="159">
        <f>(D929-B929)/B929</f>
        <v>6.000000000000006E-2</v>
      </c>
      <c r="G929" s="119"/>
    </row>
    <row r="930" spans="1:22" ht="12.75">
      <c r="A930" s="96"/>
      <c r="B930" s="243"/>
      <c r="C930" s="89"/>
      <c r="D930" s="188"/>
      <c r="E930" s="159" t="s">
        <v>144</v>
      </c>
      <c r="G930" s="119"/>
    </row>
    <row r="931" spans="1:22" ht="12.75">
      <c r="A931" s="96" t="s">
        <v>934</v>
      </c>
      <c r="B931" s="243">
        <f>'Tariff Book 14_15'!D930</f>
        <v>3535.4883899999995</v>
      </c>
      <c r="C931" s="89"/>
      <c r="D931" s="188">
        <f t="shared" si="20"/>
        <v>3747.6176933999996</v>
      </c>
      <c r="E931" s="159">
        <f>(D931-B931)/B931</f>
        <v>6.0000000000000019E-2</v>
      </c>
      <c r="G931" s="119"/>
    </row>
    <row r="932" spans="1:22" ht="12.75">
      <c r="A932" s="96"/>
      <c r="B932" s="243"/>
      <c r="C932" s="89"/>
      <c r="D932" s="188"/>
      <c r="E932" s="159" t="s">
        <v>144</v>
      </c>
      <c r="G932" s="119"/>
    </row>
    <row r="933" spans="1:22" ht="12.75">
      <c r="A933" s="96" t="s">
        <v>935</v>
      </c>
      <c r="B933" s="243">
        <f>'Tariff Book 14_15'!D932</f>
        <v>1326.2110049999999</v>
      </c>
      <c r="C933" s="89"/>
      <c r="D933" s="188">
        <f t="shared" si="20"/>
        <v>1405.7836652999999</v>
      </c>
      <c r="E933" s="159">
        <f>(D933-B933)/B933</f>
        <v>6.0000000000000046E-2</v>
      </c>
      <c r="G933" s="119"/>
    </row>
    <row r="934" spans="1:22" ht="12.75">
      <c r="A934" s="96"/>
      <c r="B934" s="243"/>
      <c r="C934" s="89"/>
      <c r="D934" s="188"/>
      <c r="E934" s="159" t="s">
        <v>144</v>
      </c>
      <c r="G934" s="119"/>
    </row>
    <row r="935" spans="1:22" ht="12.75">
      <c r="A935" s="96" t="s">
        <v>936</v>
      </c>
      <c r="B935" s="243">
        <f>'Tariff Book 14_15'!D934</f>
        <v>1767.7441949999998</v>
      </c>
      <c r="C935" s="89"/>
      <c r="D935" s="188">
        <f t="shared" si="20"/>
        <v>1873.8088466999998</v>
      </c>
      <c r="E935" s="159">
        <f>(D935-B935)/B935</f>
        <v>6.0000000000000019E-2</v>
      </c>
      <c r="G935" s="119"/>
    </row>
    <row r="936" spans="1:22" ht="12.75">
      <c r="A936" s="96"/>
      <c r="B936" s="243"/>
      <c r="C936" s="89"/>
      <c r="D936" s="188"/>
      <c r="E936" s="159" t="s">
        <v>144</v>
      </c>
      <c r="G936" s="119"/>
    </row>
    <row r="937" spans="1:22" ht="12.75">
      <c r="A937" s="94" t="s">
        <v>937</v>
      </c>
      <c r="B937" s="243"/>
      <c r="C937" s="89"/>
      <c r="D937" s="188"/>
      <c r="E937" s="159" t="s">
        <v>144</v>
      </c>
      <c r="G937" s="119"/>
    </row>
    <row r="938" spans="1:22" ht="12.75">
      <c r="A938" s="96"/>
      <c r="B938" s="243"/>
      <c r="C938" s="89"/>
      <c r="D938" s="188"/>
      <c r="E938" s="159" t="s">
        <v>144</v>
      </c>
      <c r="G938" s="119"/>
    </row>
    <row r="939" spans="1:22" ht="12.75">
      <c r="A939" s="96" t="s">
        <v>938</v>
      </c>
      <c r="B939" s="243">
        <f>'Tariff Book 14_15'!D938</f>
        <v>194.20495499999998</v>
      </c>
      <c r="C939" s="89"/>
      <c r="D939" s="188">
        <f t="shared" si="20"/>
        <v>205.8572523</v>
      </c>
      <c r="E939" s="159">
        <f>(D939-B939)/B939</f>
        <v>6.0000000000000081E-2</v>
      </c>
      <c r="G939" s="119"/>
    </row>
    <row r="940" spans="1:22" ht="12.75">
      <c r="A940" s="96"/>
      <c r="B940" s="243"/>
      <c r="C940" s="89"/>
      <c r="D940" s="188"/>
      <c r="E940" s="159" t="s">
        <v>144</v>
      </c>
      <c r="G940" s="119"/>
    </row>
    <row r="941" spans="1:22" ht="12.75">
      <c r="A941" s="96" t="s">
        <v>939</v>
      </c>
      <c r="B941" s="243">
        <f>'Tariff Book 14_15'!D940</f>
        <v>97.929824999999994</v>
      </c>
      <c r="C941" s="89"/>
      <c r="D941" s="188">
        <f t="shared" si="20"/>
        <v>103.8056145</v>
      </c>
      <c r="E941" s="159">
        <f>(D941-B941)/B941</f>
        <v>6.0000000000000109E-2</v>
      </c>
      <c r="G941" s="119"/>
    </row>
    <row r="942" spans="1:22" ht="12.75">
      <c r="A942" s="96"/>
      <c r="B942" s="243"/>
      <c r="C942" s="89"/>
      <c r="D942" s="188"/>
      <c r="E942" s="159" t="s">
        <v>144</v>
      </c>
      <c r="G942" s="119"/>
    </row>
    <row r="943" spans="1:22" ht="12.75">
      <c r="A943" s="96" t="s">
        <v>940</v>
      </c>
      <c r="B943" s="243">
        <f>'Tariff Book 14_15'!D942</f>
        <v>212.46067499999998</v>
      </c>
      <c r="C943" s="89"/>
      <c r="D943" s="188">
        <f t="shared" si="20"/>
        <v>225.2083155</v>
      </c>
      <c r="E943" s="159">
        <f>(D943-B943)/B943</f>
        <v>6.0000000000000088E-2</v>
      </c>
      <c r="G943" s="119"/>
    </row>
    <row r="944" spans="1:22" ht="12.75">
      <c r="A944" s="96"/>
      <c r="B944" s="243"/>
      <c r="C944" s="89"/>
      <c r="D944" s="188"/>
      <c r="E944" s="159" t="s">
        <v>144</v>
      </c>
      <c r="G944" s="119"/>
      <c r="V944" s="165">
        <v>1</v>
      </c>
    </row>
    <row r="945" spans="1:22" ht="12.75">
      <c r="A945" s="96" t="s">
        <v>941</v>
      </c>
      <c r="B945" s="243">
        <f>'Tariff Book 14_15'!D944</f>
        <v>212.46067499999998</v>
      </c>
      <c r="C945" s="89"/>
      <c r="D945" s="188">
        <f t="shared" si="20"/>
        <v>225.2083155</v>
      </c>
      <c r="E945" s="159">
        <f>(D945-B945)/B945</f>
        <v>6.0000000000000088E-2</v>
      </c>
      <c r="G945" s="119"/>
    </row>
    <row r="946" spans="1:22" ht="12.75">
      <c r="A946" s="96"/>
      <c r="B946" s="243"/>
      <c r="C946" s="89"/>
      <c r="D946" s="188"/>
      <c r="E946" s="159" t="s">
        <v>144</v>
      </c>
      <c r="G946" s="119"/>
    </row>
    <row r="947" spans="1:22" ht="12.75">
      <c r="A947" s="96" t="s">
        <v>942</v>
      </c>
      <c r="B947" s="243">
        <f>'Tariff Book 14_15'!D946</f>
        <v>97.929824999999994</v>
      </c>
      <c r="C947" s="89"/>
      <c r="D947" s="188">
        <f t="shared" si="20"/>
        <v>103.8056145</v>
      </c>
      <c r="E947" s="159">
        <f>(D947-B947)/B947</f>
        <v>6.0000000000000109E-2</v>
      </c>
      <c r="G947" s="119"/>
    </row>
    <row r="948" spans="1:22" ht="12.75">
      <c r="A948" s="96"/>
      <c r="B948" s="243"/>
      <c r="C948" s="89"/>
      <c r="D948" s="188"/>
      <c r="E948" s="159" t="s">
        <v>144</v>
      </c>
      <c r="G948" s="119"/>
    </row>
    <row r="949" spans="1:22" ht="12.75">
      <c r="A949" s="96" t="s">
        <v>943</v>
      </c>
      <c r="B949" s="243">
        <f>'Tariff Book 14_15'!D948</f>
        <v>229.08332999999996</v>
      </c>
      <c r="C949" s="89"/>
      <c r="D949" s="188">
        <f t="shared" si="20"/>
        <v>242.82832979999998</v>
      </c>
      <c r="E949" s="159">
        <f>(D949-B949)/B949</f>
        <v>6.0000000000000081E-2</v>
      </c>
      <c r="G949" s="119"/>
    </row>
    <row r="950" spans="1:22" ht="12.75">
      <c r="A950" s="96"/>
      <c r="B950" s="243"/>
      <c r="C950" s="89"/>
      <c r="D950" s="188"/>
      <c r="E950" s="159" t="s">
        <v>144</v>
      </c>
      <c r="G950" s="119"/>
      <c r="V950" s="165">
        <v>1</v>
      </c>
    </row>
    <row r="951" spans="1:22" ht="12.75">
      <c r="A951" s="96" t="s">
        <v>944</v>
      </c>
      <c r="B951" s="243">
        <f>'Tariff Book 14_15'!D950</f>
        <v>212.46067499999998</v>
      </c>
      <c r="C951" s="89"/>
      <c r="D951" s="188">
        <f t="shared" si="20"/>
        <v>225.2083155</v>
      </c>
      <c r="E951" s="159">
        <f>(D951-B951)/B951</f>
        <v>6.0000000000000088E-2</v>
      </c>
      <c r="G951" s="119"/>
      <c r="V951" s="165">
        <v>1</v>
      </c>
    </row>
    <row r="952" spans="1:22" ht="12.75">
      <c r="A952" s="96"/>
      <c r="B952" s="243"/>
      <c r="C952" s="89"/>
      <c r="D952" s="188"/>
      <c r="E952" s="159" t="s">
        <v>144</v>
      </c>
      <c r="G952" s="119"/>
    </row>
    <row r="953" spans="1:22" ht="12.75">
      <c r="A953" s="96" t="s">
        <v>947</v>
      </c>
      <c r="B953" s="243">
        <f>'Tariff Book 14_15'!D952</f>
        <v>97.929824999999994</v>
      </c>
      <c r="C953" s="89"/>
      <c r="D953" s="188">
        <f t="shared" si="20"/>
        <v>103.8056145</v>
      </c>
      <c r="E953" s="159">
        <f>(D953-B953)/B953</f>
        <v>6.0000000000000109E-2</v>
      </c>
      <c r="G953" s="119"/>
    </row>
    <row r="954" spans="1:22" ht="12.75">
      <c r="A954" s="96"/>
      <c r="B954" s="243"/>
      <c r="C954" s="89"/>
      <c r="D954" s="188"/>
      <c r="E954" s="159" t="s">
        <v>144</v>
      </c>
      <c r="G954" s="119"/>
    </row>
    <row r="955" spans="1:22" ht="12.75">
      <c r="A955" s="96" t="s">
        <v>946</v>
      </c>
      <c r="B955" s="243">
        <f>'Tariff Book 14_15'!D954</f>
        <v>114.52003499999999</v>
      </c>
      <c r="C955" s="89"/>
      <c r="D955" s="188">
        <f t="shared" si="20"/>
        <v>121.3912371</v>
      </c>
      <c r="E955" s="159">
        <f>(D955-B955)/B955</f>
        <v>6.0000000000000046E-2</v>
      </c>
      <c r="G955" s="119"/>
    </row>
    <row r="956" spans="1:22" ht="12.75">
      <c r="A956" s="96"/>
      <c r="B956" s="243"/>
      <c r="C956" s="89"/>
      <c r="D956" s="188"/>
      <c r="E956" s="159" t="s">
        <v>144</v>
      </c>
      <c r="G956" s="119"/>
    </row>
    <row r="957" spans="1:22" ht="12.75">
      <c r="A957" s="96" t="s">
        <v>947</v>
      </c>
      <c r="B957" s="243">
        <f>'Tariff Book 14_15'!D956</f>
        <v>97.929824999999994</v>
      </c>
      <c r="C957" s="89"/>
      <c r="D957" s="188">
        <f t="shared" si="20"/>
        <v>103.8056145</v>
      </c>
      <c r="E957" s="159">
        <f>(D957-B957)/B957</f>
        <v>6.0000000000000109E-2</v>
      </c>
      <c r="G957" s="119"/>
    </row>
    <row r="958" spans="1:22" ht="12.75">
      <c r="A958" s="96"/>
      <c r="B958" s="243"/>
      <c r="C958" s="89"/>
      <c r="D958" s="188"/>
      <c r="E958" s="159" t="s">
        <v>144</v>
      </c>
      <c r="G958" s="119"/>
    </row>
    <row r="959" spans="1:22" ht="12.75">
      <c r="A959" s="96" t="s">
        <v>945</v>
      </c>
      <c r="B959" s="243">
        <f>'Tariff Book 14_15'!D958</f>
        <v>97.929824999999994</v>
      </c>
      <c r="C959" s="89"/>
      <c r="D959" s="188">
        <f t="shared" si="20"/>
        <v>103.8056145</v>
      </c>
      <c r="E959" s="159">
        <f>(D959-B959)/B959</f>
        <v>6.0000000000000109E-2</v>
      </c>
      <c r="G959" s="119"/>
    </row>
    <row r="960" spans="1:22" ht="12.75">
      <c r="A960" s="96"/>
      <c r="B960" s="243"/>
      <c r="C960" s="89"/>
      <c r="D960" s="188"/>
      <c r="E960" s="159" t="s">
        <v>144</v>
      </c>
      <c r="G960" s="119"/>
    </row>
    <row r="961" spans="1:22" ht="12.75">
      <c r="A961" s="96" t="s">
        <v>948</v>
      </c>
      <c r="B961" s="243">
        <f>'Tariff Book 14_15'!D960</f>
        <v>124.46983499999999</v>
      </c>
      <c r="C961" s="89"/>
      <c r="D961" s="188">
        <f t="shared" si="20"/>
        <v>131.9380251</v>
      </c>
      <c r="E961" s="159">
        <f>(D961-B961)/B961</f>
        <v>6.000000000000013E-2</v>
      </c>
      <c r="G961" s="119"/>
    </row>
    <row r="962" spans="1:22" ht="12.75">
      <c r="A962" s="96"/>
      <c r="B962" s="243"/>
      <c r="C962" s="89"/>
      <c r="D962" s="188"/>
      <c r="E962" s="159" t="s">
        <v>144</v>
      </c>
      <c r="G962" s="119"/>
    </row>
    <row r="963" spans="1:22" ht="12.75">
      <c r="A963" s="96" t="s">
        <v>949</v>
      </c>
      <c r="B963" s="243">
        <f>'Tariff Book 14_15'!D962</f>
        <v>106.21411499999998</v>
      </c>
      <c r="C963" s="89"/>
      <c r="D963" s="188">
        <f t="shared" si="20"/>
        <v>112.58696189999998</v>
      </c>
      <c r="E963" s="159">
        <f>(D963-B963)/B963</f>
        <v>6.0000000000000005E-2</v>
      </c>
      <c r="G963" s="119"/>
    </row>
    <row r="964" spans="1:22" ht="12.75">
      <c r="A964" s="96"/>
      <c r="B964" s="243"/>
      <c r="C964" s="89"/>
      <c r="D964" s="188"/>
      <c r="E964" s="159" t="s">
        <v>144</v>
      </c>
      <c r="G964" s="119"/>
      <c r="V964" s="165">
        <v>1</v>
      </c>
    </row>
    <row r="965" spans="1:22" ht="12.75">
      <c r="A965" s="96" t="s">
        <v>950</v>
      </c>
      <c r="B965" s="243">
        <f>'Tariff Book 14_15'!D964</f>
        <v>61.418384999999994</v>
      </c>
      <c r="C965" s="89"/>
      <c r="D965" s="188">
        <f t="shared" si="20"/>
        <v>65.103488099999993</v>
      </c>
      <c r="E965" s="159">
        <f>(D965-B965)/B965</f>
        <v>5.9999999999999991E-2</v>
      </c>
      <c r="G965" s="119"/>
    </row>
    <row r="966" spans="1:22" ht="12.75">
      <c r="A966" s="96"/>
      <c r="B966" s="243"/>
      <c r="C966" s="89"/>
      <c r="D966" s="188"/>
      <c r="E966" s="159"/>
      <c r="G966" s="119"/>
    </row>
    <row r="967" spans="1:22" ht="12.75">
      <c r="A967" s="96" t="s">
        <v>1315</v>
      </c>
      <c r="B967" s="243">
        <f>'Tariff Book 14_15'!D966</f>
        <v>97.929824999999994</v>
      </c>
      <c r="C967" s="164"/>
      <c r="D967" s="188">
        <f t="shared" si="20"/>
        <v>103.8056145</v>
      </c>
      <c r="E967" s="159">
        <f>(D967-B967)/B967</f>
        <v>6.0000000000000109E-2</v>
      </c>
      <c r="G967" s="119"/>
    </row>
    <row r="968" spans="1:22" ht="12.75">
      <c r="A968" s="96"/>
      <c r="B968" s="243"/>
      <c r="C968" s="164"/>
      <c r="D968" s="188"/>
      <c r="E968" s="159"/>
      <c r="G968" s="119"/>
    </row>
    <row r="969" spans="1:22" ht="12.75">
      <c r="A969" s="96" t="s">
        <v>1340</v>
      </c>
      <c r="B969" s="243">
        <f>'Tariff Book 14_15'!D968</f>
        <v>97.929824999999994</v>
      </c>
      <c r="C969" s="164"/>
      <c r="D969" s="188">
        <f t="shared" ref="D969:D1030" si="21">B969*($J$33+$J$32)</f>
        <v>103.8056145</v>
      </c>
      <c r="E969" s="159">
        <f>(D969-B969)/B969</f>
        <v>6.0000000000000109E-2</v>
      </c>
      <c r="G969" s="119"/>
    </row>
    <row r="970" spans="1:22" ht="13.5" thickBot="1">
      <c r="A970" s="271"/>
      <c r="B970" s="204"/>
      <c r="C970" s="297"/>
      <c r="D970" s="188"/>
      <c r="E970" s="280"/>
      <c r="G970" s="119"/>
    </row>
    <row r="971" spans="1:22" ht="12.75">
      <c r="A971" s="290" t="s">
        <v>1511</v>
      </c>
      <c r="B971" s="243">
        <f>'Tariff Book 14_15'!D970</f>
        <v>494.64565499999998</v>
      </c>
      <c r="C971" s="164"/>
      <c r="D971" s="188">
        <f t="shared" si="21"/>
        <v>524.32439429999999</v>
      </c>
      <c r="E971" s="285">
        <f>(D971-B971)/B971</f>
        <v>6.0000000000000039E-2</v>
      </c>
      <c r="G971" s="119"/>
    </row>
    <row r="972" spans="1:22" ht="12.75">
      <c r="A972" s="96"/>
      <c r="B972" s="243"/>
      <c r="C972" s="164"/>
      <c r="D972" s="188"/>
      <c r="E972" s="159" t="s">
        <v>144</v>
      </c>
      <c r="G972" s="119"/>
    </row>
    <row r="973" spans="1:22" ht="12.75">
      <c r="A973" s="96" t="s">
        <v>1317</v>
      </c>
      <c r="B973" s="243">
        <f>'Tariff Book 14_15'!D972</f>
        <v>371.80888499999998</v>
      </c>
      <c r="C973" s="164"/>
      <c r="D973" s="188">
        <f t="shared" si="21"/>
        <v>394.11741810000001</v>
      </c>
      <c r="E973" s="159">
        <f>(D973-B973)/B973</f>
        <v>6.0000000000000095E-2</v>
      </c>
      <c r="G973" s="119"/>
    </row>
    <row r="974" spans="1:22" ht="12.75">
      <c r="A974" s="96"/>
      <c r="B974" s="243"/>
      <c r="C974" s="89"/>
      <c r="D974" s="188"/>
      <c r="E974" s="159"/>
      <c r="G974" s="119"/>
    </row>
    <row r="975" spans="1:22" ht="12.75">
      <c r="A975" s="96" t="s">
        <v>1314</v>
      </c>
      <c r="B975" s="243">
        <f>'Tariff Book 14_15'!D974</f>
        <v>97.929824999999994</v>
      </c>
      <c r="C975" s="89"/>
      <c r="D975" s="188">
        <f t="shared" si="21"/>
        <v>103.8056145</v>
      </c>
      <c r="E975" s="159">
        <f>(D975-B975)/B975</f>
        <v>6.0000000000000109E-2</v>
      </c>
      <c r="G975" s="119"/>
    </row>
    <row r="976" spans="1:22" ht="12.75">
      <c r="A976" s="96"/>
      <c r="B976" s="243"/>
      <c r="C976" s="89"/>
      <c r="D976" s="188"/>
      <c r="E976" s="159" t="s">
        <v>144</v>
      </c>
      <c r="G976" s="119"/>
    </row>
    <row r="977" spans="1:22" ht="12.75">
      <c r="A977" s="96" t="s">
        <v>1510</v>
      </c>
      <c r="B977" s="243">
        <f>'Tariff Book 14_15'!D976</f>
        <v>494.64565499999998</v>
      </c>
      <c r="C977" s="89"/>
      <c r="D977" s="188">
        <f t="shared" si="21"/>
        <v>524.32439429999999</v>
      </c>
      <c r="E977" s="159">
        <f>(D977-B977)/B977</f>
        <v>6.0000000000000039E-2</v>
      </c>
      <c r="G977" s="119"/>
    </row>
    <row r="978" spans="1:22" ht="12.75">
      <c r="A978" s="96"/>
      <c r="B978" s="243"/>
      <c r="C978" s="89"/>
      <c r="D978" s="188"/>
      <c r="E978" s="159" t="s">
        <v>144</v>
      </c>
      <c r="G978" s="119"/>
    </row>
    <row r="979" spans="1:22" ht="12.75">
      <c r="A979" s="96" t="s">
        <v>1318</v>
      </c>
      <c r="B979" s="243">
        <f>'Tariff Book 14_15'!D978</f>
        <v>371.80888499999998</v>
      </c>
      <c r="C979" s="89"/>
      <c r="D979" s="188">
        <f t="shared" si="21"/>
        <v>394.11741810000001</v>
      </c>
      <c r="E979" s="159">
        <f>(D979-B979)/B979</f>
        <v>6.0000000000000095E-2</v>
      </c>
      <c r="G979" s="119"/>
    </row>
    <row r="980" spans="1:22" ht="12.75">
      <c r="A980" s="96"/>
      <c r="B980" s="243"/>
      <c r="C980" s="89"/>
      <c r="D980" s="188"/>
      <c r="E980" s="159" t="s">
        <v>144</v>
      </c>
      <c r="G980" s="119"/>
    </row>
    <row r="981" spans="1:22" ht="12.75">
      <c r="A981" s="94" t="s">
        <v>243</v>
      </c>
      <c r="B981" s="243"/>
      <c r="C981" s="89"/>
      <c r="D981" s="188"/>
      <c r="E981" s="159" t="s">
        <v>144</v>
      </c>
      <c r="G981" s="119"/>
    </row>
    <row r="982" spans="1:22" ht="12.75">
      <c r="A982" s="96"/>
      <c r="B982" s="243"/>
      <c r="C982" s="89"/>
      <c r="D982" s="188"/>
      <c r="E982" s="159" t="s">
        <v>144</v>
      </c>
      <c r="G982" s="119"/>
    </row>
    <row r="983" spans="1:22" ht="12.75">
      <c r="A983" s="96" t="s">
        <v>955</v>
      </c>
      <c r="B983" s="243">
        <f>'Tariff Book 14_15'!D982</f>
        <v>3093.9876449999997</v>
      </c>
      <c r="C983" s="89"/>
      <c r="D983" s="188">
        <f t="shared" si="21"/>
        <v>3279.6269036999997</v>
      </c>
      <c r="E983" s="159">
        <f>(D983-B983)/B983</f>
        <v>6.0000000000000012E-2</v>
      </c>
      <c r="G983" s="119"/>
    </row>
    <row r="984" spans="1:22" ht="12.75">
      <c r="A984" s="96"/>
      <c r="B984" s="243"/>
      <c r="C984" s="89"/>
      <c r="D984" s="188"/>
      <c r="E984" s="159" t="s">
        <v>144</v>
      </c>
      <c r="G984" s="119"/>
    </row>
    <row r="985" spans="1:22" ht="12.75">
      <c r="A985" s="96" t="s">
        <v>956</v>
      </c>
      <c r="B985" s="243">
        <f>'Tariff Book 14_15'!D984</f>
        <v>282.18498</v>
      </c>
      <c r="C985" s="89"/>
      <c r="D985" s="188">
        <f t="shared" si="21"/>
        <v>299.11607880000003</v>
      </c>
      <c r="E985" s="159">
        <f>(D985-B985)/B985</f>
        <v>6.0000000000000102E-2</v>
      </c>
      <c r="G985" s="119"/>
    </row>
    <row r="986" spans="1:22" ht="12.75">
      <c r="A986" s="96"/>
      <c r="B986" s="243"/>
      <c r="C986" s="89"/>
      <c r="D986" s="188"/>
      <c r="E986" s="159" t="s">
        <v>144</v>
      </c>
      <c r="G986" s="119"/>
    </row>
    <row r="987" spans="1:22" ht="12.75">
      <c r="A987" s="96" t="s">
        <v>170</v>
      </c>
      <c r="B987" s="243">
        <f>'Tariff Book 14_15'!D986</f>
        <v>106.21411499999998</v>
      </c>
      <c r="C987" s="89"/>
      <c r="D987" s="188">
        <f t="shared" si="21"/>
        <v>112.58696189999998</v>
      </c>
      <c r="E987" s="159">
        <f>(D987-B987)/B987</f>
        <v>6.0000000000000005E-2</v>
      </c>
      <c r="G987" s="119"/>
    </row>
    <row r="988" spans="1:22" ht="12.75">
      <c r="A988" s="96"/>
      <c r="B988" s="243"/>
      <c r="C988" s="89"/>
      <c r="D988" s="188"/>
      <c r="E988" s="159" t="s">
        <v>144</v>
      </c>
      <c r="G988" s="119"/>
      <c r="V988" s="165">
        <v>1</v>
      </c>
    </row>
    <row r="989" spans="1:22" ht="12.75">
      <c r="A989" s="96" t="s">
        <v>957</v>
      </c>
      <c r="B989" s="243">
        <f>'Tariff Book 14_15'!D988</f>
        <v>26.561639999999997</v>
      </c>
      <c r="C989" s="89"/>
      <c r="D989" s="188">
        <f t="shared" si="21"/>
        <v>28.155338399999998</v>
      </c>
      <c r="E989" s="159">
        <f>(D989-B989)/B989</f>
        <v>6.0000000000000039E-2</v>
      </c>
      <c r="G989" s="119"/>
    </row>
    <row r="990" spans="1:22" ht="12.75">
      <c r="A990" s="96"/>
      <c r="B990" s="243"/>
      <c r="C990" s="89"/>
      <c r="D990" s="188"/>
      <c r="E990" s="159" t="s">
        <v>144</v>
      </c>
      <c r="G990" s="119"/>
    </row>
    <row r="991" spans="1:22" ht="12.75">
      <c r="A991" s="96" t="s">
        <v>958</v>
      </c>
      <c r="B991" s="243">
        <f>'Tariff Book 14_15'!D990</f>
        <v>26.561639999999997</v>
      </c>
      <c r="C991" s="89"/>
      <c r="D991" s="188">
        <f t="shared" si="21"/>
        <v>28.155338399999998</v>
      </c>
      <c r="E991" s="159">
        <f>(D991-B991)/B991</f>
        <v>6.0000000000000039E-2</v>
      </c>
      <c r="G991" s="119"/>
    </row>
    <row r="992" spans="1:22" ht="12.75">
      <c r="A992" s="96"/>
      <c r="B992" s="243"/>
      <c r="C992" s="89"/>
      <c r="D992" s="188"/>
      <c r="E992" s="159" t="s">
        <v>144</v>
      </c>
      <c r="G992" s="119"/>
    </row>
    <row r="993" spans="1:7" ht="12.75">
      <c r="A993" s="96" t="s">
        <v>960</v>
      </c>
      <c r="B993" s="243">
        <f>'Tariff Book 14_15'!D992</f>
        <v>87.990839999999992</v>
      </c>
      <c r="C993" s="89"/>
      <c r="D993" s="188">
        <f t="shared" si="21"/>
        <v>93.270290399999993</v>
      </c>
      <c r="E993" s="159">
        <f>(D993-B993)/B993</f>
        <v>6.0000000000000026E-2</v>
      </c>
      <c r="G993" s="119"/>
    </row>
    <row r="994" spans="1:7" ht="12.75">
      <c r="A994" s="96"/>
      <c r="B994" s="243"/>
      <c r="C994" s="89"/>
      <c r="D994" s="188"/>
      <c r="E994" s="159" t="s">
        <v>144</v>
      </c>
      <c r="G994" s="119"/>
    </row>
    <row r="995" spans="1:7" ht="12.75">
      <c r="A995" s="96" t="s">
        <v>959</v>
      </c>
      <c r="B995" s="243">
        <f>'Tariff Book 14_15'!D994</f>
        <v>2121.3081749999997</v>
      </c>
      <c r="C995" s="163"/>
      <c r="D995" s="188">
        <f t="shared" si="21"/>
        <v>2248.5866655</v>
      </c>
      <c r="E995" s="159">
        <f>(D995-B995)/B995</f>
        <v>6.0000000000000157E-2</v>
      </c>
      <c r="G995" s="119"/>
    </row>
    <row r="996" spans="1:7" ht="12.75">
      <c r="A996" s="96"/>
      <c r="B996" s="243"/>
      <c r="C996" s="89"/>
      <c r="D996" s="188"/>
      <c r="E996" s="159"/>
      <c r="G996" s="119"/>
    </row>
    <row r="997" spans="1:7" ht="12.75">
      <c r="A997" s="94" t="s">
        <v>1241</v>
      </c>
      <c r="B997" s="243"/>
      <c r="C997" s="89"/>
      <c r="D997" s="188"/>
      <c r="E997" s="159" t="s">
        <v>144</v>
      </c>
      <c r="G997" s="119"/>
    </row>
    <row r="998" spans="1:7" ht="12.75">
      <c r="A998" s="96"/>
      <c r="B998" s="243"/>
      <c r="C998" s="89"/>
      <c r="D998" s="188"/>
      <c r="E998" s="159" t="s">
        <v>144</v>
      </c>
      <c r="G998" s="119"/>
    </row>
    <row r="999" spans="1:7" ht="12.75">
      <c r="A999" s="96" t="s">
        <v>1240</v>
      </c>
      <c r="B999" s="243" t="str">
        <f>'Tariff Book 14_15'!D998</f>
        <v>On application</v>
      </c>
      <c r="C999" s="157" t="s">
        <v>256</v>
      </c>
      <c r="D999" s="188" t="str">
        <f>B999</f>
        <v>On application</v>
      </c>
      <c r="E999" s="159"/>
      <c r="G999" s="119"/>
    </row>
    <row r="1000" spans="1:7" ht="12.75">
      <c r="A1000" s="96"/>
      <c r="B1000" s="243"/>
      <c r="C1000" s="157"/>
      <c r="D1000" s="188"/>
      <c r="E1000" s="159"/>
      <c r="G1000" s="119"/>
    </row>
    <row r="1001" spans="1:7" s="116" customFormat="1" ht="12.75">
      <c r="A1001" s="94" t="s">
        <v>961</v>
      </c>
      <c r="B1001" s="243"/>
      <c r="C1001" s="156"/>
      <c r="D1001" s="188"/>
      <c r="E1001" s="159" t="s">
        <v>144</v>
      </c>
      <c r="G1001" s="119"/>
    </row>
    <row r="1002" spans="1:7" ht="12.75">
      <c r="A1002" s="96"/>
      <c r="B1002" s="243"/>
      <c r="C1002" s="156"/>
      <c r="D1002" s="188"/>
      <c r="E1002" s="159" t="s">
        <v>144</v>
      </c>
      <c r="G1002" s="119"/>
    </row>
    <row r="1003" spans="1:7" ht="12.75">
      <c r="A1003" s="96" t="s">
        <v>269</v>
      </c>
      <c r="B1003" s="243" t="str">
        <f>'Tariff Book 14_15'!D1002</f>
        <v>On application</v>
      </c>
      <c r="C1003" s="157" t="s">
        <v>256</v>
      </c>
      <c r="D1003" s="188" t="str">
        <f>B1003</f>
        <v>On application</v>
      </c>
      <c r="E1003" s="159"/>
      <c r="G1003" s="119"/>
    </row>
    <row r="1004" spans="1:7" ht="12.75">
      <c r="A1004" s="96"/>
      <c r="B1004" s="243" t="str">
        <f>'Tariff Book 14_15'!D1003</f>
        <v/>
      </c>
      <c r="C1004" s="156"/>
      <c r="D1004" s="188"/>
      <c r="E1004" s="159" t="s">
        <v>144</v>
      </c>
      <c r="G1004" s="119"/>
    </row>
    <row r="1005" spans="1:7" ht="12.75">
      <c r="A1005" s="94" t="s">
        <v>1242</v>
      </c>
      <c r="B1005" s="243" t="str">
        <f>'Tariff Book 14_15'!D1004</f>
        <v/>
      </c>
      <c r="C1005" s="156"/>
      <c r="D1005" s="188"/>
      <c r="E1005" s="159" t="s">
        <v>144</v>
      </c>
      <c r="G1005" s="119"/>
    </row>
    <row r="1006" spans="1:7" ht="12.75">
      <c r="A1006" s="96"/>
      <c r="B1006" s="243" t="str">
        <f>'Tariff Book 14_15'!D1005</f>
        <v/>
      </c>
      <c r="C1006" s="156"/>
      <c r="D1006" s="188"/>
      <c r="E1006" s="159" t="s">
        <v>144</v>
      </c>
      <c r="G1006" s="119"/>
    </row>
    <row r="1007" spans="1:7" ht="12.75">
      <c r="A1007" s="96" t="s">
        <v>1341</v>
      </c>
      <c r="B1007" s="243" t="str">
        <f>'Tariff Book 14_15'!D1006</f>
        <v>On application</v>
      </c>
      <c r="C1007" s="157" t="s">
        <v>256</v>
      </c>
      <c r="D1007" s="188" t="str">
        <f>B1007</f>
        <v>On application</v>
      </c>
      <c r="E1007" s="159"/>
      <c r="G1007" s="119"/>
    </row>
    <row r="1008" spans="1:7" ht="12.75">
      <c r="A1008" s="96"/>
      <c r="B1008" s="243" t="str">
        <f>'Tariff Book 14_15'!D1007</f>
        <v/>
      </c>
      <c r="C1008" s="156"/>
      <c r="D1008" s="188"/>
      <c r="E1008" s="159" t="s">
        <v>144</v>
      </c>
      <c r="G1008" s="119"/>
    </row>
    <row r="1009" spans="1:7" ht="12.75">
      <c r="A1009" s="94" t="s">
        <v>966</v>
      </c>
      <c r="B1009" s="243" t="str">
        <f>'Tariff Book 14_15'!D1008</f>
        <v/>
      </c>
      <c r="C1009" s="156"/>
      <c r="D1009" s="188"/>
      <c r="E1009" s="159" t="s">
        <v>144</v>
      </c>
      <c r="G1009" s="119"/>
    </row>
    <row r="1010" spans="1:7" ht="12.75">
      <c r="A1010" s="96"/>
      <c r="B1010" s="243" t="str">
        <f>'Tariff Book 14_15'!D1009</f>
        <v/>
      </c>
      <c r="C1010" s="156"/>
      <c r="D1010" s="188"/>
      <c r="E1010" s="159" t="s">
        <v>144</v>
      </c>
      <c r="G1010" s="119"/>
    </row>
    <row r="1011" spans="1:7" ht="12.75">
      <c r="A1011" s="369" t="s">
        <v>1557</v>
      </c>
      <c r="B1011" s="328" t="str">
        <f>'Tariff Book 14_15'!D1010</f>
        <v>On application</v>
      </c>
      <c r="C1011" s="372" t="s">
        <v>256</v>
      </c>
      <c r="D1011" s="188" t="str">
        <f>B1011</f>
        <v>On application</v>
      </c>
      <c r="E1011" s="330" t="s">
        <v>1558</v>
      </c>
      <c r="G1011" s="119"/>
    </row>
    <row r="1012" spans="1:7" ht="12.75">
      <c r="A1012" s="96"/>
      <c r="B1012" s="243"/>
      <c r="C1012" s="157"/>
      <c r="D1012" s="188"/>
      <c r="E1012" s="159"/>
      <c r="G1012" s="119"/>
    </row>
    <row r="1013" spans="1:7" ht="12.75">
      <c r="A1013" s="94" t="s">
        <v>1244</v>
      </c>
      <c r="B1013" s="243"/>
      <c r="C1013" s="156"/>
      <c r="D1013" s="188"/>
      <c r="E1013" s="159"/>
      <c r="G1013" s="119"/>
    </row>
    <row r="1014" spans="1:7" ht="12.75">
      <c r="A1014" s="96"/>
      <c r="B1014" s="243"/>
      <c r="C1014" s="156"/>
      <c r="D1014" s="188"/>
      <c r="E1014" s="159"/>
      <c r="G1014" s="119"/>
    </row>
    <row r="1015" spans="1:7" ht="23.25">
      <c r="A1015" s="177" t="s">
        <v>1246</v>
      </c>
      <c r="B1015" s="243"/>
      <c r="C1015" s="156"/>
      <c r="D1015" s="188"/>
      <c r="E1015" s="159"/>
      <c r="G1015" s="119"/>
    </row>
    <row r="1016" spans="1:7" ht="12.75">
      <c r="A1016" s="96"/>
      <c r="B1016" s="243"/>
      <c r="C1016" s="156"/>
      <c r="D1016" s="188"/>
      <c r="E1016" s="159"/>
      <c r="G1016" s="119"/>
    </row>
    <row r="1017" spans="1:7" ht="12.75">
      <c r="A1017" s="96" t="s">
        <v>9</v>
      </c>
      <c r="B1017" s="243">
        <f>'Tariff Book 14_15'!D1016</f>
        <v>580.83038999999985</v>
      </c>
      <c r="C1017" s="156"/>
      <c r="D1017" s="188">
        <f t="shared" si="21"/>
        <v>615.68021339999984</v>
      </c>
      <c r="E1017" s="159">
        <f>(D1017-B1017)/B1017</f>
        <v>0.06</v>
      </c>
      <c r="G1017" s="119"/>
    </row>
    <row r="1018" spans="1:7" ht="12.75">
      <c r="A1018" s="96"/>
      <c r="B1018" s="243"/>
      <c r="C1018" s="156"/>
      <c r="D1018" s="188"/>
      <c r="E1018" s="159"/>
      <c r="G1018" s="119"/>
    </row>
    <row r="1019" spans="1:7" ht="12.75">
      <c r="A1019" s="96" t="s">
        <v>1245</v>
      </c>
      <c r="B1019" s="243" t="str">
        <f>'Tariff Book 14_15'!D1018</f>
        <v>On application</v>
      </c>
      <c r="C1019" s="95" t="s">
        <v>256</v>
      </c>
      <c r="D1019" s="188" t="str">
        <f>B1019</f>
        <v>On application</v>
      </c>
      <c r="E1019" s="159"/>
      <c r="G1019" s="119"/>
    </row>
    <row r="1020" spans="1:7" ht="12.75">
      <c r="A1020" s="96"/>
      <c r="B1020" s="243"/>
      <c r="C1020" s="95"/>
      <c r="D1020" s="188"/>
      <c r="E1020" s="159"/>
      <c r="G1020" s="119"/>
    </row>
    <row r="1021" spans="1:7" ht="12.75">
      <c r="A1021" s="177" t="s">
        <v>1247</v>
      </c>
      <c r="B1021" s="243"/>
      <c r="C1021" s="95"/>
      <c r="D1021" s="188"/>
      <c r="E1021" s="159"/>
      <c r="G1021" s="119"/>
    </row>
    <row r="1022" spans="1:7" ht="12.75">
      <c r="A1022" s="96"/>
      <c r="B1022" s="243"/>
      <c r="C1022" s="156"/>
      <c r="D1022" s="188"/>
      <c r="E1022" s="159"/>
      <c r="G1022" s="119"/>
    </row>
    <row r="1023" spans="1:7" ht="12.75">
      <c r="A1023" s="94" t="s">
        <v>1248</v>
      </c>
      <c r="B1023" s="243"/>
      <c r="C1023" s="89"/>
      <c r="D1023" s="188"/>
      <c r="E1023" s="159" t="s">
        <v>144</v>
      </c>
      <c r="G1023" s="119"/>
    </row>
    <row r="1024" spans="1:7" ht="12.75">
      <c r="A1024" s="96"/>
      <c r="B1024" s="243"/>
      <c r="C1024" s="89"/>
      <c r="D1024" s="188"/>
      <c r="E1024" s="159" t="s">
        <v>144</v>
      </c>
      <c r="G1024" s="119"/>
    </row>
    <row r="1025" spans="1:22" ht="12.75">
      <c r="A1025" s="96" t="s">
        <v>176</v>
      </c>
      <c r="B1025" s="243"/>
      <c r="C1025" s="89"/>
      <c r="D1025" s="188"/>
      <c r="E1025" s="159" t="s">
        <v>144</v>
      </c>
      <c r="G1025" s="119"/>
    </row>
    <row r="1026" spans="1:22" ht="12.75">
      <c r="A1026" s="96" t="s">
        <v>977</v>
      </c>
      <c r="B1026" s="243"/>
      <c r="C1026" s="89"/>
      <c r="D1026" s="188"/>
      <c r="E1026" s="159" t="s">
        <v>144</v>
      </c>
      <c r="G1026" s="119"/>
    </row>
    <row r="1027" spans="1:22" ht="12.75">
      <c r="A1027" s="96" t="s">
        <v>177</v>
      </c>
      <c r="B1027" s="243"/>
      <c r="C1027" s="89"/>
      <c r="D1027" s="188"/>
      <c r="E1027" s="159" t="s">
        <v>144</v>
      </c>
      <c r="G1027" s="119"/>
    </row>
    <row r="1028" spans="1:22" ht="12.75">
      <c r="A1028" s="96" t="s">
        <v>178</v>
      </c>
      <c r="B1028" s="243"/>
      <c r="C1028" s="89"/>
      <c r="D1028" s="188"/>
      <c r="E1028" s="159" t="s">
        <v>144</v>
      </c>
      <c r="G1028" s="119"/>
    </row>
    <row r="1029" spans="1:22" ht="12.75">
      <c r="A1029" s="96"/>
      <c r="B1029" s="243"/>
      <c r="C1029" s="89"/>
      <c r="D1029" s="188"/>
      <c r="E1029" s="159" t="s">
        <v>144</v>
      </c>
      <c r="G1029" s="119"/>
      <c r="V1029" s="165">
        <v>1</v>
      </c>
    </row>
    <row r="1030" spans="1:22" ht="12.75">
      <c r="A1030" s="96" t="s">
        <v>179</v>
      </c>
      <c r="B1030" s="243">
        <f>'Tariff Book 14_15'!D1029</f>
        <v>50.852130000000002</v>
      </c>
      <c r="C1030" s="89"/>
      <c r="D1030" s="188">
        <f t="shared" si="21"/>
        <v>53.903257800000006</v>
      </c>
      <c r="E1030" s="159">
        <f>(D1030-B1030)/B1030</f>
        <v>6.000000000000006E-2</v>
      </c>
      <c r="G1030" s="119"/>
    </row>
    <row r="1031" spans="1:22" ht="12.75">
      <c r="A1031" s="96"/>
      <c r="B1031" s="243"/>
      <c r="C1031" s="89"/>
      <c r="D1031" s="188"/>
      <c r="E1031" s="159" t="s">
        <v>144</v>
      </c>
      <c r="G1031" s="119"/>
    </row>
    <row r="1032" spans="1:22" ht="12.75">
      <c r="A1032" s="94" t="s">
        <v>264</v>
      </c>
      <c r="B1032" s="243"/>
      <c r="C1032" s="89"/>
      <c r="D1032" s="188"/>
      <c r="E1032" s="159" t="s">
        <v>144</v>
      </c>
      <c r="G1032" s="119"/>
    </row>
    <row r="1033" spans="1:22" ht="12.75">
      <c r="A1033" s="94"/>
      <c r="B1033" s="243"/>
      <c r="C1033" s="89"/>
      <c r="D1033" s="188"/>
      <c r="E1033" s="159"/>
      <c r="G1033" s="119"/>
    </row>
    <row r="1034" spans="1:22" ht="23.25">
      <c r="A1034" s="177" t="s">
        <v>1249</v>
      </c>
      <c r="B1034" s="243"/>
      <c r="C1034" s="89"/>
      <c r="D1034" s="188"/>
      <c r="E1034" s="159" t="s">
        <v>144</v>
      </c>
      <c r="G1034" s="119"/>
    </row>
    <row r="1035" spans="1:22" ht="12.75">
      <c r="A1035" s="177"/>
      <c r="B1035" s="243"/>
      <c r="C1035" s="89"/>
      <c r="D1035" s="188"/>
      <c r="E1035" s="159"/>
      <c r="G1035" s="119"/>
    </row>
    <row r="1036" spans="1:22" ht="12.75">
      <c r="A1036" s="96" t="s">
        <v>1250</v>
      </c>
      <c r="B1036" s="243">
        <f>'Tariff Book 14_15'!D1035</f>
        <v>53.609954999999992</v>
      </c>
      <c r="C1036" s="89"/>
      <c r="D1036" s="188">
        <f t="shared" ref="D1036:D1089" si="22">B1036*($J$33+$J$32)</f>
        <v>56.826552299999996</v>
      </c>
      <c r="E1036" s="159">
        <f>(D1036-B1036)/B1036</f>
        <v>6.0000000000000074E-2</v>
      </c>
      <c r="G1036" s="119"/>
    </row>
    <row r="1037" spans="1:22" ht="12.75">
      <c r="A1037" s="96" t="s">
        <v>1251</v>
      </c>
      <c r="B1037" s="243">
        <f>'Tariff Book 14_15'!D1036</f>
        <v>53.609954999999992</v>
      </c>
      <c r="C1037" s="89"/>
      <c r="D1037" s="188">
        <f t="shared" si="22"/>
        <v>56.826552299999996</v>
      </c>
      <c r="E1037" s="159">
        <f>(D1037-B1037)/B1037</f>
        <v>6.0000000000000074E-2</v>
      </c>
      <c r="G1037" s="119"/>
    </row>
    <row r="1038" spans="1:22" ht="12.75">
      <c r="A1038" s="96"/>
      <c r="B1038" s="243"/>
      <c r="C1038" s="89"/>
      <c r="D1038" s="188"/>
      <c r="E1038" s="159"/>
      <c r="G1038" s="119"/>
    </row>
    <row r="1039" spans="1:22" ht="23.25">
      <c r="A1039" s="177" t="s">
        <v>1252</v>
      </c>
      <c r="B1039" s="243"/>
      <c r="C1039" s="89"/>
      <c r="D1039" s="188"/>
      <c r="E1039" s="159"/>
      <c r="G1039" s="119"/>
    </row>
    <row r="1040" spans="1:22" ht="12.75">
      <c r="A1040" s="98"/>
      <c r="B1040" s="243"/>
      <c r="C1040" s="89"/>
      <c r="D1040" s="188"/>
      <c r="E1040" s="159"/>
      <c r="G1040" s="119"/>
    </row>
    <row r="1041" spans="1:7" ht="12.75">
      <c r="A1041" s="94" t="s">
        <v>979</v>
      </c>
      <c r="B1041" s="243"/>
      <c r="C1041" s="89"/>
      <c r="D1041" s="188"/>
      <c r="E1041" s="159" t="s">
        <v>144</v>
      </c>
      <c r="G1041" s="119"/>
    </row>
    <row r="1042" spans="1:7" ht="12.75">
      <c r="A1042" s="94"/>
      <c r="B1042" s="243"/>
      <c r="C1042" s="89"/>
      <c r="D1042" s="188"/>
      <c r="E1042" s="159" t="s">
        <v>144</v>
      </c>
      <c r="G1042" s="119"/>
    </row>
    <row r="1043" spans="1:7" ht="12.75">
      <c r="A1043" s="94" t="s">
        <v>1254</v>
      </c>
      <c r="B1043" s="243"/>
      <c r="C1043" s="89"/>
      <c r="D1043" s="188"/>
      <c r="E1043" s="159" t="s">
        <v>144</v>
      </c>
      <c r="G1043" s="119"/>
    </row>
    <row r="1044" spans="1:7" ht="12.75">
      <c r="A1044" s="96" t="s">
        <v>981</v>
      </c>
      <c r="B1044" s="243">
        <f>'Tariff Book 14_15'!D1043</f>
        <v>265.56232499999999</v>
      </c>
      <c r="C1044" s="89"/>
      <c r="D1044" s="188">
        <f t="shared" si="22"/>
        <v>281.49606449999999</v>
      </c>
      <c r="E1044" s="159">
        <f>(D1044-B1044)/B1044</f>
        <v>6.0000000000000012E-2</v>
      </c>
      <c r="G1044" s="119"/>
    </row>
    <row r="1045" spans="1:7" ht="12.75">
      <c r="A1045" s="96" t="s">
        <v>1253</v>
      </c>
      <c r="B1045" s="243"/>
      <c r="C1045" s="89"/>
      <c r="D1045" s="188"/>
      <c r="E1045" s="159" t="s">
        <v>144</v>
      </c>
      <c r="G1045" s="119"/>
    </row>
    <row r="1046" spans="1:7" ht="12.75">
      <c r="A1046" s="96" t="s">
        <v>1255</v>
      </c>
      <c r="B1046" s="243"/>
      <c r="C1046" s="89"/>
      <c r="D1046" s="188"/>
      <c r="E1046" s="159" t="s">
        <v>144</v>
      </c>
      <c r="G1046" s="119"/>
    </row>
    <row r="1047" spans="1:7" ht="12.75">
      <c r="A1047" s="94"/>
      <c r="B1047" s="243"/>
      <c r="C1047" s="89"/>
      <c r="D1047" s="188"/>
      <c r="E1047" s="159" t="s">
        <v>144</v>
      </c>
      <c r="G1047" s="119"/>
    </row>
    <row r="1048" spans="1:7" ht="12.75">
      <c r="A1048" s="96" t="s">
        <v>351</v>
      </c>
      <c r="B1048" s="243">
        <f>'Tariff Book 14_15'!D1047</f>
        <v>8.3555099999999989</v>
      </c>
      <c r="C1048" s="89"/>
      <c r="D1048" s="188">
        <f t="shared" si="22"/>
        <v>8.8568406</v>
      </c>
      <c r="E1048" s="159">
        <f>(D1048-B1048)/B1048</f>
        <v>6.0000000000000137E-2</v>
      </c>
      <c r="G1048" s="119"/>
    </row>
    <row r="1049" spans="1:7" ht="12.75">
      <c r="A1049" s="96"/>
      <c r="B1049" s="243"/>
      <c r="C1049" s="89"/>
      <c r="D1049" s="188"/>
      <c r="E1049" s="159"/>
      <c r="G1049" s="119"/>
    </row>
    <row r="1050" spans="1:7" ht="12.75">
      <c r="A1050" s="94"/>
      <c r="B1050" s="243"/>
      <c r="C1050" s="95"/>
      <c r="D1050" s="188"/>
      <c r="E1050" s="159" t="s">
        <v>144</v>
      </c>
      <c r="G1050" s="119"/>
    </row>
    <row r="1051" spans="1:7" ht="12.75">
      <c r="A1051" s="96"/>
      <c r="B1051" s="243"/>
      <c r="C1051" s="115"/>
      <c r="D1051" s="188"/>
      <c r="E1051" s="159"/>
      <c r="G1051" s="119"/>
    </row>
    <row r="1052" spans="1:7" ht="13.5" thickBot="1">
      <c r="A1052" s="271"/>
      <c r="B1052" s="204"/>
      <c r="C1052" s="279"/>
      <c r="D1052" s="188"/>
      <c r="E1052" s="280"/>
      <c r="G1052" s="119"/>
    </row>
    <row r="1053" spans="1:7" ht="12.75">
      <c r="A1053" s="281" t="s">
        <v>87</v>
      </c>
      <c r="B1053" s="243"/>
      <c r="C1053" s="89"/>
      <c r="D1053" s="188"/>
      <c r="E1053" s="159" t="s">
        <v>144</v>
      </c>
      <c r="G1053" s="119"/>
    </row>
    <row r="1054" spans="1:7" ht="12.75">
      <c r="A1054" s="94" t="s">
        <v>182</v>
      </c>
      <c r="B1054" s="243"/>
      <c r="C1054" s="89"/>
      <c r="D1054" s="188"/>
      <c r="E1054" s="159" t="s">
        <v>144</v>
      </c>
      <c r="G1054" s="119"/>
    </row>
    <row r="1055" spans="1:7" ht="12.75">
      <c r="A1055" s="94" t="s">
        <v>100</v>
      </c>
      <c r="B1055" s="243"/>
      <c r="C1055" s="89"/>
      <c r="D1055" s="188"/>
      <c r="E1055" s="159" t="s">
        <v>144</v>
      </c>
      <c r="G1055" s="119"/>
    </row>
    <row r="1056" spans="1:7" ht="12.75">
      <c r="A1056" s="96"/>
      <c r="B1056" s="243"/>
      <c r="C1056" s="89"/>
      <c r="D1056" s="188"/>
      <c r="E1056" s="159" t="s">
        <v>144</v>
      </c>
      <c r="G1056" s="119"/>
    </row>
    <row r="1057" spans="1:22" ht="12.75">
      <c r="A1057" s="94" t="s">
        <v>244</v>
      </c>
      <c r="B1057" s="243"/>
      <c r="C1057" s="89"/>
      <c r="D1057" s="188"/>
      <c r="E1057" s="159" t="s">
        <v>144</v>
      </c>
      <c r="G1057" s="119"/>
    </row>
    <row r="1058" spans="1:22" ht="12.75">
      <c r="A1058" s="94" t="s">
        <v>101</v>
      </c>
      <c r="B1058" s="243"/>
      <c r="C1058" s="89"/>
      <c r="D1058" s="188"/>
      <c r="E1058" s="159" t="s">
        <v>144</v>
      </c>
      <c r="G1058" s="119"/>
    </row>
    <row r="1059" spans="1:22" ht="12.75">
      <c r="A1059" s="94" t="s">
        <v>102</v>
      </c>
      <c r="B1059" s="243"/>
      <c r="C1059" s="89"/>
      <c r="D1059" s="188"/>
      <c r="E1059" s="159" t="s">
        <v>144</v>
      </c>
      <c r="G1059" s="119"/>
    </row>
    <row r="1060" spans="1:22" ht="12.75">
      <c r="A1060" s="96"/>
      <c r="B1060" s="243"/>
      <c r="C1060" s="89"/>
      <c r="D1060" s="188"/>
      <c r="E1060" s="159" t="s">
        <v>144</v>
      </c>
      <c r="G1060" s="119"/>
    </row>
    <row r="1061" spans="1:22" ht="12.75">
      <c r="A1061" s="94" t="s">
        <v>308</v>
      </c>
      <c r="B1061" s="243"/>
      <c r="C1061" s="89"/>
      <c r="D1061" s="188"/>
      <c r="E1061" s="159"/>
      <c r="G1061" s="119"/>
    </row>
    <row r="1062" spans="1:22" ht="12.75">
      <c r="A1062" s="96"/>
      <c r="B1062" s="243"/>
      <c r="C1062" s="89"/>
      <c r="D1062" s="188"/>
      <c r="E1062" s="159" t="s">
        <v>144</v>
      </c>
      <c r="G1062" s="119"/>
    </row>
    <row r="1063" spans="1:22" ht="12.75">
      <c r="A1063" s="96" t="s">
        <v>986</v>
      </c>
      <c r="B1063" s="243">
        <f>'Tariff Book 14_15'!D1062</f>
        <v>23224.974569999998</v>
      </c>
      <c r="C1063" s="89"/>
      <c r="D1063" s="188">
        <f t="shared" si="22"/>
        <v>24618.4730442</v>
      </c>
      <c r="E1063" s="159">
        <f>(D1063-B1063)/B1063</f>
        <v>6.0000000000000067E-2</v>
      </c>
      <c r="G1063" s="119"/>
    </row>
    <row r="1064" spans="1:22" ht="12.75">
      <c r="A1064" s="96"/>
      <c r="B1064" s="243"/>
      <c r="C1064" s="89"/>
      <c r="D1064" s="188"/>
      <c r="E1064" s="159" t="s">
        <v>144</v>
      </c>
      <c r="G1064" s="119"/>
    </row>
    <row r="1065" spans="1:22" ht="12.75">
      <c r="A1065" s="96" t="s">
        <v>184</v>
      </c>
      <c r="B1065" s="243">
        <f>'Tariff Book 14_15'!D1064</f>
        <v>23224.974569999998</v>
      </c>
      <c r="C1065" s="89"/>
      <c r="D1065" s="188">
        <f t="shared" si="22"/>
        <v>24618.4730442</v>
      </c>
      <c r="E1065" s="159">
        <f>(D1065-B1065)/B1065</f>
        <v>6.0000000000000067E-2</v>
      </c>
      <c r="G1065" s="119"/>
    </row>
    <row r="1066" spans="1:22" ht="12.75">
      <c r="A1066" s="96"/>
      <c r="B1066" s="243"/>
      <c r="C1066" s="89"/>
      <c r="D1066" s="188"/>
      <c r="E1066" s="159" t="s">
        <v>144</v>
      </c>
      <c r="G1066" s="119"/>
      <c r="V1066" s="165">
        <v>1</v>
      </c>
    </row>
    <row r="1067" spans="1:22" ht="12.75">
      <c r="A1067" s="96" t="s">
        <v>185</v>
      </c>
      <c r="B1067" s="243">
        <f>'Tariff Book 14_15'!D1066</f>
        <v>23224.974569999998</v>
      </c>
      <c r="C1067" s="89"/>
      <c r="D1067" s="188">
        <f t="shared" si="22"/>
        <v>24618.4730442</v>
      </c>
      <c r="E1067" s="159">
        <f>(D1067-B1067)/B1067</f>
        <v>6.0000000000000067E-2</v>
      </c>
      <c r="G1067" s="119"/>
    </row>
    <row r="1068" spans="1:22" ht="12.75">
      <c r="A1068" s="96"/>
      <c r="B1068" s="243"/>
      <c r="C1068" s="89"/>
      <c r="D1068" s="188"/>
      <c r="E1068" s="159" t="s">
        <v>144</v>
      </c>
      <c r="G1068" s="119"/>
    </row>
    <row r="1069" spans="1:22" ht="12.75">
      <c r="A1069" s="94" t="s">
        <v>245</v>
      </c>
      <c r="B1069" s="243"/>
      <c r="C1069" s="89"/>
      <c r="D1069" s="188"/>
      <c r="E1069" s="159"/>
      <c r="G1069" s="119"/>
    </row>
    <row r="1070" spans="1:22" ht="12.75">
      <c r="A1070" s="94" t="s">
        <v>103</v>
      </c>
      <c r="B1070" s="243"/>
      <c r="C1070" s="89"/>
      <c r="D1070" s="188"/>
      <c r="E1070" s="159" t="s">
        <v>144</v>
      </c>
      <c r="G1070" s="119"/>
    </row>
    <row r="1071" spans="1:22" ht="12.75">
      <c r="A1071" s="94" t="s">
        <v>247</v>
      </c>
      <c r="B1071" s="243"/>
      <c r="C1071" s="89"/>
      <c r="D1071" s="188"/>
      <c r="E1071" s="159" t="s">
        <v>144</v>
      </c>
      <c r="G1071" s="119"/>
    </row>
    <row r="1072" spans="1:22" ht="12.75">
      <c r="A1072" s="94" t="s">
        <v>104</v>
      </c>
      <c r="B1072" s="243"/>
      <c r="C1072" s="89"/>
      <c r="D1072" s="188"/>
      <c r="E1072" s="159" t="s">
        <v>144</v>
      </c>
      <c r="G1072" s="119"/>
    </row>
    <row r="1073" spans="1:7" ht="12.75">
      <c r="A1073" s="96"/>
      <c r="B1073" s="243"/>
      <c r="C1073" s="163"/>
      <c r="D1073" s="188"/>
      <c r="E1073" s="159" t="s">
        <v>144</v>
      </c>
      <c r="G1073" s="119"/>
    </row>
    <row r="1074" spans="1:7" ht="12.75">
      <c r="A1074" s="94" t="s">
        <v>246</v>
      </c>
      <c r="B1074" s="243"/>
      <c r="C1074" s="163"/>
      <c r="D1074" s="188"/>
      <c r="E1074" s="159" t="s">
        <v>144</v>
      </c>
      <c r="G1074" s="119"/>
    </row>
    <row r="1075" spans="1:7" ht="12.75">
      <c r="A1075" s="96" t="s">
        <v>186</v>
      </c>
      <c r="B1075" s="243"/>
      <c r="C1075" s="89"/>
      <c r="D1075" s="188"/>
      <c r="E1075" s="159" t="s">
        <v>144</v>
      </c>
      <c r="G1075" s="119"/>
    </row>
    <row r="1076" spans="1:7" ht="12.75">
      <c r="A1076" s="96" t="s">
        <v>187</v>
      </c>
      <c r="B1076" s="243">
        <f>'Tariff Book 14_15'!D1075</f>
        <v>23224.974569999998</v>
      </c>
      <c r="C1076" s="89"/>
      <c r="D1076" s="188">
        <f t="shared" si="22"/>
        <v>24618.4730442</v>
      </c>
      <c r="E1076" s="159">
        <f>(D1076-B1076)/B1076</f>
        <v>6.0000000000000067E-2</v>
      </c>
      <c r="G1076" s="119"/>
    </row>
    <row r="1077" spans="1:7" ht="12.75">
      <c r="A1077" s="96" t="s">
        <v>188</v>
      </c>
      <c r="B1077" s="243">
        <f>'Tariff Book 14_15'!D1076</f>
        <v>23224.974569999998</v>
      </c>
      <c r="C1077" s="89"/>
      <c r="D1077" s="188">
        <f t="shared" si="22"/>
        <v>24618.4730442</v>
      </c>
      <c r="E1077" s="159">
        <f>(D1077-B1077)/B1077</f>
        <v>6.0000000000000067E-2</v>
      </c>
      <c r="G1077" s="119"/>
    </row>
    <row r="1078" spans="1:7" ht="12.75">
      <c r="A1078" s="96" t="s">
        <v>105</v>
      </c>
      <c r="B1078" s="243"/>
      <c r="C1078" s="163"/>
      <c r="D1078" s="188"/>
      <c r="E1078" s="159" t="s">
        <v>144</v>
      </c>
      <c r="G1078" s="119"/>
    </row>
    <row r="1079" spans="1:7" ht="12.75">
      <c r="A1079" s="96" t="s">
        <v>189</v>
      </c>
      <c r="B1079" s="243">
        <f>'Tariff Book 14_15'!D1078</f>
        <v>23224.974569999998</v>
      </c>
      <c r="C1079" s="89"/>
      <c r="D1079" s="188">
        <f t="shared" si="22"/>
        <v>24618.4730442</v>
      </c>
      <c r="E1079" s="159">
        <f>(D1079-B1079)/B1079</f>
        <v>6.0000000000000067E-2</v>
      </c>
      <c r="G1079" s="119"/>
    </row>
    <row r="1080" spans="1:7" ht="12.75">
      <c r="A1080" s="96" t="s">
        <v>190</v>
      </c>
      <c r="B1080" s="243">
        <f>'Tariff Book 14_15'!D1079</f>
        <v>23224.974569999998</v>
      </c>
      <c r="C1080" s="89"/>
      <c r="D1080" s="188">
        <f t="shared" si="22"/>
        <v>24618.4730442</v>
      </c>
      <c r="E1080" s="159">
        <f>(D1080-B1080)/B1080</f>
        <v>6.0000000000000067E-2</v>
      </c>
      <c r="G1080" s="119"/>
    </row>
    <row r="1081" spans="1:7" ht="12.75">
      <c r="A1081" s="96" t="s">
        <v>191</v>
      </c>
      <c r="B1081" s="243">
        <f>'Tariff Book 14_15'!D1080</f>
        <v>23224.974569999998</v>
      </c>
      <c r="C1081" s="89"/>
      <c r="D1081" s="188">
        <f t="shared" si="22"/>
        <v>24618.4730442</v>
      </c>
      <c r="E1081" s="159">
        <f>(D1081-B1081)/B1081</f>
        <v>6.0000000000000067E-2</v>
      </c>
      <c r="G1081" s="119"/>
    </row>
    <row r="1082" spans="1:7" ht="12.75">
      <c r="A1082" s="96"/>
      <c r="B1082" s="243"/>
      <c r="C1082" s="89"/>
      <c r="D1082" s="188"/>
      <c r="E1082" s="159" t="s">
        <v>144</v>
      </c>
      <c r="G1082" s="119"/>
    </row>
    <row r="1083" spans="1:7" ht="12.75">
      <c r="A1083" s="96" t="s">
        <v>248</v>
      </c>
      <c r="B1083" s="243">
        <f>'Tariff Book 14_15'!D1082</f>
        <v>509.32160999999996</v>
      </c>
      <c r="C1083" s="89"/>
      <c r="D1083" s="188">
        <f t="shared" si="22"/>
        <v>539.8809066</v>
      </c>
      <c r="E1083" s="159">
        <f>(D1083-B1083)/B1083</f>
        <v>6.0000000000000081E-2</v>
      </c>
      <c r="G1083" s="119"/>
    </row>
    <row r="1084" spans="1:7" ht="12.75">
      <c r="A1084" s="96" t="s">
        <v>106</v>
      </c>
      <c r="B1084" s="243"/>
      <c r="C1084" s="89"/>
      <c r="D1084" s="188"/>
      <c r="E1084" s="159" t="s">
        <v>144</v>
      </c>
      <c r="G1084" s="119"/>
    </row>
    <row r="1085" spans="1:7" ht="12.75">
      <c r="A1085" s="96"/>
      <c r="B1085" s="243"/>
      <c r="C1085" s="89"/>
      <c r="D1085" s="188"/>
      <c r="E1085" s="159" t="s">
        <v>144</v>
      </c>
      <c r="G1085" s="119"/>
    </row>
    <row r="1086" spans="1:7" ht="12.75">
      <c r="A1086" s="94" t="s">
        <v>249</v>
      </c>
      <c r="B1086" s="243"/>
      <c r="C1086" s="89"/>
      <c r="D1086" s="188"/>
      <c r="E1086" s="159" t="s">
        <v>144</v>
      </c>
      <c r="G1086" s="119"/>
    </row>
    <row r="1087" spans="1:7" ht="12.75">
      <c r="A1087" s="96" t="s">
        <v>107</v>
      </c>
      <c r="B1087" s="243" t="str">
        <f>'Tariff Book 14_15'!D1086</f>
        <v>Free</v>
      </c>
      <c r="C1087" s="89"/>
      <c r="D1087" s="379" t="str">
        <f>B1087</f>
        <v>Free</v>
      </c>
      <c r="E1087" s="210" t="s">
        <v>108</v>
      </c>
      <c r="G1087" s="119"/>
    </row>
    <row r="1088" spans="1:7" ht="12.75">
      <c r="A1088" s="96" t="s">
        <v>109</v>
      </c>
      <c r="B1088" s="243" t="str">
        <f>'Tariff Book 14_15'!D1087</f>
        <v>Free</v>
      </c>
      <c r="C1088" s="89"/>
      <c r="D1088" s="379" t="str">
        <f>B1088</f>
        <v>Free</v>
      </c>
      <c r="E1088" s="210" t="s">
        <v>108</v>
      </c>
      <c r="G1088" s="119"/>
    </row>
    <row r="1089" spans="1:7" ht="12.75">
      <c r="A1089" s="96" t="s">
        <v>112</v>
      </c>
      <c r="B1089" s="243">
        <f>'Tariff Book 14_15'!D1088</f>
        <v>239.32513499999996</v>
      </c>
      <c r="C1089" s="89"/>
      <c r="D1089" s="188">
        <f t="shared" si="22"/>
        <v>253.68464309999996</v>
      </c>
      <c r="E1089" s="159">
        <f>(D1089-B1089)/B1089</f>
        <v>6.0000000000000005E-2</v>
      </c>
      <c r="G1089" s="119"/>
    </row>
    <row r="1090" spans="1:7" ht="12.75">
      <c r="A1090" s="96"/>
      <c r="B1090" s="243"/>
      <c r="C1090" s="89"/>
      <c r="D1090" s="188"/>
      <c r="E1090" s="210"/>
      <c r="G1090" s="119"/>
    </row>
    <row r="1091" spans="1:7" ht="12.75">
      <c r="A1091" s="94" t="s">
        <v>1509</v>
      </c>
      <c r="B1091" s="243"/>
      <c r="C1091" s="89"/>
      <c r="D1091" s="188"/>
      <c r="E1091" s="210" t="s">
        <v>144</v>
      </c>
      <c r="G1091" s="119"/>
    </row>
    <row r="1092" spans="1:7" ht="12.75">
      <c r="A1092" s="96" t="s">
        <v>110</v>
      </c>
      <c r="B1092" s="243" t="str">
        <f>'Tariff Book 14_15'!D1091</f>
        <v>Free</v>
      </c>
      <c r="C1092" s="89"/>
      <c r="D1092" s="379" t="str">
        <f>B1092</f>
        <v>Free</v>
      </c>
      <c r="E1092" s="210" t="s">
        <v>108</v>
      </c>
      <c r="G1092" s="119"/>
    </row>
    <row r="1093" spans="1:7" ht="12.75">
      <c r="A1093" s="96" t="s">
        <v>111</v>
      </c>
      <c r="B1093" s="243" t="str">
        <f>'Tariff Book 14_15'!D1092</f>
        <v>Free</v>
      </c>
      <c r="C1093" s="89"/>
      <c r="D1093" s="379" t="str">
        <f>B1093</f>
        <v>Free</v>
      </c>
      <c r="E1093" s="210" t="s">
        <v>108</v>
      </c>
      <c r="G1093" s="119"/>
    </row>
    <row r="1094" spans="1:7" ht="12.75">
      <c r="A1094" s="96"/>
      <c r="B1094" s="243"/>
      <c r="C1094" s="89"/>
      <c r="D1094" s="188"/>
      <c r="E1094" s="159" t="s">
        <v>144</v>
      </c>
      <c r="G1094" s="119"/>
    </row>
    <row r="1095" spans="1:7" ht="12.75">
      <c r="A1095" s="96" t="s">
        <v>987</v>
      </c>
      <c r="B1095" s="243"/>
      <c r="C1095" s="89"/>
      <c r="D1095" s="188"/>
      <c r="E1095" s="159" t="s">
        <v>144</v>
      </c>
      <c r="G1095" s="119"/>
    </row>
    <row r="1096" spans="1:7" ht="12.75">
      <c r="A1096" s="96" t="s">
        <v>988</v>
      </c>
      <c r="B1096" s="243">
        <f>'Tariff Book 14_15'!D1095</f>
        <v>287.19232499999998</v>
      </c>
      <c r="C1096" s="89"/>
      <c r="D1096" s="188">
        <f t="shared" ref="D1096:D1157" si="23">B1096*($J$33+$J$32)</f>
        <v>304.42386449999998</v>
      </c>
      <c r="E1096" s="159">
        <f>(D1096-B1096)/B1096</f>
        <v>5.9999999999999991E-2</v>
      </c>
      <c r="G1096" s="119"/>
    </row>
    <row r="1097" spans="1:7" ht="12.75">
      <c r="A1097" s="96"/>
      <c r="B1097" s="243"/>
      <c r="C1097" s="89"/>
      <c r="D1097" s="188"/>
      <c r="E1097" s="159" t="s">
        <v>144</v>
      </c>
      <c r="G1097" s="119"/>
    </row>
    <row r="1098" spans="1:7" ht="12.75">
      <c r="A1098" s="96"/>
      <c r="B1098" s="243"/>
      <c r="C1098" s="89"/>
      <c r="D1098" s="188"/>
      <c r="E1098" s="159" t="s">
        <v>144</v>
      </c>
      <c r="G1098" s="119"/>
    </row>
    <row r="1099" spans="1:7" ht="12.75">
      <c r="A1099" s="219" t="s">
        <v>99</v>
      </c>
      <c r="B1099" s="243"/>
      <c r="C1099" s="89"/>
      <c r="D1099" s="188"/>
      <c r="E1099" s="159" t="s">
        <v>144</v>
      </c>
      <c r="G1099" s="119"/>
    </row>
    <row r="1100" spans="1:7" ht="12.75">
      <c r="A1100" s="94" t="s">
        <v>114</v>
      </c>
      <c r="B1100" s="243"/>
      <c r="C1100" s="89"/>
      <c r="D1100" s="188"/>
      <c r="E1100" s="159" t="s">
        <v>144</v>
      </c>
      <c r="G1100" s="119"/>
    </row>
    <row r="1101" spans="1:7" ht="12.75">
      <c r="A1101" s="94" t="s">
        <v>115</v>
      </c>
      <c r="B1101" s="243"/>
      <c r="C1101" s="89"/>
      <c r="D1101" s="188"/>
      <c r="E1101" s="159" t="s">
        <v>144</v>
      </c>
      <c r="G1101" s="119"/>
    </row>
    <row r="1102" spans="1:7" ht="12.75">
      <c r="A1102" s="96"/>
      <c r="B1102" s="243"/>
      <c r="C1102" s="89"/>
      <c r="D1102" s="188"/>
      <c r="E1102" s="159" t="s">
        <v>144</v>
      </c>
      <c r="G1102" s="119"/>
    </row>
    <row r="1103" spans="1:7" ht="12.75">
      <c r="A1103" s="94" t="s">
        <v>989</v>
      </c>
      <c r="B1103" s="243"/>
      <c r="C1103" s="89"/>
      <c r="D1103" s="188"/>
      <c r="E1103" s="159" t="s">
        <v>144</v>
      </c>
      <c r="G1103" s="119"/>
    </row>
    <row r="1104" spans="1:7" ht="12.75">
      <c r="A1104" s="94" t="s">
        <v>577</v>
      </c>
      <c r="B1104" s="243"/>
      <c r="C1104" s="89"/>
      <c r="D1104" s="188"/>
      <c r="E1104" s="159" t="s">
        <v>144</v>
      </c>
      <c r="G1104" s="119"/>
    </row>
    <row r="1105" spans="1:7" ht="12.75">
      <c r="A1105" s="94"/>
      <c r="B1105" s="243"/>
      <c r="C1105" s="89"/>
      <c r="D1105" s="188"/>
      <c r="E1105" s="159" t="s">
        <v>144</v>
      </c>
      <c r="G1105" s="119"/>
    </row>
    <row r="1106" spans="1:7" ht="12.75">
      <c r="A1106" s="96" t="s">
        <v>990</v>
      </c>
      <c r="B1106" s="243"/>
      <c r="C1106" s="89"/>
      <c r="D1106" s="188"/>
      <c r="E1106" s="159" t="s">
        <v>144</v>
      </c>
      <c r="G1106" s="119"/>
    </row>
    <row r="1107" spans="1:7" ht="12.75">
      <c r="A1107" s="96" t="s">
        <v>991</v>
      </c>
      <c r="B1107" s="243"/>
      <c r="C1107" s="89"/>
      <c r="D1107" s="188"/>
      <c r="E1107" s="159" t="s">
        <v>144</v>
      </c>
      <c r="G1107" s="119"/>
    </row>
    <row r="1108" spans="1:7" ht="12.75">
      <c r="A1108" s="94"/>
      <c r="B1108" s="243"/>
      <c r="C1108" s="89"/>
      <c r="D1108" s="188"/>
      <c r="E1108" s="159" t="s">
        <v>144</v>
      </c>
      <c r="G1108" s="119"/>
    </row>
    <row r="1109" spans="1:7" ht="12.75">
      <c r="A1109" s="96" t="s">
        <v>992</v>
      </c>
      <c r="B1109" s="243"/>
      <c r="C1109" s="89"/>
      <c r="D1109" s="188"/>
      <c r="E1109" s="159" t="s">
        <v>144</v>
      </c>
      <c r="G1109" s="119"/>
    </row>
    <row r="1110" spans="1:7" ht="12.75">
      <c r="A1110" s="96" t="s">
        <v>993</v>
      </c>
      <c r="B1110" s="243"/>
      <c r="C1110" s="89"/>
      <c r="D1110" s="188"/>
      <c r="E1110" s="159" t="s">
        <v>144</v>
      </c>
      <c r="G1110" s="119"/>
    </row>
    <row r="1111" spans="1:7" ht="12.75">
      <c r="A1111" s="94"/>
      <c r="B1111" s="243"/>
      <c r="C1111" s="89"/>
      <c r="D1111" s="188"/>
      <c r="E1111" s="159" t="s">
        <v>144</v>
      </c>
      <c r="G1111" s="119"/>
    </row>
    <row r="1112" spans="1:7" ht="12.75">
      <c r="A1112" s="94" t="s">
        <v>994</v>
      </c>
      <c r="B1112" s="243"/>
      <c r="C1112" s="89"/>
      <c r="D1112" s="188"/>
      <c r="E1112" s="159" t="s">
        <v>144</v>
      </c>
      <c r="G1112" s="119"/>
    </row>
    <row r="1113" spans="1:7" ht="12.75">
      <c r="A1113" s="94"/>
      <c r="B1113" s="243"/>
      <c r="C1113" s="89"/>
      <c r="D1113" s="188"/>
      <c r="E1113" s="159" t="s">
        <v>144</v>
      </c>
      <c r="G1113" s="119"/>
    </row>
    <row r="1114" spans="1:7" ht="12.75">
      <c r="A1114" s="96" t="s">
        <v>995</v>
      </c>
      <c r="B1114" s="243"/>
      <c r="C1114" s="89"/>
      <c r="D1114" s="188"/>
      <c r="E1114" s="159" t="s">
        <v>144</v>
      </c>
      <c r="G1114" s="119"/>
    </row>
    <row r="1115" spans="1:7" ht="12.75">
      <c r="A1115" s="96" t="s">
        <v>996</v>
      </c>
      <c r="B1115" s="243"/>
      <c r="C1115" s="89"/>
      <c r="D1115" s="188"/>
      <c r="E1115" s="159" t="s">
        <v>144</v>
      </c>
      <c r="G1115" s="119"/>
    </row>
    <row r="1116" spans="1:7" ht="12.75">
      <c r="A1116" s="96" t="s">
        <v>997</v>
      </c>
      <c r="B1116" s="243"/>
      <c r="C1116" s="89"/>
      <c r="D1116" s="188"/>
      <c r="E1116" s="159" t="s">
        <v>144</v>
      </c>
      <c r="G1116" s="119"/>
    </row>
    <row r="1117" spans="1:7" ht="12.75">
      <c r="A1117" s="96" t="s">
        <v>192</v>
      </c>
      <c r="B1117" s="243"/>
      <c r="C1117" s="89"/>
      <c r="D1117" s="188"/>
      <c r="E1117" s="159" t="s">
        <v>144</v>
      </c>
      <c r="G1117" s="119"/>
    </row>
    <row r="1118" spans="1:7" ht="12.75">
      <c r="A1118" s="96" t="s">
        <v>998</v>
      </c>
      <c r="B1118" s="243"/>
      <c r="C1118" s="89"/>
      <c r="D1118" s="188"/>
      <c r="E1118" s="159" t="s">
        <v>144</v>
      </c>
      <c r="G1118" s="119"/>
    </row>
    <row r="1119" spans="1:7" ht="12.75">
      <c r="A1119" s="96"/>
      <c r="B1119" s="243"/>
      <c r="C1119" s="89"/>
      <c r="D1119" s="188"/>
      <c r="E1119" s="159" t="s">
        <v>144</v>
      </c>
      <c r="G1119" s="119"/>
    </row>
    <row r="1120" spans="1:7" ht="12.75">
      <c r="A1120" s="94" t="s">
        <v>116</v>
      </c>
      <c r="B1120" s="243"/>
      <c r="C1120" s="89"/>
      <c r="D1120" s="188"/>
      <c r="E1120" s="159" t="s">
        <v>144</v>
      </c>
      <c r="G1120" s="119"/>
    </row>
    <row r="1121" spans="1:7" ht="12.75">
      <c r="A1121" s="96" t="s">
        <v>117</v>
      </c>
      <c r="B1121" s="243"/>
      <c r="C1121" s="89"/>
      <c r="D1121" s="188"/>
      <c r="E1121" s="159" t="s">
        <v>144</v>
      </c>
      <c r="G1121" s="119"/>
    </row>
    <row r="1122" spans="1:7" ht="12.75">
      <c r="A1122" s="96" t="s">
        <v>193</v>
      </c>
      <c r="B1122" s="243"/>
      <c r="C1122" s="89"/>
      <c r="D1122" s="188"/>
      <c r="E1122" s="159"/>
      <c r="G1122" s="119"/>
    </row>
    <row r="1123" spans="1:7" ht="12.75">
      <c r="A1123" s="96" t="s">
        <v>118</v>
      </c>
      <c r="B1123" s="243"/>
      <c r="C1123" s="89"/>
      <c r="D1123" s="188"/>
      <c r="E1123" s="159"/>
      <c r="G1123" s="119"/>
    </row>
    <row r="1124" spans="1:7" ht="12.75">
      <c r="A1124" s="178" t="s">
        <v>119</v>
      </c>
      <c r="B1124" s="243"/>
      <c r="C1124" s="89"/>
      <c r="D1124" s="188"/>
      <c r="E1124" s="159"/>
      <c r="G1124" s="119"/>
    </row>
    <row r="1125" spans="1:7" ht="12.75">
      <c r="A1125" s="96" t="s">
        <v>120</v>
      </c>
      <c r="B1125" s="243"/>
      <c r="C1125" s="89"/>
      <c r="D1125" s="188"/>
      <c r="E1125" s="159"/>
      <c r="G1125" s="119"/>
    </row>
    <row r="1126" spans="1:7" ht="13.5" thickBot="1">
      <c r="A1126" s="271"/>
      <c r="B1126" s="204"/>
      <c r="C1126" s="279"/>
      <c r="D1126" s="188"/>
      <c r="E1126" s="280"/>
      <c r="G1126" s="119"/>
    </row>
    <row r="1127" spans="1:7" ht="12.75">
      <c r="A1127" s="291" t="s">
        <v>252</v>
      </c>
      <c r="B1127" s="243"/>
      <c r="C1127" s="89"/>
      <c r="D1127" s="188"/>
      <c r="E1127" s="285"/>
      <c r="G1127" s="119"/>
    </row>
    <row r="1128" spans="1:7" ht="12.75">
      <c r="A1128" s="96"/>
      <c r="B1128" s="243"/>
      <c r="C1128" s="89"/>
      <c r="D1128" s="188"/>
      <c r="E1128" s="159" t="s">
        <v>144</v>
      </c>
      <c r="G1128" s="119"/>
    </row>
    <row r="1129" spans="1:7" ht="12.75">
      <c r="A1129" s="96" t="s">
        <v>999</v>
      </c>
      <c r="B1129" s="243"/>
      <c r="C1129" s="89"/>
      <c r="D1129" s="188"/>
      <c r="E1129" s="159" t="s">
        <v>144</v>
      </c>
      <c r="G1129" s="119"/>
    </row>
    <row r="1130" spans="1:7" ht="12.75">
      <c r="A1130" s="96" t="s">
        <v>1000</v>
      </c>
      <c r="B1130" s="243"/>
      <c r="C1130" s="89"/>
      <c r="D1130" s="188"/>
      <c r="E1130" s="159" t="s">
        <v>144</v>
      </c>
      <c r="G1130" s="119"/>
    </row>
    <row r="1131" spans="1:7" ht="12.75">
      <c r="A1131" s="96"/>
      <c r="B1131" s="243"/>
      <c r="C1131" s="89"/>
      <c r="D1131" s="188"/>
      <c r="E1131" s="159" t="s">
        <v>144</v>
      </c>
      <c r="G1131" s="119"/>
    </row>
    <row r="1132" spans="1:7" ht="12.75">
      <c r="A1132" s="94" t="s">
        <v>1001</v>
      </c>
      <c r="B1132" s="243">
        <f>'Tariff Book 14_15'!D1131</f>
        <v>35453.289584999991</v>
      </c>
      <c r="C1132" s="89"/>
      <c r="D1132" s="188">
        <f t="shared" si="23"/>
        <v>37580.486960099995</v>
      </c>
      <c r="E1132" s="159">
        <f t="shared" ref="E1132:E1137" si="24">(D1132-B1132)/B1132</f>
        <v>6.000000000000013E-2</v>
      </c>
      <c r="G1132" s="119"/>
    </row>
    <row r="1133" spans="1:7" ht="12.75">
      <c r="A1133" s="94" t="s">
        <v>1002</v>
      </c>
      <c r="B1133" s="243">
        <f>'Tariff Book 14_15'!D1132</f>
        <v>35453.289584999991</v>
      </c>
      <c r="C1133" s="89"/>
      <c r="D1133" s="188">
        <f t="shared" si="23"/>
        <v>37580.486960099995</v>
      </c>
      <c r="E1133" s="159">
        <f t="shared" si="24"/>
        <v>6.000000000000013E-2</v>
      </c>
      <c r="G1133" s="119"/>
    </row>
    <row r="1134" spans="1:7" ht="12.75">
      <c r="A1134" s="94" t="s">
        <v>1003</v>
      </c>
      <c r="B1134" s="243">
        <f>'Tariff Book 14_15'!D1133</f>
        <v>35453.289584999991</v>
      </c>
      <c r="C1134" s="89"/>
      <c r="D1134" s="188">
        <f t="shared" si="23"/>
        <v>37580.486960099995</v>
      </c>
      <c r="E1134" s="159">
        <f t="shared" si="24"/>
        <v>6.000000000000013E-2</v>
      </c>
      <c r="G1134" s="119"/>
    </row>
    <row r="1135" spans="1:7" ht="12.75">
      <c r="A1135" s="94" t="s">
        <v>1512</v>
      </c>
      <c r="B1135" s="243">
        <f>'Tariff Book 14_15'!D1134</f>
        <v>35453.289584999991</v>
      </c>
      <c r="C1135" s="89"/>
      <c r="D1135" s="188">
        <f t="shared" si="23"/>
        <v>37580.486960099995</v>
      </c>
      <c r="E1135" s="159">
        <f t="shared" si="24"/>
        <v>6.000000000000013E-2</v>
      </c>
      <c r="G1135" s="119"/>
    </row>
    <row r="1136" spans="1:7" ht="12.75">
      <c r="A1136" s="94" t="s">
        <v>1004</v>
      </c>
      <c r="B1136" s="243">
        <f>'Tariff Book 14_15'!D1135</f>
        <v>8863.3250999999982</v>
      </c>
      <c r="C1136" s="89"/>
      <c r="D1136" s="188">
        <f t="shared" si="23"/>
        <v>9395.1246059999994</v>
      </c>
      <c r="E1136" s="159">
        <f t="shared" si="24"/>
        <v>6.000000000000015E-2</v>
      </c>
      <c r="G1136" s="119"/>
    </row>
    <row r="1137" spans="1:7" ht="12.75">
      <c r="A1137" s="94" t="s">
        <v>1005</v>
      </c>
      <c r="B1137" s="243">
        <f>'Tariff Book 14_15'!D1136</f>
        <v>1063.601175</v>
      </c>
      <c r="C1137" s="89"/>
      <c r="D1137" s="188">
        <f t="shared" si="23"/>
        <v>1127.4172455</v>
      </c>
      <c r="E1137" s="159">
        <f t="shared" si="24"/>
        <v>6.0000000000000019E-2</v>
      </c>
      <c r="G1137" s="119"/>
    </row>
    <row r="1138" spans="1:7" ht="12.75">
      <c r="A1138" s="94" t="s">
        <v>352</v>
      </c>
      <c r="B1138" s="243">
        <f>'Tariff Book 14_15'!D1137</f>
        <v>1063.601175</v>
      </c>
      <c r="C1138" s="89"/>
      <c r="D1138" s="188">
        <f t="shared" si="23"/>
        <v>1127.4172455</v>
      </c>
      <c r="E1138" s="159">
        <f>(D1138-B1138)/B1138</f>
        <v>6.0000000000000019E-2</v>
      </c>
      <c r="G1138" s="119"/>
    </row>
    <row r="1139" spans="1:7" ht="12.75">
      <c r="A1139" s="96"/>
      <c r="B1139" s="243"/>
      <c r="C1139" s="89"/>
      <c r="D1139" s="188"/>
      <c r="E1139" s="159"/>
      <c r="G1139" s="119"/>
    </row>
    <row r="1140" spans="1:7" ht="12.75">
      <c r="A1140" s="96" t="s">
        <v>194</v>
      </c>
      <c r="B1140" s="243"/>
      <c r="C1140" s="89"/>
      <c r="D1140" s="188"/>
      <c r="E1140" s="159" t="s">
        <v>144</v>
      </c>
      <c r="G1140" s="119"/>
    </row>
    <row r="1141" spans="1:7" ht="12.75">
      <c r="A1141" s="96" t="s">
        <v>1006</v>
      </c>
      <c r="B1141" s="243"/>
      <c r="C1141" s="89"/>
      <c r="D1141" s="188"/>
      <c r="E1141" s="159" t="s">
        <v>144</v>
      </c>
      <c r="G1141" s="119"/>
    </row>
    <row r="1142" spans="1:7" ht="12.75">
      <c r="A1142" s="96" t="s">
        <v>1007</v>
      </c>
      <c r="B1142" s="243"/>
      <c r="C1142" s="89"/>
      <c r="D1142" s="188"/>
      <c r="E1142" s="159" t="s">
        <v>144</v>
      </c>
      <c r="G1142" s="119"/>
    </row>
    <row r="1143" spans="1:7" ht="12.75">
      <c r="A1143" s="96" t="s">
        <v>1008</v>
      </c>
      <c r="B1143" s="243"/>
      <c r="C1143" s="89"/>
      <c r="D1143" s="188"/>
      <c r="E1143" s="159" t="s">
        <v>144</v>
      </c>
      <c r="G1143" s="119"/>
    </row>
    <row r="1144" spans="1:7" ht="12.75">
      <c r="A1144" s="96"/>
      <c r="B1144" s="243"/>
      <c r="C1144" s="89"/>
      <c r="D1144" s="188"/>
      <c r="E1144" s="159" t="s">
        <v>144</v>
      </c>
      <c r="G1144" s="119"/>
    </row>
    <row r="1145" spans="1:7" ht="12.75">
      <c r="A1145" s="94" t="s">
        <v>279</v>
      </c>
      <c r="B1145" s="243"/>
      <c r="C1145" s="89"/>
      <c r="D1145" s="188"/>
      <c r="E1145" s="159" t="s">
        <v>144</v>
      </c>
      <c r="G1145" s="119"/>
    </row>
    <row r="1146" spans="1:7" ht="12.75">
      <c r="A1146" s="94"/>
      <c r="B1146" s="243"/>
      <c r="C1146" s="89"/>
      <c r="D1146" s="188"/>
      <c r="E1146" s="159"/>
      <c r="G1146" s="119"/>
    </row>
    <row r="1147" spans="1:7" ht="23.25">
      <c r="A1147" s="177" t="s">
        <v>1256</v>
      </c>
      <c r="B1147" s="243"/>
      <c r="C1147" s="89"/>
      <c r="D1147" s="188"/>
      <c r="E1147" s="159"/>
      <c r="G1147" s="119"/>
    </row>
    <row r="1148" spans="1:7" ht="12.75">
      <c r="A1148" s="94"/>
      <c r="B1148" s="243"/>
      <c r="C1148" s="89"/>
      <c r="D1148" s="188"/>
      <c r="E1148" s="159" t="s">
        <v>144</v>
      </c>
      <c r="G1148" s="119"/>
    </row>
    <row r="1149" spans="1:7" ht="12.75">
      <c r="A1149" s="94" t="s">
        <v>282</v>
      </c>
      <c r="B1149" s="243"/>
      <c r="C1149" s="89"/>
      <c r="D1149" s="188"/>
      <c r="E1149" s="159" t="s">
        <v>144</v>
      </c>
      <c r="G1149" s="119"/>
    </row>
    <row r="1150" spans="1:7" ht="12.75">
      <c r="A1150" s="96" t="s">
        <v>281</v>
      </c>
      <c r="B1150" s="243"/>
      <c r="C1150" s="89"/>
      <c r="D1150" s="188"/>
      <c r="E1150" s="159" t="s">
        <v>144</v>
      </c>
      <c r="G1150" s="119"/>
    </row>
    <row r="1151" spans="1:7" ht="12.75">
      <c r="A1151" s="96" t="s">
        <v>280</v>
      </c>
      <c r="B1151" s="243"/>
      <c r="C1151" s="89"/>
      <c r="D1151" s="188"/>
      <c r="E1151" s="159" t="s">
        <v>144</v>
      </c>
      <c r="G1151" s="119"/>
    </row>
    <row r="1152" spans="1:7" ht="12.75">
      <c r="A1152" s="96"/>
      <c r="B1152" s="243"/>
      <c r="C1152" s="89"/>
      <c r="D1152" s="188"/>
      <c r="E1152" s="159" t="s">
        <v>144</v>
      </c>
      <c r="G1152" s="119"/>
    </row>
    <row r="1153" spans="1:22" ht="12.75">
      <c r="A1153" s="96" t="s">
        <v>1014</v>
      </c>
      <c r="B1153" s="243">
        <f>'Tariff Book 14_15'!D1152</f>
        <v>1361.4138299999997</v>
      </c>
      <c r="C1153" s="89"/>
      <c r="D1153" s="188">
        <f t="shared" si="23"/>
        <v>1443.0986597999997</v>
      </c>
      <c r="E1153" s="159">
        <f>(D1153-B1153)/B1153</f>
        <v>6.0000000000000005E-2</v>
      </c>
      <c r="G1153" s="119"/>
    </row>
    <row r="1154" spans="1:22" ht="12.75">
      <c r="A1154" s="96" t="s">
        <v>1015</v>
      </c>
      <c r="B1154" s="243">
        <f>'Tariff Book 14_15'!D1153</f>
        <v>2722.8276599999995</v>
      </c>
      <c r="C1154" s="89"/>
      <c r="D1154" s="188">
        <f t="shared" si="23"/>
        <v>2886.1973195999994</v>
      </c>
      <c r="E1154" s="159">
        <f>(D1154-B1154)/B1154</f>
        <v>6.0000000000000005E-2</v>
      </c>
      <c r="G1154" s="119"/>
    </row>
    <row r="1155" spans="1:22" ht="12.75">
      <c r="A1155" s="96" t="s">
        <v>1016</v>
      </c>
      <c r="B1155" s="243">
        <f>'Tariff Book 14_15'!D1154</f>
        <v>5445.6228749999991</v>
      </c>
      <c r="C1155" s="89"/>
      <c r="D1155" s="188">
        <f t="shared" si="23"/>
        <v>5772.3602474999998</v>
      </c>
      <c r="E1155" s="159">
        <f>(D1155-B1155)/B1155</f>
        <v>6.0000000000000137E-2</v>
      </c>
      <c r="G1155" s="119"/>
    </row>
    <row r="1156" spans="1:22" ht="12.75">
      <c r="A1156" s="96" t="s">
        <v>1017</v>
      </c>
      <c r="B1156" s="243">
        <f>'Tariff Book 14_15'!D1155</f>
        <v>8168.4613499999987</v>
      </c>
      <c r="C1156" s="89"/>
      <c r="D1156" s="188">
        <f t="shared" si="23"/>
        <v>8658.5690309999991</v>
      </c>
      <c r="E1156" s="159">
        <f>(D1156-B1156)/B1156</f>
        <v>6.000000000000006E-2</v>
      </c>
      <c r="G1156" s="119"/>
    </row>
    <row r="1157" spans="1:22" ht="12.75">
      <c r="A1157" s="96" t="s">
        <v>1018</v>
      </c>
      <c r="B1157" s="243">
        <f>'Tariff Book 14_15'!D1156</f>
        <v>10891.245749999998</v>
      </c>
      <c r="C1157" s="89"/>
      <c r="D1157" s="188">
        <f t="shared" si="23"/>
        <v>11544.720495</v>
      </c>
      <c r="E1157" s="159">
        <f>(D1157-B1157)/B1157</f>
        <v>6.0000000000000137E-2</v>
      </c>
      <c r="G1157" s="119"/>
    </row>
    <row r="1158" spans="1:22" ht="12.75">
      <c r="A1158" s="96"/>
      <c r="B1158" s="243"/>
      <c r="C1158" s="89"/>
      <c r="D1158" s="188"/>
      <c r="E1158" s="159" t="s">
        <v>144</v>
      </c>
      <c r="G1158" s="119"/>
    </row>
    <row r="1159" spans="1:22" ht="12.75">
      <c r="A1159" s="94" t="s">
        <v>64</v>
      </c>
      <c r="B1159" s="243"/>
      <c r="C1159" s="89"/>
      <c r="D1159" s="188"/>
      <c r="E1159" s="159" t="s">
        <v>144</v>
      </c>
      <c r="G1159" s="119"/>
    </row>
    <row r="1160" spans="1:22" ht="12.75">
      <c r="A1160" s="96" t="s">
        <v>283</v>
      </c>
      <c r="B1160" s="243"/>
      <c r="C1160" s="89"/>
      <c r="D1160" s="188"/>
      <c r="E1160" s="159" t="s">
        <v>144</v>
      </c>
      <c r="G1160" s="119"/>
    </row>
    <row r="1161" spans="1:22" ht="12.75">
      <c r="A1161" s="96" t="s">
        <v>122</v>
      </c>
      <c r="B1161" s="243">
        <f>'Tariff Book 14_15'!D1160</f>
        <v>10898.340389999999</v>
      </c>
      <c r="C1161" s="89"/>
      <c r="D1161" s="188">
        <f t="shared" ref="D1161:D1223" si="25">B1161*($J$33+$J$32)</f>
        <v>11552.2408134</v>
      </c>
      <c r="E1161" s="159">
        <f>(D1161-B1161)/B1161</f>
        <v>6.0000000000000039E-2</v>
      </c>
      <c r="G1161" s="119"/>
    </row>
    <row r="1162" spans="1:22" ht="12.75">
      <c r="A1162" s="96" t="s">
        <v>126</v>
      </c>
      <c r="B1162" s="243">
        <f>'Tariff Book 14_15'!D1161</f>
        <v>10698.035775</v>
      </c>
      <c r="C1162" s="89"/>
      <c r="D1162" s="188">
        <f t="shared" si="25"/>
        <v>11339.9179215</v>
      </c>
      <c r="E1162" s="159">
        <f>(D1162-B1162)/B1162</f>
        <v>6.0000000000000005E-2</v>
      </c>
      <c r="G1162" s="119"/>
    </row>
    <row r="1163" spans="1:22" ht="12.75">
      <c r="A1163" s="96"/>
      <c r="B1163" s="243"/>
      <c r="C1163" s="89"/>
      <c r="D1163" s="188"/>
      <c r="E1163" s="159" t="s">
        <v>144</v>
      </c>
      <c r="G1163" s="119"/>
    </row>
    <row r="1164" spans="1:22" ht="12.75">
      <c r="A1164" s="94" t="s">
        <v>253</v>
      </c>
      <c r="B1164" s="243"/>
      <c r="C1164" s="89"/>
      <c r="D1164" s="188"/>
      <c r="E1164" s="159" t="s">
        <v>144</v>
      </c>
      <c r="G1164" s="119"/>
    </row>
    <row r="1165" spans="1:22" ht="12.75">
      <c r="A1165" s="96" t="s">
        <v>128</v>
      </c>
      <c r="B1165" s="243"/>
      <c r="C1165" s="89"/>
      <c r="D1165" s="188"/>
      <c r="E1165" s="159" t="s">
        <v>144</v>
      </c>
      <c r="G1165" s="119"/>
    </row>
    <row r="1166" spans="1:22" ht="12.75">
      <c r="A1166" s="96" t="s">
        <v>129</v>
      </c>
      <c r="B1166" s="243"/>
      <c r="C1166" s="89"/>
      <c r="D1166" s="188"/>
      <c r="E1166" s="159" t="s">
        <v>144</v>
      </c>
      <c r="G1166" s="119"/>
    </row>
    <row r="1167" spans="1:22" ht="12.75">
      <c r="A1167" s="96" t="s">
        <v>130</v>
      </c>
      <c r="B1167" s="243"/>
      <c r="C1167" s="89"/>
      <c r="D1167" s="188"/>
      <c r="E1167" s="159" t="s">
        <v>144</v>
      </c>
      <c r="G1167" s="119"/>
    </row>
    <row r="1168" spans="1:22" ht="12.75">
      <c r="A1168" s="96" t="s">
        <v>131</v>
      </c>
      <c r="B1168" s="243"/>
      <c r="C1168" s="89"/>
      <c r="D1168" s="188"/>
      <c r="E1168" s="159" t="s">
        <v>144</v>
      </c>
      <c r="G1168" s="119"/>
      <c r="V1168" s="165">
        <v>1</v>
      </c>
    </row>
    <row r="1169" spans="1:22" ht="12.75">
      <c r="A1169" s="96"/>
      <c r="B1169" s="243"/>
      <c r="C1169" s="89"/>
      <c r="D1169" s="188"/>
      <c r="E1169" s="159" t="s">
        <v>144</v>
      </c>
      <c r="G1169" s="119"/>
      <c r="V1169" s="165">
        <v>1</v>
      </c>
    </row>
    <row r="1170" spans="1:22" ht="12.75">
      <c r="A1170" s="96"/>
      <c r="B1170" s="243"/>
      <c r="C1170" s="89"/>
      <c r="D1170" s="188"/>
      <c r="E1170" s="159" t="s">
        <v>144</v>
      </c>
      <c r="G1170" s="119"/>
      <c r="V1170" s="165">
        <v>1</v>
      </c>
    </row>
    <row r="1171" spans="1:22" ht="12.75">
      <c r="A1171" s="94" t="s">
        <v>1333</v>
      </c>
      <c r="B1171" s="243"/>
      <c r="C1171" s="89"/>
      <c r="D1171" s="188"/>
      <c r="E1171" s="159" t="s">
        <v>144</v>
      </c>
      <c r="G1171" s="119"/>
      <c r="V1171" s="165">
        <v>1</v>
      </c>
    </row>
    <row r="1172" spans="1:22" ht="12.75">
      <c r="A1172" s="94" t="s">
        <v>1026</v>
      </c>
      <c r="B1172" s="243"/>
      <c r="C1172" s="89"/>
      <c r="D1172" s="188"/>
      <c r="E1172" s="159" t="s">
        <v>144</v>
      </c>
      <c r="G1172" s="119"/>
      <c r="V1172" s="165">
        <v>1</v>
      </c>
    </row>
    <row r="1173" spans="1:22" ht="12.75">
      <c r="A1173" s="96"/>
      <c r="B1173" s="243"/>
      <c r="C1173" s="89"/>
      <c r="D1173" s="188"/>
      <c r="E1173" s="159" t="s">
        <v>144</v>
      </c>
      <c r="G1173" s="119"/>
      <c r="V1173" s="165">
        <v>1</v>
      </c>
    </row>
    <row r="1174" spans="1:22" ht="12.75">
      <c r="A1174" s="96" t="s">
        <v>1027</v>
      </c>
      <c r="B1174" s="243"/>
      <c r="C1174" s="89"/>
      <c r="D1174" s="188"/>
      <c r="E1174" s="159" t="s">
        <v>144</v>
      </c>
      <c r="G1174" s="119"/>
      <c r="V1174" s="165">
        <v>1</v>
      </c>
    </row>
    <row r="1175" spans="1:22" ht="12.75">
      <c r="A1175" s="96" t="s">
        <v>1258</v>
      </c>
      <c r="B1175" s="243"/>
      <c r="C1175" s="89"/>
      <c r="D1175" s="188"/>
      <c r="E1175" s="159" t="s">
        <v>144</v>
      </c>
      <c r="G1175" s="119"/>
      <c r="V1175" s="165">
        <v>1</v>
      </c>
    </row>
    <row r="1176" spans="1:22" ht="12.75">
      <c r="A1176" s="96" t="s">
        <v>1029</v>
      </c>
      <c r="B1176" s="243"/>
      <c r="C1176" s="89"/>
      <c r="D1176" s="188"/>
      <c r="E1176" s="159" t="s">
        <v>144</v>
      </c>
      <c r="G1176" s="119"/>
      <c r="V1176" s="165">
        <v>1</v>
      </c>
    </row>
    <row r="1177" spans="1:22" ht="12.75">
      <c r="A1177" s="96"/>
      <c r="B1177" s="243"/>
      <c r="C1177" s="89"/>
      <c r="D1177" s="188"/>
      <c r="E1177" s="159" t="s">
        <v>144</v>
      </c>
      <c r="G1177" s="119"/>
      <c r="V1177" s="165">
        <v>1</v>
      </c>
    </row>
    <row r="1178" spans="1:22" ht="12.75">
      <c r="A1178" s="96" t="s">
        <v>1030</v>
      </c>
      <c r="B1178" s="243">
        <f>'Tariff Book 14_15'!D1177</f>
        <v>8249.9848199999997</v>
      </c>
      <c r="C1178" s="89"/>
      <c r="D1178" s="188">
        <f t="shared" si="25"/>
        <v>8744.9839092000002</v>
      </c>
      <c r="E1178" s="159">
        <f>(D1178-B1178)/B1178</f>
        <v>6.0000000000000067E-2</v>
      </c>
      <c r="G1178" s="119"/>
      <c r="V1178" s="165">
        <v>1</v>
      </c>
    </row>
    <row r="1179" spans="1:22" ht="12.75">
      <c r="A1179" s="96"/>
      <c r="B1179" s="243"/>
      <c r="C1179" s="89"/>
      <c r="D1179" s="188"/>
      <c r="E1179" s="159"/>
      <c r="G1179" s="119"/>
      <c r="V1179" s="165">
        <v>1</v>
      </c>
    </row>
    <row r="1180" spans="1:22" ht="12.75">
      <c r="A1180" s="94" t="s">
        <v>1031</v>
      </c>
      <c r="B1180" s="243"/>
      <c r="C1180" s="89"/>
      <c r="D1180" s="188"/>
      <c r="E1180" s="159" t="s">
        <v>144</v>
      </c>
      <c r="G1180" s="119"/>
      <c r="V1180" s="165">
        <v>1</v>
      </c>
    </row>
    <row r="1181" spans="1:22" ht="12.75">
      <c r="A1181" s="94" t="s">
        <v>1032</v>
      </c>
      <c r="B1181" s="243"/>
      <c r="C1181" s="89"/>
      <c r="D1181" s="188"/>
      <c r="E1181" s="159" t="s">
        <v>144</v>
      </c>
      <c r="G1181" s="119"/>
      <c r="V1181" s="165">
        <v>1</v>
      </c>
    </row>
    <row r="1182" spans="1:22" ht="12.75">
      <c r="A1182" s="96"/>
      <c r="B1182" s="243"/>
      <c r="C1182" s="89"/>
      <c r="D1182" s="188"/>
      <c r="E1182" s="159" t="s">
        <v>144</v>
      </c>
      <c r="G1182" s="119"/>
      <c r="V1182" s="165">
        <v>1</v>
      </c>
    </row>
    <row r="1183" spans="1:22" ht="12.75">
      <c r="A1183" s="96" t="s">
        <v>1027</v>
      </c>
      <c r="B1183" s="243"/>
      <c r="C1183" s="89"/>
      <c r="D1183" s="188"/>
      <c r="E1183" s="159" t="s">
        <v>144</v>
      </c>
      <c r="G1183" s="140"/>
      <c r="V1183" s="165">
        <v>1</v>
      </c>
    </row>
    <row r="1184" spans="1:22" ht="12.75">
      <c r="A1184" s="96" t="s">
        <v>1258</v>
      </c>
      <c r="B1184" s="243"/>
      <c r="C1184" s="89"/>
      <c r="D1184" s="188"/>
      <c r="E1184" s="159" t="s">
        <v>144</v>
      </c>
      <c r="G1184" s="140"/>
      <c r="V1184" s="165">
        <v>1</v>
      </c>
    </row>
    <row r="1185" spans="1:22" ht="12.75">
      <c r="A1185" s="96" t="s">
        <v>1029</v>
      </c>
      <c r="B1185" s="243"/>
      <c r="C1185" s="89"/>
      <c r="D1185" s="188"/>
      <c r="E1185" s="159" t="s">
        <v>144</v>
      </c>
      <c r="F1185" s="111"/>
      <c r="G1185" s="140"/>
      <c r="V1185" s="165">
        <v>1</v>
      </c>
    </row>
    <row r="1186" spans="1:22" ht="12.75">
      <c r="A1186" s="96"/>
      <c r="B1186" s="243"/>
      <c r="C1186" s="89"/>
      <c r="D1186" s="188"/>
      <c r="E1186" s="159" t="s">
        <v>144</v>
      </c>
      <c r="G1186" s="140"/>
      <c r="V1186" s="165">
        <v>1</v>
      </c>
    </row>
    <row r="1187" spans="1:22" ht="12.75">
      <c r="A1187" s="96" t="s">
        <v>1030</v>
      </c>
      <c r="B1187" s="243">
        <f>'Tariff Book 14_15'!D1186</f>
        <v>8249.9848199999997</v>
      </c>
      <c r="C1187" s="89"/>
      <c r="D1187" s="188">
        <f t="shared" si="25"/>
        <v>8744.9839092000002</v>
      </c>
      <c r="E1187" s="159">
        <f>(D1187-B1187)/B1187</f>
        <v>6.0000000000000067E-2</v>
      </c>
      <c r="G1187" s="119"/>
      <c r="V1187" s="165">
        <v>1</v>
      </c>
    </row>
    <row r="1188" spans="1:22" ht="12.75">
      <c r="A1188" s="96"/>
      <c r="B1188" s="243"/>
      <c r="C1188" s="89"/>
      <c r="D1188" s="188"/>
      <c r="E1188" s="159" t="s">
        <v>144</v>
      </c>
      <c r="G1188" s="119"/>
      <c r="V1188" s="165">
        <v>1</v>
      </c>
    </row>
    <row r="1189" spans="1:22" ht="12.75">
      <c r="A1189" s="94" t="s">
        <v>1334</v>
      </c>
      <c r="B1189" s="243"/>
      <c r="C1189" s="89"/>
      <c r="D1189" s="188"/>
      <c r="E1189" s="159" t="s">
        <v>144</v>
      </c>
      <c r="G1189" s="119"/>
      <c r="V1189" s="165">
        <v>1</v>
      </c>
    </row>
    <row r="1190" spans="1:22" ht="12.75">
      <c r="A1190" s="94" t="s">
        <v>1034</v>
      </c>
      <c r="B1190" s="243"/>
      <c r="C1190" s="89"/>
      <c r="D1190" s="188"/>
      <c r="E1190" s="159" t="s">
        <v>144</v>
      </c>
      <c r="G1190" s="119"/>
      <c r="V1190" s="165">
        <v>1</v>
      </c>
    </row>
    <row r="1191" spans="1:22" ht="12.75">
      <c r="A1191" s="96"/>
      <c r="B1191" s="243"/>
      <c r="C1191" s="89"/>
      <c r="D1191" s="188"/>
      <c r="E1191" s="159" t="s">
        <v>144</v>
      </c>
      <c r="G1191" s="119"/>
      <c r="V1191" s="165">
        <v>1</v>
      </c>
    </row>
    <row r="1192" spans="1:22" ht="12.75">
      <c r="A1192" s="96" t="s">
        <v>1027</v>
      </c>
      <c r="B1192" s="243"/>
      <c r="C1192" s="89"/>
      <c r="D1192" s="188"/>
      <c r="E1192" s="159" t="s">
        <v>144</v>
      </c>
      <c r="G1192" s="119"/>
      <c r="V1192" s="165">
        <v>1</v>
      </c>
    </row>
    <row r="1193" spans="1:22" ht="12.75">
      <c r="A1193" s="96" t="s">
        <v>1258</v>
      </c>
      <c r="B1193" s="243"/>
      <c r="C1193" s="89"/>
      <c r="D1193" s="188"/>
      <c r="E1193" s="159" t="s">
        <v>144</v>
      </c>
      <c r="G1193" s="119"/>
      <c r="V1193" s="165">
        <v>1</v>
      </c>
    </row>
    <row r="1194" spans="1:22" ht="12.75">
      <c r="A1194" s="96" t="s">
        <v>1029</v>
      </c>
      <c r="B1194" s="243"/>
      <c r="C1194" s="89"/>
      <c r="D1194" s="188"/>
      <c r="E1194" s="159" t="s">
        <v>144</v>
      </c>
      <c r="G1194" s="119"/>
      <c r="V1194" s="165">
        <v>1</v>
      </c>
    </row>
    <row r="1195" spans="1:22" ht="12.75">
      <c r="A1195" s="96"/>
      <c r="B1195" s="243"/>
      <c r="C1195" s="89"/>
      <c r="D1195" s="188"/>
      <c r="E1195" s="159" t="s">
        <v>144</v>
      </c>
      <c r="G1195" s="119"/>
      <c r="V1195" s="165">
        <v>1</v>
      </c>
    </row>
    <row r="1196" spans="1:22" ht="12.75">
      <c r="A1196" s="96" t="s">
        <v>1035</v>
      </c>
      <c r="B1196" s="243">
        <f>'Tariff Book 14_15'!D1195</f>
        <v>8095.741289999999</v>
      </c>
      <c r="C1196" s="89"/>
      <c r="D1196" s="188">
        <f t="shared" si="25"/>
        <v>8581.4857673999995</v>
      </c>
      <c r="E1196" s="159">
        <f>(D1196-B1196)/B1196</f>
        <v>6.0000000000000067E-2</v>
      </c>
      <c r="G1196" s="119"/>
      <c r="V1196" s="165">
        <v>1</v>
      </c>
    </row>
    <row r="1197" spans="1:22" ht="12.75">
      <c r="A1197" s="96"/>
      <c r="B1197" s="243"/>
      <c r="C1197" s="89"/>
      <c r="D1197" s="188"/>
      <c r="E1197" s="159" t="s">
        <v>144</v>
      </c>
      <c r="G1197" s="119"/>
      <c r="V1197" s="165">
        <v>1</v>
      </c>
    </row>
    <row r="1198" spans="1:22" ht="12.75">
      <c r="A1198" s="94" t="s">
        <v>1036</v>
      </c>
      <c r="B1198" s="243"/>
      <c r="C1198" s="89"/>
      <c r="D1198" s="188"/>
      <c r="E1198" s="159" t="s">
        <v>144</v>
      </c>
      <c r="G1198" s="119"/>
      <c r="V1198" s="165">
        <v>1</v>
      </c>
    </row>
    <row r="1199" spans="1:22" ht="12.75">
      <c r="A1199" s="94" t="s">
        <v>1530</v>
      </c>
      <c r="B1199" s="243"/>
      <c r="C1199" s="89"/>
      <c r="D1199" s="188"/>
      <c r="E1199" s="159" t="s">
        <v>144</v>
      </c>
      <c r="G1199" s="119"/>
      <c r="V1199" s="165">
        <v>1</v>
      </c>
    </row>
    <row r="1200" spans="1:22" ht="12.75">
      <c r="A1200" s="96"/>
      <c r="B1200" s="243"/>
      <c r="C1200" s="89"/>
      <c r="D1200" s="188"/>
      <c r="E1200" s="159" t="s">
        <v>144</v>
      </c>
      <c r="G1200" s="119"/>
      <c r="V1200" s="165">
        <v>1</v>
      </c>
    </row>
    <row r="1201" spans="1:22" ht="12.75">
      <c r="A1201" s="96" t="s">
        <v>1027</v>
      </c>
      <c r="B1201" s="243"/>
      <c r="C1201" s="89"/>
      <c r="D1201" s="188"/>
      <c r="E1201" s="159" t="s">
        <v>144</v>
      </c>
      <c r="G1201" s="119"/>
      <c r="V1201" s="165">
        <v>1</v>
      </c>
    </row>
    <row r="1202" spans="1:22" ht="12.75">
      <c r="A1202" s="96" t="s">
        <v>1028</v>
      </c>
      <c r="B1202" s="243"/>
      <c r="C1202" s="89"/>
      <c r="D1202" s="188"/>
      <c r="E1202" s="159" t="s">
        <v>144</v>
      </c>
      <c r="G1202" s="119"/>
      <c r="V1202" s="165">
        <v>1</v>
      </c>
    </row>
    <row r="1203" spans="1:22" ht="12.75">
      <c r="A1203" s="96" t="s">
        <v>1029</v>
      </c>
      <c r="B1203" s="243"/>
      <c r="C1203" s="89"/>
      <c r="D1203" s="188"/>
      <c r="E1203" s="159" t="s">
        <v>144</v>
      </c>
      <c r="G1203" s="119"/>
      <c r="V1203" s="165">
        <v>1</v>
      </c>
    </row>
    <row r="1204" spans="1:22" ht="12.75">
      <c r="A1204" s="96"/>
      <c r="B1204" s="243"/>
      <c r="C1204" s="89"/>
      <c r="D1204" s="188"/>
      <c r="E1204" s="159" t="s">
        <v>144</v>
      </c>
      <c r="G1204" s="119"/>
      <c r="V1204" s="165">
        <v>1</v>
      </c>
    </row>
    <row r="1205" spans="1:22" ht="12.75">
      <c r="A1205" s="96" t="s">
        <v>123</v>
      </c>
      <c r="B1205" s="243">
        <f>'Tariff Book 14_15'!D1204</f>
        <v>3639.2691299999997</v>
      </c>
      <c r="C1205" s="89"/>
      <c r="D1205" s="188">
        <f t="shared" si="25"/>
        <v>3857.6252777999998</v>
      </c>
      <c r="E1205" s="159">
        <f>(D1205-B1205)/B1205</f>
        <v>6.0000000000000046E-2</v>
      </c>
      <c r="G1205" s="119"/>
      <c r="V1205" s="165">
        <v>1</v>
      </c>
    </row>
    <row r="1206" spans="1:22" ht="13.5" thickBot="1">
      <c r="A1206" s="271"/>
      <c r="B1206" s="204"/>
      <c r="C1206" s="279"/>
      <c r="D1206" s="188"/>
      <c r="E1206" s="280" t="s">
        <v>144</v>
      </c>
      <c r="G1206" s="119"/>
      <c r="V1206" s="165">
        <v>1</v>
      </c>
    </row>
    <row r="1207" spans="1:22" ht="12.75">
      <c r="A1207" s="291" t="s">
        <v>1038</v>
      </c>
      <c r="B1207" s="243"/>
      <c r="C1207" s="89"/>
      <c r="D1207" s="188"/>
      <c r="E1207" s="285" t="s">
        <v>144</v>
      </c>
      <c r="G1207" s="119"/>
      <c r="V1207" s="165">
        <v>1</v>
      </c>
    </row>
    <row r="1208" spans="1:22" ht="12.75">
      <c r="A1208" s="96"/>
      <c r="B1208" s="243"/>
      <c r="C1208" s="89"/>
      <c r="D1208" s="188"/>
      <c r="E1208" s="159" t="s">
        <v>144</v>
      </c>
      <c r="G1208" s="119"/>
      <c r="V1208" s="165">
        <v>1</v>
      </c>
    </row>
    <row r="1209" spans="1:22" ht="12.75">
      <c r="A1209" s="96" t="s">
        <v>1039</v>
      </c>
      <c r="B1209" s="243"/>
      <c r="C1209" s="89"/>
      <c r="D1209" s="188"/>
      <c r="E1209" s="159" t="s">
        <v>144</v>
      </c>
      <c r="G1209" s="119"/>
      <c r="V1209" s="165">
        <v>1</v>
      </c>
    </row>
    <row r="1210" spans="1:22" ht="12.75">
      <c r="A1210" s="96"/>
      <c r="B1210" s="243"/>
      <c r="C1210" s="89"/>
      <c r="D1210" s="188"/>
      <c r="E1210" s="159" t="s">
        <v>144</v>
      </c>
      <c r="G1210" s="119"/>
      <c r="V1210" s="165">
        <v>1</v>
      </c>
    </row>
    <row r="1211" spans="1:22" ht="12.75">
      <c r="A1211" s="96" t="s">
        <v>1040</v>
      </c>
      <c r="B1211" s="243">
        <f>'Tariff Book 14_15'!D1210</f>
        <v>13114.160849999998</v>
      </c>
      <c r="C1211" s="89"/>
      <c r="D1211" s="188">
        <f t="shared" si="25"/>
        <v>13901.010500999999</v>
      </c>
      <c r="E1211" s="159">
        <f t="shared" ref="E1211:E1216" si="26">(D1211-B1211)/B1211</f>
        <v>6.0000000000000039E-2</v>
      </c>
      <c r="G1211" s="119"/>
      <c r="V1211" s="165">
        <v>1</v>
      </c>
    </row>
    <row r="1212" spans="1:22" ht="12.75">
      <c r="A1212" s="96" t="s">
        <v>479</v>
      </c>
      <c r="B1212" s="243">
        <f>'Tariff Book 14_15'!D1211</f>
        <v>2.2278899999999999</v>
      </c>
      <c r="C1212" s="89"/>
      <c r="D1212" s="188">
        <f t="shared" si="25"/>
        <v>2.3615634000000001</v>
      </c>
      <c r="E1212" s="159">
        <f t="shared" si="26"/>
        <v>6.0000000000000074E-2</v>
      </c>
      <c r="G1212" s="119"/>
      <c r="V1212" s="165">
        <v>1</v>
      </c>
    </row>
    <row r="1213" spans="1:22" ht="12.75">
      <c r="A1213" s="96" t="s">
        <v>1043</v>
      </c>
      <c r="B1213" s="243">
        <f>'Tariff Book 14_15'!D1212</f>
        <v>27309.659475</v>
      </c>
      <c r="C1213" s="89"/>
      <c r="D1213" s="188">
        <f t="shared" si="25"/>
        <v>28948.239043500002</v>
      </c>
      <c r="E1213" s="159">
        <f t="shared" si="26"/>
        <v>6.0000000000000039E-2</v>
      </c>
      <c r="G1213" s="119"/>
      <c r="V1213" s="165">
        <v>1</v>
      </c>
    </row>
    <row r="1214" spans="1:22" ht="12.75">
      <c r="A1214" s="96" t="s">
        <v>1041</v>
      </c>
      <c r="B1214" s="243">
        <f>'Tariff Book 14_15'!D1213</f>
        <v>2.2278899999999999</v>
      </c>
      <c r="C1214" s="89"/>
      <c r="D1214" s="188">
        <f t="shared" si="25"/>
        <v>2.3615634000000001</v>
      </c>
      <c r="E1214" s="159">
        <f t="shared" si="26"/>
        <v>6.0000000000000074E-2</v>
      </c>
      <c r="G1214" s="119"/>
      <c r="V1214" s="165">
        <v>1</v>
      </c>
    </row>
    <row r="1215" spans="1:22" ht="12.75">
      <c r="A1215" s="96" t="s">
        <v>1042</v>
      </c>
      <c r="B1215" s="243">
        <f>'Tariff Book 14_15'!D1214</f>
        <v>32471.648159999997</v>
      </c>
      <c r="C1215" s="89"/>
      <c r="D1215" s="188">
        <f t="shared" si="25"/>
        <v>34419.947049599999</v>
      </c>
      <c r="E1215" s="159">
        <f t="shared" si="26"/>
        <v>6.0000000000000081E-2</v>
      </c>
      <c r="G1215" s="119"/>
      <c r="V1215" s="165">
        <v>1</v>
      </c>
    </row>
    <row r="1216" spans="1:22" ht="12.75">
      <c r="A1216" s="96" t="s">
        <v>1041</v>
      </c>
      <c r="B1216" s="243">
        <f>'Tariff Book 14_15'!D1215</f>
        <v>2.2278899999999999</v>
      </c>
      <c r="C1216" s="89"/>
      <c r="D1216" s="188">
        <f t="shared" si="25"/>
        <v>2.3615634000000001</v>
      </c>
      <c r="E1216" s="159">
        <f t="shared" si="26"/>
        <v>6.0000000000000074E-2</v>
      </c>
      <c r="G1216" s="119"/>
    </row>
    <row r="1217" spans="1:22" ht="12.75">
      <c r="A1217" s="96" t="s">
        <v>309</v>
      </c>
      <c r="B1217" s="243" t="str">
        <f>'Tariff Book 14_15'!D1216</f>
        <v>On application</v>
      </c>
      <c r="C1217" s="89"/>
      <c r="D1217" s="188" t="str">
        <f>B1217</f>
        <v>On application</v>
      </c>
      <c r="E1217" s="159"/>
      <c r="G1217" s="119"/>
      <c r="V1217" s="165">
        <v>1</v>
      </c>
    </row>
    <row r="1218" spans="1:22" ht="12.75">
      <c r="A1218" s="96"/>
      <c r="B1218" s="243"/>
      <c r="C1218" s="89"/>
      <c r="D1218" s="188"/>
      <c r="E1218" s="159"/>
      <c r="G1218" s="119"/>
      <c r="V1218" s="165">
        <v>1</v>
      </c>
    </row>
    <row r="1219" spans="1:22" ht="12.75">
      <c r="A1219" s="96" t="s">
        <v>1045</v>
      </c>
      <c r="B1219" s="243"/>
      <c r="C1219" s="89"/>
      <c r="D1219" s="188"/>
      <c r="E1219" s="159"/>
      <c r="G1219" s="119"/>
    </row>
    <row r="1220" spans="1:22" ht="12.75">
      <c r="A1220" s="96"/>
      <c r="B1220" s="243"/>
      <c r="C1220" s="89"/>
      <c r="D1220" s="188"/>
      <c r="E1220" s="159"/>
      <c r="G1220" s="119"/>
    </row>
    <row r="1221" spans="1:22" ht="12.75">
      <c r="A1221" s="96" t="s">
        <v>1040</v>
      </c>
      <c r="B1221" s="243">
        <f>'Tariff Book 14_15'!D1220</f>
        <v>6557.0696099999986</v>
      </c>
      <c r="C1221" s="95"/>
      <c r="D1221" s="188">
        <f t="shared" si="25"/>
        <v>6950.4937865999991</v>
      </c>
      <c r="E1221" s="268">
        <f t="shared" ref="E1221:E1226" si="27">(D1221-B1221)/B1221</f>
        <v>6.0000000000000081E-2</v>
      </c>
      <c r="G1221" s="119"/>
    </row>
    <row r="1222" spans="1:22" ht="12.75">
      <c r="A1222" s="96" t="s">
        <v>479</v>
      </c>
      <c r="B1222" s="243">
        <f>'Tariff Book 14_15'!D1221</f>
        <v>0.86519999999999997</v>
      </c>
      <c r="C1222" s="95"/>
      <c r="D1222" s="188">
        <f t="shared" si="25"/>
        <v>0.91711200000000004</v>
      </c>
      <c r="E1222" s="268">
        <f t="shared" si="27"/>
        <v>6.0000000000000081E-2</v>
      </c>
      <c r="G1222" s="119"/>
    </row>
    <row r="1223" spans="1:22" ht="12.75">
      <c r="A1223" s="96" t="s">
        <v>1043</v>
      </c>
      <c r="B1223" s="243">
        <f>'Tariff Book 14_15'!D1222</f>
        <v>13654.845959999999</v>
      </c>
      <c r="C1223" s="95"/>
      <c r="D1223" s="188">
        <f t="shared" si="25"/>
        <v>14474.136717599999</v>
      </c>
      <c r="E1223" s="268">
        <f t="shared" si="27"/>
        <v>5.9999999999999991E-2</v>
      </c>
      <c r="G1223" s="119"/>
    </row>
    <row r="1224" spans="1:22" ht="12.75">
      <c r="A1224" s="96" t="s">
        <v>1041</v>
      </c>
      <c r="B1224" s="243">
        <f>'Tariff Book 14_15'!D1223</f>
        <v>0.75704999999999989</v>
      </c>
      <c r="C1224" s="95"/>
      <c r="D1224" s="188">
        <f t="shared" ref="D1224:D1287" si="28">B1224*($J$33+$J$32)</f>
        <v>0.80247299999999988</v>
      </c>
      <c r="E1224" s="268">
        <f t="shared" si="27"/>
        <v>0.06</v>
      </c>
      <c r="G1224" s="119"/>
    </row>
    <row r="1225" spans="1:22" ht="12.75">
      <c r="A1225" s="96" t="s">
        <v>1042</v>
      </c>
      <c r="B1225" s="243">
        <f>'Tariff Book 14_15'!D1224</f>
        <v>16235.834894999998</v>
      </c>
      <c r="C1225" s="95"/>
      <c r="D1225" s="188">
        <f t="shared" si="28"/>
        <v>17209.984988699998</v>
      </c>
      <c r="E1225" s="268">
        <f t="shared" si="27"/>
        <v>6.0000000000000012E-2</v>
      </c>
      <c r="G1225" s="119"/>
    </row>
    <row r="1226" spans="1:22" ht="12.75">
      <c r="A1226" s="96" t="s">
        <v>1041</v>
      </c>
      <c r="B1226" s="243">
        <f>'Tariff Book 14_15'!D1225</f>
        <v>0.58401000000000003</v>
      </c>
      <c r="C1226" s="95"/>
      <c r="D1226" s="188">
        <f t="shared" si="28"/>
        <v>0.61905060000000012</v>
      </c>
      <c r="E1226" s="268">
        <f t="shared" si="27"/>
        <v>6.000000000000015E-2</v>
      </c>
      <c r="G1226" s="119"/>
    </row>
    <row r="1227" spans="1:22" ht="12.75">
      <c r="A1227" s="96"/>
      <c r="B1227" s="243"/>
      <c r="C1227" s="89"/>
      <c r="D1227" s="188"/>
      <c r="E1227" s="159"/>
      <c r="G1227" s="119"/>
    </row>
    <row r="1228" spans="1:22" ht="12.75">
      <c r="A1228" s="94" t="s">
        <v>1046</v>
      </c>
      <c r="B1228" s="243"/>
      <c r="C1228" s="89"/>
      <c r="D1228" s="188"/>
      <c r="E1228" s="159" t="s">
        <v>144</v>
      </c>
      <c r="G1228" s="119"/>
      <c r="V1228" s="165">
        <v>1</v>
      </c>
    </row>
    <row r="1229" spans="1:22" ht="12.75">
      <c r="A1229" s="96"/>
      <c r="B1229" s="243"/>
      <c r="C1229" s="89"/>
      <c r="D1229" s="188"/>
      <c r="E1229" s="159" t="s">
        <v>144</v>
      </c>
      <c r="G1229" s="119"/>
      <c r="V1229" s="165">
        <v>1</v>
      </c>
    </row>
    <row r="1230" spans="1:22" ht="12.75">
      <c r="A1230" s="96" t="s">
        <v>1039</v>
      </c>
      <c r="B1230" s="243"/>
      <c r="C1230" s="89"/>
      <c r="D1230" s="188"/>
      <c r="E1230" s="159" t="s">
        <v>144</v>
      </c>
      <c r="G1230" s="119"/>
      <c r="V1230" s="165">
        <v>1</v>
      </c>
    </row>
    <row r="1231" spans="1:22" ht="12.75">
      <c r="A1231" s="96"/>
      <c r="B1231" s="243"/>
      <c r="C1231" s="89"/>
      <c r="D1231" s="188"/>
      <c r="E1231" s="159" t="s">
        <v>144</v>
      </c>
      <c r="G1231" s="119"/>
      <c r="V1231" s="165">
        <v>1</v>
      </c>
    </row>
    <row r="1232" spans="1:22" ht="12.75">
      <c r="A1232" s="96" t="s">
        <v>1047</v>
      </c>
      <c r="B1232" s="243">
        <f>'Tariff Book 14_15'!D1231</f>
        <v>12869.557994999999</v>
      </c>
      <c r="C1232" s="89"/>
      <c r="D1232" s="188">
        <f t="shared" si="28"/>
        <v>13641.7314747</v>
      </c>
      <c r="E1232" s="159">
        <f>(D1232-B1232)/B1232</f>
        <v>6.0000000000000067E-2</v>
      </c>
      <c r="G1232" s="119"/>
      <c r="V1232" s="165">
        <v>1</v>
      </c>
    </row>
    <row r="1233" spans="1:22" ht="12.75">
      <c r="A1233" s="96" t="s">
        <v>1041</v>
      </c>
      <c r="B1233" s="243">
        <f>'Tariff Book 14_15'!D1232</f>
        <v>2.2062599999999999</v>
      </c>
      <c r="C1233" s="89"/>
      <c r="D1233" s="188">
        <f t="shared" si="28"/>
        <v>2.3386355999999999</v>
      </c>
      <c r="E1233" s="159">
        <f>(D1233-B1233)/B1233</f>
        <v>6.0000000000000019E-2</v>
      </c>
      <c r="G1233" s="119"/>
      <c r="V1233" s="165">
        <v>1</v>
      </c>
    </row>
    <row r="1234" spans="1:22" ht="12.75">
      <c r="A1234" s="96"/>
      <c r="B1234" s="243"/>
      <c r="C1234" s="89"/>
      <c r="D1234" s="188"/>
      <c r="E1234" s="159" t="s">
        <v>144</v>
      </c>
      <c r="G1234" s="119"/>
      <c r="V1234" s="165">
        <v>1</v>
      </c>
    </row>
    <row r="1235" spans="1:22" ht="12.75">
      <c r="A1235" s="96" t="s">
        <v>1045</v>
      </c>
      <c r="B1235" s="243"/>
      <c r="C1235" s="89"/>
      <c r="D1235" s="188"/>
      <c r="E1235" s="159" t="s">
        <v>144</v>
      </c>
      <c r="G1235" s="119"/>
      <c r="V1235" s="165">
        <v>1</v>
      </c>
    </row>
    <row r="1236" spans="1:22" ht="12.75">
      <c r="A1236" s="96"/>
      <c r="B1236" s="243"/>
      <c r="C1236" s="89"/>
      <c r="D1236" s="188"/>
      <c r="E1236" s="159" t="s">
        <v>144</v>
      </c>
      <c r="G1236" s="119"/>
      <c r="V1236" s="165">
        <v>1</v>
      </c>
    </row>
    <row r="1237" spans="1:22" ht="12.75">
      <c r="A1237" s="96" t="s">
        <v>1047</v>
      </c>
      <c r="B1237" s="243">
        <f>'Tariff Book 14_15'!D1236</f>
        <v>6434.7735899999989</v>
      </c>
      <c r="C1237" s="89"/>
      <c r="D1237" s="188">
        <f t="shared" si="28"/>
        <v>6820.860005399999</v>
      </c>
      <c r="E1237" s="159">
        <f>(D1237-B1237)/B1237</f>
        <v>6.0000000000000026E-2</v>
      </c>
      <c r="G1237" s="119"/>
      <c r="V1237" s="165">
        <v>1</v>
      </c>
    </row>
    <row r="1238" spans="1:22" ht="12.75">
      <c r="A1238" s="96" t="s">
        <v>1041</v>
      </c>
      <c r="B1238" s="243">
        <f>'Tariff Book 14_15'!D1237</f>
        <v>0.87601499999999999</v>
      </c>
      <c r="C1238" s="89"/>
      <c r="D1238" s="188">
        <f t="shared" si="28"/>
        <v>0.92857590000000001</v>
      </c>
      <c r="E1238" s="159">
        <f>(D1238-B1238)/B1238</f>
        <v>6.0000000000000026E-2</v>
      </c>
      <c r="G1238" s="119"/>
      <c r="V1238" s="165">
        <v>1</v>
      </c>
    </row>
    <row r="1239" spans="1:22" ht="12.75">
      <c r="A1239" s="96"/>
      <c r="B1239" s="243"/>
      <c r="C1239" s="89"/>
      <c r="D1239" s="188"/>
      <c r="E1239" s="159" t="s">
        <v>144</v>
      </c>
      <c r="G1239" s="119"/>
      <c r="V1239" s="165">
        <v>1</v>
      </c>
    </row>
    <row r="1240" spans="1:22" ht="12.75">
      <c r="A1240" s="94" t="s">
        <v>1048</v>
      </c>
      <c r="B1240" s="243"/>
      <c r="C1240" s="89"/>
      <c r="D1240" s="188"/>
      <c r="E1240" s="159" t="s">
        <v>144</v>
      </c>
      <c r="G1240" s="119"/>
      <c r="V1240" s="165">
        <v>1</v>
      </c>
    </row>
    <row r="1241" spans="1:22" ht="12.75">
      <c r="A1241" s="96"/>
      <c r="B1241" s="243"/>
      <c r="C1241" s="89"/>
      <c r="D1241" s="188"/>
      <c r="E1241" s="159" t="s">
        <v>144</v>
      </c>
      <c r="G1241" s="119"/>
      <c r="V1241" s="165">
        <v>1</v>
      </c>
    </row>
    <row r="1242" spans="1:22" ht="12.75">
      <c r="A1242" s="96" t="s">
        <v>1039</v>
      </c>
      <c r="B1242" s="243"/>
      <c r="C1242" s="89"/>
      <c r="D1242" s="188"/>
      <c r="E1242" s="159" t="s">
        <v>144</v>
      </c>
      <c r="G1242" s="119"/>
      <c r="V1242" s="165">
        <v>1</v>
      </c>
    </row>
    <row r="1243" spans="1:22" ht="12.75">
      <c r="A1243" s="96"/>
      <c r="B1243" s="243"/>
      <c r="C1243" s="89"/>
      <c r="D1243" s="188"/>
      <c r="E1243" s="159" t="s">
        <v>144</v>
      </c>
      <c r="G1243" s="119"/>
      <c r="V1243" s="165">
        <v>1</v>
      </c>
    </row>
    <row r="1244" spans="1:22" ht="12.75">
      <c r="A1244" s="96" t="s">
        <v>1049</v>
      </c>
      <c r="B1244" s="243">
        <f>'Tariff Book 14_15'!D1243</f>
        <v>5413.7294400000001</v>
      </c>
      <c r="C1244" s="89"/>
      <c r="D1244" s="188">
        <f t="shared" si="28"/>
        <v>5738.5532063999999</v>
      </c>
      <c r="E1244" s="159">
        <f t="shared" ref="E1244:E1255" si="29">(D1244-B1244)/B1244</f>
        <v>5.999999999999997E-2</v>
      </c>
      <c r="G1244" s="119"/>
      <c r="V1244" s="165">
        <v>1</v>
      </c>
    </row>
    <row r="1245" spans="1:22" ht="12.75">
      <c r="A1245" s="96" t="s">
        <v>1041</v>
      </c>
      <c r="B1245" s="243">
        <f>'Tariff Book 14_15'!D1244</f>
        <v>1.5898049999999999</v>
      </c>
      <c r="C1245" s="89"/>
      <c r="D1245" s="188">
        <f t="shared" si="28"/>
        <v>1.6851932999999999</v>
      </c>
      <c r="E1245" s="159">
        <f t="shared" si="29"/>
        <v>5.9999999999999991E-2</v>
      </c>
      <c r="G1245" s="119"/>
      <c r="V1245" s="165">
        <v>1</v>
      </c>
    </row>
    <row r="1246" spans="1:22" ht="12.75">
      <c r="A1246" s="96" t="s">
        <v>1050</v>
      </c>
      <c r="B1246" s="243">
        <f>'Tariff Book 14_15'!D1245</f>
        <v>7126.1116499999998</v>
      </c>
      <c r="C1246" s="89"/>
      <c r="D1246" s="188">
        <f t="shared" si="28"/>
        <v>7553.6783489999998</v>
      </c>
      <c r="E1246" s="159">
        <f t="shared" si="29"/>
        <v>0.06</v>
      </c>
      <c r="G1246" s="119"/>
      <c r="V1246" s="165">
        <v>1</v>
      </c>
    </row>
    <row r="1247" spans="1:22" ht="12.75">
      <c r="A1247" s="96" t="s">
        <v>1041</v>
      </c>
      <c r="B1247" s="243">
        <f>'Tariff Book 14_15'!D1246</f>
        <v>1.8169199999999999</v>
      </c>
      <c r="C1247" s="89"/>
      <c r="D1247" s="188">
        <f t="shared" si="28"/>
        <v>1.9259351999999998</v>
      </c>
      <c r="E1247" s="159">
        <f t="shared" si="29"/>
        <v>5.9999999999999991E-2</v>
      </c>
      <c r="G1247" s="119"/>
      <c r="V1247" s="165">
        <v>1</v>
      </c>
    </row>
    <row r="1248" spans="1:22" ht="12.75">
      <c r="A1248" s="96" t="s">
        <v>1051</v>
      </c>
      <c r="B1248" s="243">
        <f>'Tariff Book 14_15'!D1247</f>
        <v>12515.009849999999</v>
      </c>
      <c r="C1248" s="89"/>
      <c r="D1248" s="188">
        <f t="shared" si="28"/>
        <v>13265.910441</v>
      </c>
      <c r="E1248" s="159">
        <f t="shared" si="29"/>
        <v>6.0000000000000123E-2</v>
      </c>
      <c r="G1248" s="119"/>
      <c r="V1248" s="165">
        <v>1</v>
      </c>
    </row>
    <row r="1249" spans="1:22" ht="12.75">
      <c r="A1249" s="96" t="s">
        <v>1041</v>
      </c>
      <c r="B1249" s="243">
        <f>'Tariff Book 14_15'!D1248</f>
        <v>2.2278899999999999</v>
      </c>
      <c r="C1249" s="89"/>
      <c r="D1249" s="188">
        <f t="shared" si="28"/>
        <v>2.3615634000000001</v>
      </c>
      <c r="E1249" s="159">
        <f t="shared" si="29"/>
        <v>6.0000000000000074E-2</v>
      </c>
      <c r="G1249" s="119"/>
      <c r="V1249" s="165">
        <v>1</v>
      </c>
    </row>
    <row r="1250" spans="1:22" ht="12.75">
      <c r="A1250" s="96" t="s">
        <v>1052</v>
      </c>
      <c r="B1250" s="243">
        <f>'Tariff Book 14_15'!D1249</f>
        <v>13103.529704999999</v>
      </c>
      <c r="C1250" s="89"/>
      <c r="D1250" s="188">
        <f t="shared" si="28"/>
        <v>13889.7414873</v>
      </c>
      <c r="E1250" s="159">
        <f t="shared" si="29"/>
        <v>6.0000000000000067E-2</v>
      </c>
      <c r="G1250" s="119"/>
      <c r="V1250" s="165">
        <v>1</v>
      </c>
    </row>
    <row r="1251" spans="1:22" ht="12.75">
      <c r="A1251" s="96" t="s">
        <v>1041</v>
      </c>
      <c r="B1251" s="243">
        <f>'Tariff Book 14_15'!D1250</f>
        <v>2.2278899999999999</v>
      </c>
      <c r="C1251" s="89"/>
      <c r="D1251" s="188">
        <f t="shared" si="28"/>
        <v>2.3615634000000001</v>
      </c>
      <c r="E1251" s="159">
        <f t="shared" si="29"/>
        <v>6.0000000000000074E-2</v>
      </c>
      <c r="G1251" s="119"/>
      <c r="V1251" s="165">
        <v>1</v>
      </c>
    </row>
    <row r="1252" spans="1:22" ht="12.75">
      <c r="A1252" s="96" t="s">
        <v>1053</v>
      </c>
      <c r="B1252" s="243">
        <f>'Tariff Book 14_15'!D1251</f>
        <v>27309.659475</v>
      </c>
      <c r="C1252" s="89"/>
      <c r="D1252" s="188">
        <f t="shared" si="28"/>
        <v>28948.239043500002</v>
      </c>
      <c r="E1252" s="159">
        <f t="shared" si="29"/>
        <v>6.0000000000000039E-2</v>
      </c>
      <c r="G1252" s="119"/>
      <c r="V1252" s="165">
        <v>1</v>
      </c>
    </row>
    <row r="1253" spans="1:22" ht="12.75">
      <c r="A1253" s="96" t="s">
        <v>1041</v>
      </c>
      <c r="B1253" s="243">
        <f>'Tariff Book 14_15'!D1252</f>
        <v>2.2278899999999999</v>
      </c>
      <c r="C1253" s="89"/>
      <c r="D1253" s="188">
        <f t="shared" si="28"/>
        <v>2.3615634000000001</v>
      </c>
      <c r="E1253" s="159">
        <f t="shared" si="29"/>
        <v>6.0000000000000074E-2</v>
      </c>
      <c r="G1253" s="119"/>
      <c r="V1253" s="165">
        <v>1</v>
      </c>
    </row>
    <row r="1254" spans="1:22" ht="12.75">
      <c r="A1254" s="96" t="s">
        <v>1054</v>
      </c>
      <c r="B1254" s="243">
        <f>'Tariff Book 14_15'!D1253</f>
        <v>32471.648159999997</v>
      </c>
      <c r="C1254" s="89"/>
      <c r="D1254" s="188">
        <f t="shared" si="28"/>
        <v>34419.947049599999</v>
      </c>
      <c r="E1254" s="159">
        <f t="shared" si="29"/>
        <v>6.0000000000000081E-2</v>
      </c>
      <c r="G1254" s="119"/>
      <c r="V1254" s="165">
        <v>1</v>
      </c>
    </row>
    <row r="1255" spans="1:22" ht="12.75">
      <c r="A1255" s="96" t="s">
        <v>1041</v>
      </c>
      <c r="B1255" s="243">
        <f>'Tariff Book 14_15'!D1254</f>
        <v>2.2278899999999999</v>
      </c>
      <c r="C1255" s="89"/>
      <c r="D1255" s="188">
        <f t="shared" si="28"/>
        <v>2.3615634000000001</v>
      </c>
      <c r="E1255" s="159">
        <f t="shared" si="29"/>
        <v>6.0000000000000074E-2</v>
      </c>
      <c r="G1255" s="119"/>
    </row>
    <row r="1256" spans="1:22" ht="12.75">
      <c r="A1256" s="96" t="s">
        <v>309</v>
      </c>
      <c r="B1256" s="243" t="str">
        <f>'Tariff Book 14_15'!D1255</f>
        <v>On application</v>
      </c>
      <c r="C1256" s="89"/>
      <c r="D1256" s="188" t="str">
        <f>B1256</f>
        <v>On application</v>
      </c>
      <c r="E1256" s="159"/>
      <c r="G1256" s="119"/>
      <c r="V1256" s="165">
        <v>1</v>
      </c>
    </row>
    <row r="1257" spans="1:22" ht="12.75">
      <c r="A1257" s="96"/>
      <c r="B1257" s="243"/>
      <c r="C1257" s="89"/>
      <c r="D1257" s="188"/>
      <c r="E1257" s="159"/>
      <c r="G1257" s="119"/>
      <c r="V1257" s="165">
        <v>1</v>
      </c>
    </row>
    <row r="1258" spans="1:22" ht="12.75">
      <c r="A1258" s="96" t="s">
        <v>1045</v>
      </c>
      <c r="B1258" s="243"/>
      <c r="C1258" s="89"/>
      <c r="D1258" s="188"/>
      <c r="E1258" s="159" t="s">
        <v>144</v>
      </c>
      <c r="G1258" s="119"/>
      <c r="V1258" s="165">
        <v>1</v>
      </c>
    </row>
    <row r="1259" spans="1:22" ht="12.75">
      <c r="A1259" s="96"/>
      <c r="B1259" s="243"/>
      <c r="C1259" s="163"/>
      <c r="D1259" s="188"/>
      <c r="E1259" s="159" t="s">
        <v>144</v>
      </c>
      <c r="G1259" s="119"/>
      <c r="V1259" s="165">
        <v>1</v>
      </c>
    </row>
    <row r="1260" spans="1:22" ht="12.75">
      <c r="A1260" s="96" t="s">
        <v>1049</v>
      </c>
      <c r="B1260" s="243">
        <f>'Tariff Book 14_15'!D1259</f>
        <v>2706.8430899999998</v>
      </c>
      <c r="C1260" s="89"/>
      <c r="D1260" s="188">
        <f t="shared" si="28"/>
        <v>2869.2536753999998</v>
      </c>
      <c r="E1260" s="159">
        <f t="shared" ref="E1260:E1271" si="30">(D1260-B1260)/B1260</f>
        <v>5.9999999999999984E-2</v>
      </c>
      <c r="G1260" s="119"/>
      <c r="V1260" s="165">
        <v>1</v>
      </c>
    </row>
    <row r="1261" spans="1:22" ht="12.75">
      <c r="A1261" s="96" t="s">
        <v>1041</v>
      </c>
      <c r="B1261" s="243">
        <f>'Tariff Book 14_15'!D1260</f>
        <v>0.52993499999999993</v>
      </c>
      <c r="C1261" s="89"/>
      <c r="D1261" s="188">
        <f t="shared" si="28"/>
        <v>0.56173109999999993</v>
      </c>
      <c r="E1261" s="159">
        <f t="shared" si="30"/>
        <v>0.06</v>
      </c>
      <c r="G1261" s="119"/>
      <c r="V1261" s="165">
        <v>1</v>
      </c>
    </row>
    <row r="1262" spans="1:22" ht="12.75">
      <c r="A1262" s="96" t="s">
        <v>1050</v>
      </c>
      <c r="B1262" s="243">
        <f>'Tariff Book 14_15'!D1261</f>
        <v>3563.0666399999996</v>
      </c>
      <c r="C1262" s="89"/>
      <c r="D1262" s="188">
        <f t="shared" si="28"/>
        <v>3776.8506383999998</v>
      </c>
      <c r="E1262" s="159">
        <f t="shared" si="30"/>
        <v>6.0000000000000067E-2</v>
      </c>
      <c r="G1262" s="119"/>
      <c r="V1262" s="165">
        <v>1</v>
      </c>
    </row>
    <row r="1263" spans="1:22" ht="12.75">
      <c r="A1263" s="96" t="s">
        <v>1041</v>
      </c>
      <c r="B1263" s="243">
        <f>'Tariff Book 14_15'!D1262</f>
        <v>0.59482500000000005</v>
      </c>
      <c r="C1263" s="89"/>
      <c r="D1263" s="188">
        <f t="shared" si="28"/>
        <v>0.63051450000000009</v>
      </c>
      <c r="E1263" s="159">
        <f t="shared" si="30"/>
        <v>6.000000000000006E-2</v>
      </c>
      <c r="G1263" s="119"/>
      <c r="V1263" s="165">
        <v>1</v>
      </c>
    </row>
    <row r="1264" spans="1:22" ht="12.75">
      <c r="A1264" s="96" t="s">
        <v>1051</v>
      </c>
      <c r="B1264" s="243">
        <f>'Tariff Book 14_15'!D1263</f>
        <v>6257.5049249999993</v>
      </c>
      <c r="C1264" s="89"/>
      <c r="D1264" s="188">
        <f t="shared" si="28"/>
        <v>6632.9552205</v>
      </c>
      <c r="E1264" s="159">
        <f t="shared" si="30"/>
        <v>6.0000000000000123E-2</v>
      </c>
      <c r="G1264" s="119"/>
      <c r="V1264" s="165">
        <v>1</v>
      </c>
    </row>
    <row r="1265" spans="1:22" ht="12.75">
      <c r="A1265" s="96" t="s">
        <v>1041</v>
      </c>
      <c r="B1265" s="243">
        <f>'Tariff Book 14_15'!D1264</f>
        <v>0.87601499999999999</v>
      </c>
      <c r="C1265" s="89"/>
      <c r="D1265" s="188">
        <f t="shared" si="28"/>
        <v>0.92857590000000001</v>
      </c>
      <c r="E1265" s="159">
        <f t="shared" si="30"/>
        <v>6.0000000000000026E-2</v>
      </c>
      <c r="G1265" s="119"/>
      <c r="V1265" s="165">
        <v>1</v>
      </c>
    </row>
    <row r="1266" spans="1:22" ht="12.75">
      <c r="A1266" s="96" t="s">
        <v>1052</v>
      </c>
      <c r="B1266" s="243">
        <f>'Tariff Book 14_15'!D1265</f>
        <v>6551.7702599999993</v>
      </c>
      <c r="C1266" s="89"/>
      <c r="D1266" s="188">
        <f t="shared" si="28"/>
        <v>6944.8764756</v>
      </c>
      <c r="E1266" s="159">
        <f t="shared" si="30"/>
        <v>6.0000000000000116E-2</v>
      </c>
      <c r="G1266" s="119"/>
      <c r="V1266" s="165">
        <v>1</v>
      </c>
    </row>
    <row r="1267" spans="1:22" ht="12.75">
      <c r="A1267" s="96" t="s">
        <v>1041</v>
      </c>
      <c r="B1267" s="243">
        <f>'Tariff Book 14_15'!D1266</f>
        <v>0.87601499999999999</v>
      </c>
      <c r="C1267" s="89"/>
      <c r="D1267" s="188">
        <f t="shared" si="28"/>
        <v>0.92857590000000001</v>
      </c>
      <c r="E1267" s="159">
        <f t="shared" si="30"/>
        <v>6.0000000000000026E-2</v>
      </c>
      <c r="G1267" s="119"/>
      <c r="V1267" s="165">
        <v>1</v>
      </c>
    </row>
    <row r="1268" spans="1:22" ht="12.75">
      <c r="A1268" s="96" t="s">
        <v>1053</v>
      </c>
      <c r="B1268" s="243">
        <f>'Tariff Book 14_15'!D1267</f>
        <v>13654.845959999999</v>
      </c>
      <c r="C1268" s="89"/>
      <c r="D1268" s="188">
        <f t="shared" si="28"/>
        <v>14474.136717599999</v>
      </c>
      <c r="E1268" s="159">
        <f t="shared" si="30"/>
        <v>5.9999999999999991E-2</v>
      </c>
      <c r="G1268" s="119"/>
      <c r="V1268" s="165">
        <v>1</v>
      </c>
    </row>
    <row r="1269" spans="1:22" ht="12.75">
      <c r="A1269" s="96" t="s">
        <v>1041</v>
      </c>
      <c r="B1269" s="243">
        <f>'Tariff Book 14_15'!D1268</f>
        <v>0.75704999999999989</v>
      </c>
      <c r="C1269" s="89"/>
      <c r="D1269" s="188">
        <f t="shared" si="28"/>
        <v>0.80247299999999988</v>
      </c>
      <c r="E1269" s="159">
        <f t="shared" si="30"/>
        <v>0.06</v>
      </c>
      <c r="G1269" s="119"/>
      <c r="V1269" s="165">
        <v>1</v>
      </c>
    </row>
    <row r="1270" spans="1:22" ht="12.75">
      <c r="A1270" s="96" t="s">
        <v>1054</v>
      </c>
      <c r="B1270" s="243">
        <f>'Tariff Book 14_15'!D1269</f>
        <v>16235.834894999998</v>
      </c>
      <c r="C1270" s="89"/>
      <c r="D1270" s="188">
        <f t="shared" si="28"/>
        <v>17209.984988699998</v>
      </c>
      <c r="E1270" s="159">
        <f t="shared" si="30"/>
        <v>6.0000000000000012E-2</v>
      </c>
      <c r="G1270" s="119"/>
      <c r="V1270" s="165">
        <v>1</v>
      </c>
    </row>
    <row r="1271" spans="1:22" ht="12.75">
      <c r="A1271" s="96" t="s">
        <v>1041</v>
      </c>
      <c r="B1271" s="243">
        <f>'Tariff Book 14_15'!D1270</f>
        <v>0.59482500000000005</v>
      </c>
      <c r="C1271" s="89"/>
      <c r="D1271" s="188">
        <f t="shared" si="28"/>
        <v>0.63051450000000009</v>
      </c>
      <c r="E1271" s="159">
        <f t="shared" si="30"/>
        <v>6.000000000000006E-2</v>
      </c>
      <c r="G1271" s="119"/>
      <c r="V1271" s="165">
        <v>1</v>
      </c>
    </row>
    <row r="1272" spans="1:22" ht="12.75">
      <c r="A1272" s="96" t="s">
        <v>309</v>
      </c>
      <c r="B1272" s="243" t="str">
        <f>'Tariff Book 14_15'!D1271</f>
        <v>On application</v>
      </c>
      <c r="C1272" s="89"/>
      <c r="D1272" s="188" t="str">
        <f>B1272</f>
        <v>On application</v>
      </c>
      <c r="E1272" s="159"/>
      <c r="G1272" s="119"/>
      <c r="V1272" s="165">
        <v>1</v>
      </c>
    </row>
    <row r="1273" spans="1:22" ht="12.75">
      <c r="A1273" s="96"/>
      <c r="B1273" s="243"/>
      <c r="C1273" s="89"/>
      <c r="D1273" s="188"/>
      <c r="E1273" s="159" t="s">
        <v>144</v>
      </c>
      <c r="G1273" s="119"/>
      <c r="V1273" s="165">
        <v>1</v>
      </c>
    </row>
    <row r="1274" spans="1:22" ht="12.75">
      <c r="A1274" s="94" t="s">
        <v>1055</v>
      </c>
      <c r="B1274" s="243"/>
      <c r="C1274" s="89"/>
      <c r="D1274" s="188"/>
      <c r="E1274" s="159" t="s">
        <v>144</v>
      </c>
      <c r="G1274" s="119"/>
      <c r="V1274" s="165">
        <v>1</v>
      </c>
    </row>
    <row r="1275" spans="1:22" ht="12.75">
      <c r="A1275" s="96"/>
      <c r="B1275" s="243"/>
      <c r="C1275" s="89"/>
      <c r="D1275" s="188"/>
      <c r="E1275" s="159" t="s">
        <v>144</v>
      </c>
      <c r="G1275" s="119"/>
      <c r="V1275" s="165">
        <v>1</v>
      </c>
    </row>
    <row r="1276" spans="1:22" ht="12.75">
      <c r="A1276" s="96" t="s">
        <v>1039</v>
      </c>
      <c r="B1276" s="243"/>
      <c r="C1276" s="89"/>
      <c r="D1276" s="188"/>
      <c r="E1276" s="159" t="s">
        <v>144</v>
      </c>
      <c r="G1276" s="119"/>
      <c r="V1276" s="165">
        <v>1</v>
      </c>
    </row>
    <row r="1277" spans="1:22" ht="12.75">
      <c r="A1277" s="96"/>
      <c r="B1277" s="243"/>
      <c r="C1277" s="89"/>
      <c r="D1277" s="188"/>
      <c r="E1277" s="159" t="s">
        <v>144</v>
      </c>
      <c r="G1277" s="119"/>
      <c r="V1277" s="165">
        <v>1</v>
      </c>
    </row>
    <row r="1278" spans="1:22" ht="12.75">
      <c r="A1278" s="96" t="s">
        <v>1049</v>
      </c>
      <c r="B1278" s="243">
        <f>'Tariff Book 14_15'!D1277</f>
        <v>5413.7294400000001</v>
      </c>
      <c r="C1278" s="89"/>
      <c r="D1278" s="188">
        <f t="shared" si="28"/>
        <v>5738.5532063999999</v>
      </c>
      <c r="E1278" s="159">
        <f t="shared" ref="E1278:E1289" si="31">(D1278-B1278)/B1278</f>
        <v>5.999999999999997E-2</v>
      </c>
      <c r="G1278" s="119"/>
      <c r="V1278" s="165">
        <v>1</v>
      </c>
    </row>
    <row r="1279" spans="1:22" ht="12.75">
      <c r="A1279" s="96" t="s">
        <v>1041</v>
      </c>
      <c r="B1279" s="243">
        <f>'Tariff Book 14_15'!D1278</f>
        <v>1.5898049999999999</v>
      </c>
      <c r="C1279" s="89"/>
      <c r="D1279" s="188">
        <f t="shared" si="28"/>
        <v>1.6851932999999999</v>
      </c>
      <c r="E1279" s="159">
        <f t="shared" si="31"/>
        <v>5.9999999999999991E-2</v>
      </c>
      <c r="G1279" s="119"/>
      <c r="V1279" s="165">
        <v>1</v>
      </c>
    </row>
    <row r="1280" spans="1:22" ht="12.75">
      <c r="A1280" s="96" t="s">
        <v>1050</v>
      </c>
      <c r="B1280" s="243">
        <f>'Tariff Book 14_15'!D1279</f>
        <v>7126.1116499999998</v>
      </c>
      <c r="C1280" s="89"/>
      <c r="D1280" s="188">
        <f t="shared" si="28"/>
        <v>7553.6783489999998</v>
      </c>
      <c r="E1280" s="159">
        <f t="shared" si="31"/>
        <v>0.06</v>
      </c>
      <c r="G1280" s="119"/>
      <c r="V1280" s="165">
        <v>1</v>
      </c>
    </row>
    <row r="1281" spans="1:22" ht="12.75">
      <c r="A1281" s="96" t="s">
        <v>1041</v>
      </c>
      <c r="B1281" s="243">
        <f>'Tariff Book 14_15'!D1280</f>
        <v>1.8169199999999999</v>
      </c>
      <c r="C1281" s="89"/>
      <c r="D1281" s="188">
        <f t="shared" si="28"/>
        <v>1.9259351999999998</v>
      </c>
      <c r="E1281" s="159">
        <f t="shared" si="31"/>
        <v>5.9999999999999991E-2</v>
      </c>
      <c r="G1281" s="119"/>
      <c r="V1281" s="165">
        <v>1</v>
      </c>
    </row>
    <row r="1282" spans="1:22" ht="12.75">
      <c r="A1282" s="96" t="s">
        <v>1051</v>
      </c>
      <c r="B1282" s="243">
        <f>'Tariff Book 14_15'!D1281</f>
        <v>12515.009849999999</v>
      </c>
      <c r="C1282" s="89"/>
      <c r="D1282" s="188">
        <f t="shared" si="28"/>
        <v>13265.910441</v>
      </c>
      <c r="E1282" s="159">
        <f t="shared" si="31"/>
        <v>6.0000000000000123E-2</v>
      </c>
      <c r="G1282" s="119"/>
      <c r="V1282" s="165">
        <v>1</v>
      </c>
    </row>
    <row r="1283" spans="1:22" ht="12.75">
      <c r="A1283" s="96" t="s">
        <v>1041</v>
      </c>
      <c r="B1283" s="243">
        <f>'Tariff Book 14_15'!D1282</f>
        <v>2.2278899999999999</v>
      </c>
      <c r="C1283" s="89"/>
      <c r="D1283" s="188">
        <f t="shared" si="28"/>
        <v>2.3615634000000001</v>
      </c>
      <c r="E1283" s="159">
        <f t="shared" si="31"/>
        <v>6.0000000000000074E-2</v>
      </c>
      <c r="G1283" s="119"/>
      <c r="V1283" s="165">
        <v>1</v>
      </c>
    </row>
    <row r="1284" spans="1:22" ht="12.75">
      <c r="A1284" s="96" t="s">
        <v>1052</v>
      </c>
      <c r="B1284" s="243">
        <f>'Tariff Book 14_15'!D1283</f>
        <v>13103.529704999999</v>
      </c>
      <c r="C1284" s="89"/>
      <c r="D1284" s="188">
        <f t="shared" si="28"/>
        <v>13889.7414873</v>
      </c>
      <c r="E1284" s="159">
        <f t="shared" si="31"/>
        <v>6.0000000000000067E-2</v>
      </c>
      <c r="G1284" s="119"/>
      <c r="V1284" s="165">
        <v>1</v>
      </c>
    </row>
    <row r="1285" spans="1:22" ht="12.75">
      <c r="A1285" s="96" t="s">
        <v>1041</v>
      </c>
      <c r="B1285" s="243">
        <f>'Tariff Book 14_15'!D1284</f>
        <v>2.2278899999999999</v>
      </c>
      <c r="C1285" s="89"/>
      <c r="D1285" s="188">
        <f t="shared" si="28"/>
        <v>2.3615634000000001</v>
      </c>
      <c r="E1285" s="159">
        <f t="shared" si="31"/>
        <v>6.0000000000000074E-2</v>
      </c>
      <c r="G1285" s="119"/>
      <c r="V1285" s="165">
        <v>1</v>
      </c>
    </row>
    <row r="1286" spans="1:22" ht="12.75">
      <c r="A1286" s="96" t="s">
        <v>1053</v>
      </c>
      <c r="B1286" s="243">
        <f>'Tariff Book 14_15'!D1285</f>
        <v>27309.659475</v>
      </c>
      <c r="C1286" s="89"/>
      <c r="D1286" s="188">
        <f t="shared" si="28"/>
        <v>28948.239043500002</v>
      </c>
      <c r="E1286" s="159">
        <f t="shared" si="31"/>
        <v>6.0000000000000039E-2</v>
      </c>
      <c r="G1286" s="119"/>
      <c r="V1286" s="165">
        <v>1</v>
      </c>
    </row>
    <row r="1287" spans="1:22" ht="12.75">
      <c r="A1287" s="96" t="s">
        <v>1041</v>
      </c>
      <c r="B1287" s="243">
        <f>'Tariff Book 14_15'!D1286</f>
        <v>2.2278899999999999</v>
      </c>
      <c r="C1287" s="89"/>
      <c r="D1287" s="188">
        <f t="shared" si="28"/>
        <v>2.3615634000000001</v>
      </c>
      <c r="E1287" s="159">
        <f t="shared" si="31"/>
        <v>6.0000000000000074E-2</v>
      </c>
      <c r="G1287" s="119"/>
      <c r="V1287" s="165">
        <v>1</v>
      </c>
    </row>
    <row r="1288" spans="1:22" ht="12.75">
      <c r="A1288" s="96" t="s">
        <v>1054</v>
      </c>
      <c r="B1288" s="243">
        <f>'Tariff Book 14_15'!D1287</f>
        <v>32471.648159999997</v>
      </c>
      <c r="C1288" s="89"/>
      <c r="D1288" s="188">
        <f t="shared" ref="D1288:D1337" si="32">B1288*($J$33+$J$32)</f>
        <v>34419.947049599999</v>
      </c>
      <c r="E1288" s="159">
        <f t="shared" si="31"/>
        <v>6.0000000000000081E-2</v>
      </c>
      <c r="G1288" s="119"/>
      <c r="V1288" s="165">
        <v>1</v>
      </c>
    </row>
    <row r="1289" spans="1:22" ht="12.75">
      <c r="A1289" s="96" t="s">
        <v>1041</v>
      </c>
      <c r="B1289" s="243">
        <f>'Tariff Book 14_15'!D1288</f>
        <v>2.2278899999999999</v>
      </c>
      <c r="C1289" s="89"/>
      <c r="D1289" s="188">
        <f t="shared" si="32"/>
        <v>2.3615634000000001</v>
      </c>
      <c r="E1289" s="159">
        <f t="shared" si="31"/>
        <v>6.0000000000000074E-2</v>
      </c>
      <c r="G1289" s="119"/>
    </row>
    <row r="1290" spans="1:22" ht="13.5" thickBot="1">
      <c r="A1290" s="271" t="s">
        <v>309</v>
      </c>
      <c r="B1290" s="204" t="str">
        <f>'Tariff Book 14_15'!D1289</f>
        <v>On application</v>
      </c>
      <c r="C1290" s="279"/>
      <c r="D1290" s="188" t="str">
        <f>B1290</f>
        <v>On application</v>
      </c>
      <c r="E1290" s="280"/>
      <c r="G1290" s="119"/>
      <c r="V1290" s="165">
        <v>1</v>
      </c>
    </row>
    <row r="1291" spans="1:22" ht="12.75">
      <c r="A1291" s="290"/>
      <c r="B1291" s="243"/>
      <c r="C1291" s="89"/>
      <c r="D1291" s="188"/>
      <c r="E1291" s="285"/>
      <c r="G1291" s="119"/>
      <c r="V1291" s="165">
        <v>1</v>
      </c>
    </row>
    <row r="1292" spans="1:22" ht="12.75">
      <c r="A1292" s="96" t="s">
        <v>1045</v>
      </c>
      <c r="B1292" s="243"/>
      <c r="C1292" s="89"/>
      <c r="D1292" s="188"/>
      <c r="E1292" s="159" t="s">
        <v>144</v>
      </c>
      <c r="G1292" s="119"/>
      <c r="V1292" s="165">
        <v>1</v>
      </c>
    </row>
    <row r="1293" spans="1:22" ht="12.75">
      <c r="A1293" s="96" t="s">
        <v>1049</v>
      </c>
      <c r="B1293" s="243">
        <f>'Tariff Book 14_15'!D1292</f>
        <v>2706.8430899999998</v>
      </c>
      <c r="C1293" s="89"/>
      <c r="D1293" s="188">
        <f t="shared" si="32"/>
        <v>2869.2536753999998</v>
      </c>
      <c r="E1293" s="159">
        <f t="shared" ref="E1293:E1304" si="33">(D1293-B1293)/B1293</f>
        <v>5.9999999999999984E-2</v>
      </c>
      <c r="G1293" s="119"/>
      <c r="V1293" s="165">
        <v>1</v>
      </c>
    </row>
    <row r="1294" spans="1:22" ht="12.75">
      <c r="A1294" s="96" t="s">
        <v>1041</v>
      </c>
      <c r="B1294" s="243">
        <f>'Tariff Book 14_15'!D1293</f>
        <v>0.52993499999999993</v>
      </c>
      <c r="C1294" s="89"/>
      <c r="D1294" s="188">
        <f t="shared" si="32"/>
        <v>0.56173109999999993</v>
      </c>
      <c r="E1294" s="159">
        <f t="shared" si="33"/>
        <v>0.06</v>
      </c>
      <c r="G1294" s="119"/>
      <c r="V1294" s="165">
        <v>1</v>
      </c>
    </row>
    <row r="1295" spans="1:22" ht="12.75">
      <c r="A1295" s="96" t="s">
        <v>1050</v>
      </c>
      <c r="B1295" s="243">
        <f>'Tariff Book 14_15'!D1294</f>
        <v>3563.0666399999996</v>
      </c>
      <c r="C1295" s="89"/>
      <c r="D1295" s="188">
        <f t="shared" si="32"/>
        <v>3776.8506383999998</v>
      </c>
      <c r="E1295" s="159">
        <f t="shared" si="33"/>
        <v>6.0000000000000067E-2</v>
      </c>
      <c r="G1295" s="119"/>
      <c r="V1295" s="165">
        <v>1</v>
      </c>
    </row>
    <row r="1296" spans="1:22" ht="12.75">
      <c r="A1296" s="96" t="s">
        <v>1041</v>
      </c>
      <c r="B1296" s="243">
        <f>'Tariff Book 14_15'!D1295</f>
        <v>0.59482500000000005</v>
      </c>
      <c r="C1296" s="89"/>
      <c r="D1296" s="188">
        <f t="shared" si="32"/>
        <v>0.63051450000000009</v>
      </c>
      <c r="E1296" s="159">
        <f t="shared" si="33"/>
        <v>6.000000000000006E-2</v>
      </c>
      <c r="G1296" s="119"/>
      <c r="V1296" s="165">
        <v>1</v>
      </c>
    </row>
    <row r="1297" spans="1:22" ht="12.75">
      <c r="A1297" s="96" t="s">
        <v>1051</v>
      </c>
      <c r="B1297" s="243">
        <f>'Tariff Book 14_15'!D1296</f>
        <v>6257.5049249999993</v>
      </c>
      <c r="C1297" s="89"/>
      <c r="D1297" s="188">
        <f t="shared" si="32"/>
        <v>6632.9552205</v>
      </c>
      <c r="E1297" s="159">
        <f t="shared" si="33"/>
        <v>6.0000000000000123E-2</v>
      </c>
      <c r="G1297" s="119"/>
      <c r="V1297" s="165">
        <v>1</v>
      </c>
    </row>
    <row r="1298" spans="1:22" ht="12.75">
      <c r="A1298" s="96" t="s">
        <v>1041</v>
      </c>
      <c r="B1298" s="243">
        <f>'Tariff Book 14_15'!D1297</f>
        <v>0.87601499999999999</v>
      </c>
      <c r="C1298" s="89"/>
      <c r="D1298" s="188">
        <f t="shared" si="32"/>
        <v>0.92857590000000001</v>
      </c>
      <c r="E1298" s="159">
        <f t="shared" si="33"/>
        <v>6.0000000000000026E-2</v>
      </c>
      <c r="G1298" s="119"/>
      <c r="V1298" s="165">
        <v>1</v>
      </c>
    </row>
    <row r="1299" spans="1:22" ht="12.75">
      <c r="A1299" s="96" t="s">
        <v>1052</v>
      </c>
      <c r="B1299" s="243">
        <f>'Tariff Book 14_15'!D1298</f>
        <v>6551.7702599999993</v>
      </c>
      <c r="C1299" s="89"/>
      <c r="D1299" s="188">
        <f t="shared" si="32"/>
        <v>6944.8764756</v>
      </c>
      <c r="E1299" s="159">
        <f t="shared" si="33"/>
        <v>6.0000000000000116E-2</v>
      </c>
      <c r="G1299" s="119"/>
      <c r="V1299" s="165">
        <v>1</v>
      </c>
    </row>
    <row r="1300" spans="1:22" ht="12.75">
      <c r="A1300" s="96" t="s">
        <v>1041</v>
      </c>
      <c r="B1300" s="243">
        <f>'Tariff Book 14_15'!D1299</f>
        <v>0.87601499999999999</v>
      </c>
      <c r="C1300" s="89"/>
      <c r="D1300" s="188">
        <f t="shared" si="32"/>
        <v>0.92857590000000001</v>
      </c>
      <c r="E1300" s="159">
        <f t="shared" si="33"/>
        <v>6.0000000000000026E-2</v>
      </c>
      <c r="G1300" s="119"/>
      <c r="V1300" s="165">
        <v>1</v>
      </c>
    </row>
    <row r="1301" spans="1:22" ht="12.75">
      <c r="A1301" s="96" t="s">
        <v>1053</v>
      </c>
      <c r="B1301" s="243">
        <f>'Tariff Book 14_15'!D1300</f>
        <v>13654.845959999999</v>
      </c>
      <c r="C1301" s="89"/>
      <c r="D1301" s="188">
        <f t="shared" si="32"/>
        <v>14474.136717599999</v>
      </c>
      <c r="E1301" s="159">
        <f t="shared" si="33"/>
        <v>5.9999999999999991E-2</v>
      </c>
      <c r="G1301" s="119"/>
      <c r="V1301" s="165">
        <v>1</v>
      </c>
    </row>
    <row r="1302" spans="1:22" ht="12.75">
      <c r="A1302" s="96" t="s">
        <v>1041</v>
      </c>
      <c r="B1302" s="243">
        <f>'Tariff Book 14_15'!D1301</f>
        <v>0.75704999999999989</v>
      </c>
      <c r="C1302" s="89"/>
      <c r="D1302" s="188">
        <f t="shared" si="32"/>
        <v>0.80247299999999988</v>
      </c>
      <c r="E1302" s="159">
        <f t="shared" si="33"/>
        <v>0.06</v>
      </c>
      <c r="G1302" s="119"/>
      <c r="V1302" s="165">
        <v>1</v>
      </c>
    </row>
    <row r="1303" spans="1:22" ht="12.75">
      <c r="A1303" s="96" t="s">
        <v>1054</v>
      </c>
      <c r="B1303" s="243">
        <f>'Tariff Book 14_15'!D1302</f>
        <v>16235.834894999998</v>
      </c>
      <c r="C1303" s="89"/>
      <c r="D1303" s="188">
        <f t="shared" si="32"/>
        <v>17209.984988699998</v>
      </c>
      <c r="E1303" s="159">
        <f t="shared" si="33"/>
        <v>6.0000000000000012E-2</v>
      </c>
      <c r="G1303" s="119"/>
      <c r="V1303" s="165">
        <v>1</v>
      </c>
    </row>
    <row r="1304" spans="1:22" ht="12.75">
      <c r="A1304" s="96" t="s">
        <v>1041</v>
      </c>
      <c r="B1304" s="243">
        <f>'Tariff Book 14_15'!D1303</f>
        <v>0.59482500000000005</v>
      </c>
      <c r="C1304" s="89"/>
      <c r="D1304" s="188">
        <f t="shared" si="32"/>
        <v>0.63051450000000009</v>
      </c>
      <c r="E1304" s="159">
        <f t="shared" si="33"/>
        <v>6.000000000000006E-2</v>
      </c>
      <c r="G1304" s="119"/>
    </row>
    <row r="1305" spans="1:22" ht="12.75">
      <c r="A1305" s="96" t="s">
        <v>309</v>
      </c>
      <c r="B1305" s="243" t="str">
        <f>'Tariff Book 14_15'!D1304</f>
        <v>On application</v>
      </c>
      <c r="C1305" s="89"/>
      <c r="D1305" s="188" t="str">
        <f>B1305</f>
        <v>On application</v>
      </c>
      <c r="E1305" s="159"/>
      <c r="G1305" s="119"/>
      <c r="V1305" s="165">
        <v>1</v>
      </c>
    </row>
    <row r="1306" spans="1:22" ht="12.75">
      <c r="A1306" s="96"/>
      <c r="B1306" s="243"/>
      <c r="C1306" s="89"/>
      <c r="D1306" s="188"/>
      <c r="E1306" s="159"/>
      <c r="G1306" s="119"/>
      <c r="V1306" s="165">
        <v>1</v>
      </c>
    </row>
    <row r="1307" spans="1:22" ht="12.75">
      <c r="A1307" s="94" t="s">
        <v>1056</v>
      </c>
      <c r="B1307" s="243"/>
      <c r="C1307" s="89"/>
      <c r="D1307" s="188"/>
      <c r="E1307" s="159" t="s">
        <v>144</v>
      </c>
      <c r="G1307" s="119"/>
      <c r="V1307" s="165">
        <v>1</v>
      </c>
    </row>
    <row r="1308" spans="1:22" ht="12.75">
      <c r="A1308" s="96"/>
      <c r="B1308" s="243"/>
      <c r="C1308" s="89"/>
      <c r="D1308" s="188"/>
      <c r="E1308" s="159" t="s">
        <v>144</v>
      </c>
      <c r="G1308" s="119"/>
      <c r="V1308" s="165">
        <v>1</v>
      </c>
    </row>
    <row r="1309" spans="1:22" ht="12.75">
      <c r="A1309" s="96" t="s">
        <v>1039</v>
      </c>
      <c r="B1309" s="243"/>
      <c r="C1309" s="89"/>
      <c r="D1309" s="188"/>
      <c r="E1309" s="159" t="s">
        <v>144</v>
      </c>
      <c r="G1309" s="119"/>
      <c r="V1309" s="165">
        <v>1</v>
      </c>
    </row>
    <row r="1310" spans="1:22" ht="12.75">
      <c r="A1310" s="96"/>
      <c r="B1310" s="243"/>
      <c r="C1310" s="89"/>
      <c r="D1310" s="188"/>
      <c r="E1310" s="159" t="s">
        <v>144</v>
      </c>
      <c r="G1310" s="119"/>
      <c r="V1310" s="165">
        <v>1</v>
      </c>
    </row>
    <row r="1311" spans="1:22" ht="12.75">
      <c r="A1311" s="96" t="s">
        <v>1057</v>
      </c>
      <c r="B1311" s="243">
        <f>'Tariff Book 14_15'!D1310</f>
        <v>1010.4130049999999</v>
      </c>
      <c r="C1311" s="89"/>
      <c r="D1311" s="188">
        <f t="shared" si="32"/>
        <v>1071.0377853</v>
      </c>
      <c r="E1311" s="159">
        <f>(D1311-B1311)/B1311</f>
        <v>6.0000000000000116E-2</v>
      </c>
      <c r="G1311" s="119"/>
      <c r="V1311" s="165">
        <v>1</v>
      </c>
    </row>
    <row r="1312" spans="1:22" ht="12.75">
      <c r="A1312" s="96" t="s">
        <v>1041</v>
      </c>
      <c r="B1312" s="243">
        <f>'Tariff Book 14_15'!D1311</f>
        <v>2.2278899999999999</v>
      </c>
      <c r="C1312" s="89"/>
      <c r="D1312" s="188">
        <f t="shared" si="32"/>
        <v>2.3615634000000001</v>
      </c>
      <c r="E1312" s="159">
        <f>(D1312-B1312)/B1312</f>
        <v>6.0000000000000074E-2</v>
      </c>
      <c r="G1312" s="119"/>
      <c r="V1312" s="165">
        <v>1</v>
      </c>
    </row>
    <row r="1313" spans="1:22" ht="12.75">
      <c r="A1313" s="96" t="s">
        <v>1058</v>
      </c>
      <c r="B1313" s="243">
        <f>'Tariff Book 14_15'!D1312</f>
        <v>1329.4987649999998</v>
      </c>
      <c r="C1313" s="89"/>
      <c r="D1313" s="188">
        <f t="shared" si="32"/>
        <v>1409.2686908999999</v>
      </c>
      <c r="E1313" s="159">
        <f>(D1313-B1313)/B1313</f>
        <v>6.0000000000000074E-2</v>
      </c>
      <c r="G1313" s="119"/>
      <c r="V1313" s="165">
        <v>1</v>
      </c>
    </row>
    <row r="1314" spans="1:22" ht="12.75">
      <c r="A1314" s="96" t="s">
        <v>1041</v>
      </c>
      <c r="B1314" s="243">
        <f>'Tariff Book 14_15'!D1313</f>
        <v>2.2278899999999999</v>
      </c>
      <c r="C1314" s="89"/>
      <c r="D1314" s="188">
        <f t="shared" si="32"/>
        <v>2.3615634000000001</v>
      </c>
      <c r="E1314" s="159">
        <f>(D1314-B1314)/B1314</f>
        <v>6.0000000000000074E-2</v>
      </c>
      <c r="G1314" s="119"/>
      <c r="V1314" s="165">
        <v>1</v>
      </c>
    </row>
    <row r="1315" spans="1:22" ht="12.75">
      <c r="A1315" s="96"/>
      <c r="B1315" s="243"/>
      <c r="C1315" s="89"/>
      <c r="D1315" s="188"/>
      <c r="E1315" s="159" t="s">
        <v>144</v>
      </c>
      <c r="G1315" s="119"/>
      <c r="V1315" s="165">
        <v>1</v>
      </c>
    </row>
    <row r="1316" spans="1:22" ht="12.75">
      <c r="A1316" s="96" t="s">
        <v>1045</v>
      </c>
      <c r="B1316" s="243"/>
      <c r="C1316" s="163"/>
      <c r="D1316" s="188"/>
      <c r="E1316" s="159" t="s">
        <v>144</v>
      </c>
      <c r="G1316" s="119"/>
      <c r="V1316" s="165">
        <v>1</v>
      </c>
    </row>
    <row r="1317" spans="1:22" ht="12.75">
      <c r="A1317" s="96"/>
      <c r="B1317" s="243"/>
      <c r="C1317" s="163"/>
      <c r="D1317" s="188"/>
      <c r="E1317" s="159" t="s">
        <v>144</v>
      </c>
      <c r="G1317" s="119"/>
      <c r="V1317" s="165">
        <v>1</v>
      </c>
    </row>
    <row r="1318" spans="1:22" ht="12.75">
      <c r="A1318" s="96" t="s">
        <v>1057</v>
      </c>
      <c r="B1318" s="243">
        <f>'Tariff Book 14_15'!D1317</f>
        <v>505.22272499999991</v>
      </c>
      <c r="C1318" s="89"/>
      <c r="D1318" s="188">
        <f t="shared" si="32"/>
        <v>535.53608849999989</v>
      </c>
      <c r="E1318" s="159">
        <f>(D1318-B1318)/B1318</f>
        <v>5.999999999999997E-2</v>
      </c>
      <c r="G1318" s="119"/>
      <c r="V1318" s="165">
        <v>1</v>
      </c>
    </row>
    <row r="1319" spans="1:22" ht="12.75">
      <c r="A1319" s="96" t="s">
        <v>1041</v>
      </c>
      <c r="B1319" s="243">
        <f>'Tariff Book 14_15'!D1318</f>
        <v>0.91927499999999984</v>
      </c>
      <c r="C1319" s="89"/>
      <c r="D1319" s="188">
        <f t="shared" si="32"/>
        <v>0.97443149999999989</v>
      </c>
      <c r="E1319" s="159">
        <f>(D1319-B1319)/B1319</f>
        <v>6.0000000000000067E-2</v>
      </c>
      <c r="G1319" s="119"/>
      <c r="V1319" s="165">
        <v>1</v>
      </c>
    </row>
    <row r="1320" spans="1:22" ht="12.75">
      <c r="A1320" s="96" t="s">
        <v>1058</v>
      </c>
      <c r="B1320" s="243">
        <f>'Tariff Book 14_15'!D1319</f>
        <v>664.74397499999986</v>
      </c>
      <c r="C1320" s="89"/>
      <c r="D1320" s="188">
        <f t="shared" si="32"/>
        <v>704.62861349999991</v>
      </c>
      <c r="E1320" s="159">
        <f>(D1320-B1320)/B1320</f>
        <v>6.0000000000000088E-2</v>
      </c>
      <c r="G1320" s="119"/>
      <c r="V1320" s="165">
        <v>1</v>
      </c>
    </row>
    <row r="1321" spans="1:22" ht="12.75">
      <c r="A1321" s="96" t="s">
        <v>1041</v>
      </c>
      <c r="B1321" s="243">
        <f>'Tariff Book 14_15'!D1320</f>
        <v>0.91927499999999984</v>
      </c>
      <c r="C1321" s="89"/>
      <c r="D1321" s="188">
        <f t="shared" si="32"/>
        <v>0.97443149999999989</v>
      </c>
      <c r="E1321" s="159">
        <f>(D1321-B1321)/B1321</f>
        <v>6.0000000000000067E-2</v>
      </c>
      <c r="G1321" s="119"/>
      <c r="V1321" s="165">
        <v>1</v>
      </c>
    </row>
    <row r="1322" spans="1:22" ht="12.75">
      <c r="A1322" s="96"/>
      <c r="B1322" s="243"/>
      <c r="C1322" s="89"/>
      <c r="D1322" s="188"/>
      <c r="E1322" s="159" t="s">
        <v>144</v>
      </c>
      <c r="G1322" s="119"/>
      <c r="V1322" s="165">
        <v>1</v>
      </c>
    </row>
    <row r="1323" spans="1:22" ht="12.75">
      <c r="A1323" s="94" t="s">
        <v>127</v>
      </c>
      <c r="B1323" s="243"/>
      <c r="C1323" s="89"/>
      <c r="D1323" s="188"/>
      <c r="E1323" s="159" t="s">
        <v>144</v>
      </c>
      <c r="G1323" s="119"/>
      <c r="V1323" s="165">
        <v>1</v>
      </c>
    </row>
    <row r="1324" spans="1:22" ht="12.75">
      <c r="A1324" s="96"/>
      <c r="B1324" s="243"/>
      <c r="C1324" s="89"/>
      <c r="D1324" s="188"/>
      <c r="E1324" s="159" t="s">
        <v>144</v>
      </c>
      <c r="G1324" s="119"/>
      <c r="V1324" s="165">
        <v>1</v>
      </c>
    </row>
    <row r="1325" spans="1:22" ht="12.75">
      <c r="A1325" s="96" t="s">
        <v>1039</v>
      </c>
      <c r="B1325" s="243"/>
      <c r="C1325" s="89"/>
      <c r="D1325" s="188"/>
      <c r="E1325" s="159" t="s">
        <v>144</v>
      </c>
      <c r="G1325" s="119"/>
      <c r="V1325" s="165">
        <v>1</v>
      </c>
    </row>
    <row r="1326" spans="1:22" ht="12.75">
      <c r="A1326" s="96"/>
      <c r="B1326" s="243"/>
      <c r="C1326" s="89"/>
      <c r="D1326" s="188"/>
      <c r="E1326" s="159" t="s">
        <v>144</v>
      </c>
      <c r="G1326" s="119"/>
      <c r="V1326" s="165">
        <v>1</v>
      </c>
    </row>
    <row r="1327" spans="1:22" ht="12.75">
      <c r="A1327" s="96" t="s">
        <v>1059</v>
      </c>
      <c r="B1327" s="243">
        <f>'Tariff Book 14_15'!D1326</f>
        <v>30628.079999999998</v>
      </c>
      <c r="C1327" s="89"/>
      <c r="D1327" s="188">
        <f t="shared" si="32"/>
        <v>32465.764800000001</v>
      </c>
      <c r="E1327" s="159">
        <f>(D1327-B1327)/B1327</f>
        <v>6.0000000000000095E-2</v>
      </c>
      <c r="G1327" s="119"/>
      <c r="V1327" s="165">
        <v>1</v>
      </c>
    </row>
    <row r="1328" spans="1:22" ht="12.75">
      <c r="A1328" s="96" t="s">
        <v>1060</v>
      </c>
      <c r="B1328" s="243">
        <f>'Tariff Book 14_15'!D1327</f>
        <v>11750.994989999997</v>
      </c>
      <c r="C1328" s="89"/>
      <c r="D1328" s="188">
        <f t="shared" si="32"/>
        <v>12456.054689399998</v>
      </c>
      <c r="E1328" s="159">
        <f>(D1328-B1328)/B1328</f>
        <v>6.0000000000000074E-2</v>
      </c>
      <c r="G1328" s="119"/>
      <c r="V1328" s="165">
        <v>1</v>
      </c>
    </row>
    <row r="1329" spans="1:22" ht="12.75">
      <c r="A1329" s="96" t="s">
        <v>1061</v>
      </c>
      <c r="B1329" s="243">
        <f>'Tariff Book 14_15'!D1328</f>
        <v>12869.557994999999</v>
      </c>
      <c r="C1329" s="89"/>
      <c r="D1329" s="188">
        <f t="shared" si="32"/>
        <v>13641.7314747</v>
      </c>
      <c r="E1329" s="159">
        <f>(D1329-B1329)/B1329</f>
        <v>6.0000000000000067E-2</v>
      </c>
      <c r="G1329" s="119"/>
      <c r="V1329" s="165">
        <v>1</v>
      </c>
    </row>
    <row r="1330" spans="1:22" ht="12.75">
      <c r="A1330" s="96" t="s">
        <v>123</v>
      </c>
      <c r="B1330" s="243">
        <f>'Tariff Book 14_15'!D1329</f>
        <v>4178.1697649999996</v>
      </c>
      <c r="C1330" s="89"/>
      <c r="D1330" s="188">
        <f t="shared" si="32"/>
        <v>4428.8599508999996</v>
      </c>
      <c r="E1330" s="159">
        <f>(D1330-B1330)/B1330</f>
        <v>0.06</v>
      </c>
      <c r="G1330" s="119"/>
      <c r="V1330" s="165">
        <v>1</v>
      </c>
    </row>
    <row r="1331" spans="1:22" ht="12.75">
      <c r="A1331" s="96"/>
      <c r="B1331" s="243"/>
      <c r="C1331" s="89"/>
      <c r="D1331" s="188"/>
      <c r="E1331" s="159" t="s">
        <v>144</v>
      </c>
      <c r="G1331" s="119"/>
      <c r="V1331" s="165">
        <v>1</v>
      </c>
    </row>
    <row r="1332" spans="1:22" ht="12.75">
      <c r="A1332" s="96" t="s">
        <v>1045</v>
      </c>
      <c r="B1332" s="243"/>
      <c r="C1332" s="89"/>
      <c r="D1332" s="188"/>
      <c r="E1332" s="159" t="s">
        <v>144</v>
      </c>
      <c r="G1332" s="119"/>
      <c r="V1332" s="165">
        <v>1</v>
      </c>
    </row>
    <row r="1333" spans="1:22" ht="12.75">
      <c r="A1333" s="96"/>
      <c r="B1333" s="243"/>
      <c r="C1333" s="89"/>
      <c r="D1333" s="188"/>
      <c r="E1333" s="159" t="s">
        <v>144</v>
      </c>
      <c r="G1333" s="119"/>
      <c r="V1333" s="165">
        <v>1</v>
      </c>
    </row>
    <row r="1334" spans="1:22" ht="12.75">
      <c r="A1334" s="96" t="s">
        <v>1059</v>
      </c>
      <c r="B1334" s="243">
        <f>'Tariff Book 14_15'!D1333</f>
        <v>12857.142374999999</v>
      </c>
      <c r="C1334" s="89"/>
      <c r="D1334" s="188">
        <f t="shared" si="32"/>
        <v>13628.570917499999</v>
      </c>
      <c r="E1334" s="159">
        <f>(D1334-B1334)/B1334</f>
        <v>5.9999999999999991E-2</v>
      </c>
      <c r="G1334" s="119"/>
      <c r="V1334" s="165">
        <v>1</v>
      </c>
    </row>
    <row r="1335" spans="1:22" ht="12.75">
      <c r="A1335" s="96" t="s">
        <v>1060</v>
      </c>
      <c r="B1335" s="243">
        <f>'Tariff Book 14_15'!D1334</f>
        <v>5252.4020849999997</v>
      </c>
      <c r="C1335" s="89"/>
      <c r="D1335" s="188">
        <f t="shared" si="32"/>
        <v>5567.5462101000003</v>
      </c>
      <c r="E1335" s="159">
        <f>(D1335-B1335)/B1335</f>
        <v>6.0000000000000109E-2</v>
      </c>
      <c r="G1335" s="119"/>
      <c r="V1335" s="165">
        <v>1</v>
      </c>
    </row>
    <row r="1336" spans="1:22" ht="12.75">
      <c r="A1336" s="96" t="s">
        <v>1061</v>
      </c>
      <c r="B1336" s="243">
        <f>'Tariff Book 14_15'!D1335</f>
        <v>6434.7735899999989</v>
      </c>
      <c r="C1336" s="89"/>
      <c r="D1336" s="188">
        <f t="shared" si="32"/>
        <v>6820.860005399999</v>
      </c>
      <c r="E1336" s="159">
        <f>(D1336-B1336)/B1336</f>
        <v>6.0000000000000026E-2</v>
      </c>
      <c r="G1336" s="119"/>
      <c r="V1336" s="165">
        <v>1</v>
      </c>
    </row>
    <row r="1337" spans="1:22" ht="12.75">
      <c r="A1337" s="96" t="s">
        <v>123</v>
      </c>
      <c r="B1337" s="243">
        <f>'Tariff Book 14_15'!D1336</f>
        <v>1391.5444199999999</v>
      </c>
      <c r="C1337" s="89"/>
      <c r="D1337" s="188">
        <f t="shared" si="32"/>
        <v>1475.0370852000001</v>
      </c>
      <c r="E1337" s="159">
        <f>(D1337-B1337)/B1337</f>
        <v>6.0000000000000109E-2</v>
      </c>
      <c r="G1337" s="119"/>
      <c r="V1337" s="165">
        <v>1</v>
      </c>
    </row>
    <row r="1338" spans="1:22" ht="12.75">
      <c r="A1338" s="96"/>
      <c r="B1338" s="243"/>
      <c r="C1338" s="89"/>
      <c r="D1338" s="188"/>
      <c r="E1338" s="159" t="s">
        <v>144</v>
      </c>
      <c r="G1338" s="119"/>
      <c r="V1338" s="165">
        <v>1</v>
      </c>
    </row>
    <row r="1339" spans="1:22" ht="12.75">
      <c r="A1339" s="94" t="s">
        <v>1260</v>
      </c>
      <c r="B1339" s="243"/>
      <c r="C1339" s="89"/>
      <c r="D1339" s="188"/>
      <c r="E1339" s="159" t="s">
        <v>144</v>
      </c>
      <c r="G1339" s="119"/>
      <c r="V1339" s="165">
        <v>1</v>
      </c>
    </row>
    <row r="1340" spans="1:22" ht="12.75">
      <c r="A1340" s="96"/>
      <c r="B1340" s="243"/>
      <c r="C1340" s="89"/>
      <c r="D1340" s="188"/>
      <c r="E1340" s="159" t="s">
        <v>144</v>
      </c>
      <c r="G1340" s="119"/>
      <c r="V1340" s="165">
        <v>1</v>
      </c>
    </row>
    <row r="1341" spans="1:22" ht="12.75">
      <c r="A1341" s="154" t="s">
        <v>1263</v>
      </c>
      <c r="B1341" s="243"/>
      <c r="C1341" s="89"/>
      <c r="D1341" s="188"/>
      <c r="E1341" s="159" t="s">
        <v>144</v>
      </c>
      <c r="G1341" s="119"/>
      <c r="V1341" s="165">
        <v>1</v>
      </c>
    </row>
    <row r="1342" spans="1:22" ht="12.75">
      <c r="A1342" s="96"/>
      <c r="B1342" s="243"/>
      <c r="C1342" s="89"/>
      <c r="D1342" s="188"/>
      <c r="E1342" s="159" t="s">
        <v>144</v>
      </c>
      <c r="G1342" s="119"/>
      <c r="V1342" s="165">
        <v>1</v>
      </c>
    </row>
    <row r="1343" spans="1:22" ht="12.75">
      <c r="A1343" s="154" t="s">
        <v>1264</v>
      </c>
      <c r="B1343" s="243"/>
      <c r="C1343" s="89"/>
      <c r="D1343" s="188"/>
      <c r="E1343" s="159" t="s">
        <v>144</v>
      </c>
      <c r="G1343" s="119"/>
      <c r="V1343" s="165">
        <v>1</v>
      </c>
    </row>
    <row r="1344" spans="1:22" ht="12.75">
      <c r="A1344" s="96" t="s">
        <v>197</v>
      </c>
      <c r="B1344" s="243"/>
      <c r="C1344" s="89"/>
      <c r="D1344" s="188"/>
      <c r="E1344" s="159" t="s">
        <v>144</v>
      </c>
      <c r="G1344" s="119"/>
      <c r="V1344" s="165">
        <v>1</v>
      </c>
    </row>
    <row r="1345" spans="1:22" ht="12.75">
      <c r="A1345" s="96" t="s">
        <v>311</v>
      </c>
      <c r="B1345" s="243"/>
      <c r="C1345" s="89"/>
      <c r="D1345" s="188"/>
      <c r="E1345" s="159" t="s">
        <v>144</v>
      </c>
      <c r="G1345" s="119"/>
      <c r="V1345" s="165">
        <v>1</v>
      </c>
    </row>
    <row r="1346" spans="1:22" ht="12.75">
      <c r="A1346" s="96"/>
      <c r="B1346" s="243"/>
      <c r="C1346" s="89"/>
      <c r="D1346" s="188"/>
      <c r="E1346" s="159" t="s">
        <v>144</v>
      </c>
      <c r="G1346" s="119"/>
      <c r="V1346" s="165">
        <v>1</v>
      </c>
    </row>
    <row r="1347" spans="1:22" ht="12.75">
      <c r="A1347" s="154" t="s">
        <v>1265</v>
      </c>
      <c r="B1347" s="243"/>
      <c r="C1347" s="89"/>
      <c r="D1347" s="188"/>
      <c r="E1347" s="159" t="s">
        <v>144</v>
      </c>
      <c r="G1347" s="119"/>
      <c r="V1347" s="165">
        <v>1</v>
      </c>
    </row>
    <row r="1348" spans="1:22" ht="12.75">
      <c r="A1348" s="96" t="s">
        <v>1067</v>
      </c>
      <c r="B1348" s="243"/>
      <c r="C1348" s="89"/>
      <c r="D1348" s="188"/>
      <c r="E1348" s="159" t="s">
        <v>144</v>
      </c>
      <c r="G1348" s="119"/>
      <c r="V1348" s="165">
        <v>1</v>
      </c>
    </row>
    <row r="1349" spans="1:22" ht="12.75">
      <c r="A1349" s="96" t="s">
        <v>1068</v>
      </c>
      <c r="B1349" s="243"/>
      <c r="C1349" s="89"/>
      <c r="D1349" s="188"/>
      <c r="E1349" s="159" t="s">
        <v>144</v>
      </c>
      <c r="G1349" s="119"/>
      <c r="V1349" s="165">
        <v>1</v>
      </c>
    </row>
    <row r="1350" spans="1:22" ht="12.75">
      <c r="A1350" s="96" t="s">
        <v>1069</v>
      </c>
      <c r="B1350" s="243"/>
      <c r="C1350" s="89"/>
      <c r="D1350" s="188"/>
      <c r="E1350" s="159" t="s">
        <v>144</v>
      </c>
      <c r="G1350" s="119"/>
      <c r="V1350" s="165">
        <v>1</v>
      </c>
    </row>
    <row r="1351" spans="1:22" ht="12.75">
      <c r="A1351" s="96" t="s">
        <v>553</v>
      </c>
      <c r="B1351" s="243"/>
      <c r="C1351" s="89"/>
      <c r="D1351" s="188"/>
      <c r="E1351" s="159" t="s">
        <v>144</v>
      </c>
      <c r="G1351" s="119"/>
      <c r="V1351" s="165">
        <v>1</v>
      </c>
    </row>
    <row r="1352" spans="1:22" ht="12.75">
      <c r="A1352" s="96"/>
      <c r="B1352" s="243"/>
      <c r="C1352" s="89"/>
      <c r="D1352" s="188"/>
      <c r="E1352" s="159"/>
      <c r="G1352" s="119"/>
    </row>
    <row r="1353" spans="1:22" ht="12.75">
      <c r="A1353" s="94" t="s">
        <v>1262</v>
      </c>
      <c r="B1353" s="243"/>
      <c r="C1353" s="89"/>
      <c r="D1353" s="188"/>
      <c r="E1353" s="159"/>
      <c r="G1353" s="119"/>
    </row>
    <row r="1354" spans="1:22" ht="12.75">
      <c r="A1354" s="96"/>
      <c r="B1354" s="243"/>
      <c r="C1354" s="89"/>
      <c r="D1354" s="188"/>
      <c r="E1354" s="159" t="s">
        <v>144</v>
      </c>
      <c r="G1354" s="119"/>
      <c r="V1354" s="165">
        <v>1</v>
      </c>
    </row>
    <row r="1355" spans="1:22" ht="12.75">
      <c r="A1355" s="94" t="s">
        <v>1070</v>
      </c>
      <c r="B1355" s="243"/>
      <c r="C1355" s="89"/>
      <c r="D1355" s="188"/>
      <c r="E1355" s="159" t="s">
        <v>144</v>
      </c>
      <c r="G1355" s="119"/>
      <c r="V1355" s="165">
        <v>1</v>
      </c>
    </row>
    <row r="1356" spans="1:22" ht="12.75">
      <c r="A1356" s="94"/>
      <c r="B1356" s="243"/>
      <c r="C1356" s="89"/>
      <c r="D1356" s="188"/>
      <c r="E1356" s="159"/>
      <c r="G1356" s="119"/>
    </row>
    <row r="1357" spans="1:22" ht="23.25">
      <c r="A1357" s="177" t="s">
        <v>1303</v>
      </c>
      <c r="B1357" s="243"/>
      <c r="C1357" s="89"/>
      <c r="D1357" s="188"/>
      <c r="E1357" s="159" t="s">
        <v>144</v>
      </c>
      <c r="G1357" s="119"/>
      <c r="V1357" s="165">
        <v>1</v>
      </c>
    </row>
    <row r="1358" spans="1:22" ht="12.75">
      <c r="A1358" s="94"/>
      <c r="B1358" s="243"/>
      <c r="C1358" s="89"/>
      <c r="D1358" s="188"/>
      <c r="E1358" s="159"/>
      <c r="G1358" s="119"/>
    </row>
    <row r="1359" spans="1:22" ht="12.75">
      <c r="A1359" s="96" t="s">
        <v>1071</v>
      </c>
      <c r="B1359" s="243"/>
      <c r="C1359" s="89"/>
      <c r="D1359" s="188"/>
      <c r="E1359" s="159" t="s">
        <v>144</v>
      </c>
      <c r="G1359" s="119"/>
      <c r="V1359" s="165">
        <v>1</v>
      </c>
    </row>
    <row r="1360" spans="1:22" ht="12.75">
      <c r="A1360" s="96" t="s">
        <v>1022</v>
      </c>
      <c r="B1360" s="243"/>
      <c r="C1360" s="89"/>
      <c r="D1360" s="188"/>
      <c r="E1360" s="159" t="s">
        <v>144</v>
      </c>
      <c r="G1360" s="119"/>
      <c r="V1360" s="165">
        <v>1</v>
      </c>
    </row>
    <row r="1361" spans="1:22" ht="12.75">
      <c r="A1361" s="96"/>
      <c r="B1361" s="243"/>
      <c r="C1361" s="89"/>
      <c r="D1361" s="188"/>
      <c r="E1361" s="159"/>
      <c r="G1361" s="119"/>
    </row>
    <row r="1362" spans="1:22" ht="12.75">
      <c r="A1362" s="96" t="s">
        <v>359</v>
      </c>
      <c r="B1362" s="243">
        <f>'Tariff Book 14_15'!D1361</f>
        <v>1359.629355</v>
      </c>
      <c r="C1362" s="89"/>
      <c r="D1362" s="188">
        <f t="shared" ref="D1362:D1408" si="34">B1362*($J$33+$J$32)</f>
        <v>1441.2071163000001</v>
      </c>
      <c r="E1362" s="159">
        <f>(D1362-B1362)/B1362</f>
        <v>6.0000000000000012E-2</v>
      </c>
      <c r="G1362" s="119"/>
      <c r="V1362" s="165">
        <v>1</v>
      </c>
    </row>
    <row r="1363" spans="1:22" ht="12.75">
      <c r="A1363" s="96"/>
      <c r="B1363" s="243"/>
      <c r="C1363" s="89"/>
      <c r="D1363" s="188"/>
      <c r="E1363" s="159" t="s">
        <v>144</v>
      </c>
      <c r="G1363" s="119"/>
      <c r="V1363" s="165">
        <v>1</v>
      </c>
    </row>
    <row r="1364" spans="1:22" ht="12.75">
      <c r="A1364" s="94" t="s">
        <v>1073</v>
      </c>
      <c r="B1364" s="243"/>
      <c r="C1364" s="89"/>
      <c r="D1364" s="188"/>
      <c r="E1364" s="159" t="s">
        <v>144</v>
      </c>
      <c r="G1364" s="119"/>
      <c r="V1364" s="165">
        <v>1</v>
      </c>
    </row>
    <row r="1365" spans="1:22" ht="12.75">
      <c r="A1365" s="94"/>
      <c r="B1365" s="243"/>
      <c r="C1365" s="89"/>
      <c r="D1365" s="188"/>
      <c r="E1365" s="159" t="s">
        <v>144</v>
      </c>
      <c r="G1365" s="119"/>
      <c r="V1365" s="165">
        <v>1</v>
      </c>
    </row>
    <row r="1366" spans="1:22" ht="12.75">
      <c r="A1366" s="96" t="s">
        <v>1027</v>
      </c>
      <c r="B1366" s="243"/>
      <c r="C1366" s="89"/>
      <c r="D1366" s="188"/>
      <c r="E1366" s="159" t="s">
        <v>144</v>
      </c>
      <c r="G1366" s="119"/>
      <c r="V1366" s="165">
        <v>1</v>
      </c>
    </row>
    <row r="1367" spans="1:22" ht="12.75">
      <c r="A1367" s="96" t="s">
        <v>1028</v>
      </c>
      <c r="B1367" s="243"/>
      <c r="C1367" s="89"/>
      <c r="D1367" s="188"/>
      <c r="E1367" s="159" t="s">
        <v>144</v>
      </c>
      <c r="G1367" s="119"/>
      <c r="V1367" s="165">
        <v>1</v>
      </c>
    </row>
    <row r="1368" spans="1:22" ht="12.75">
      <c r="A1368" s="96" t="s">
        <v>1029</v>
      </c>
      <c r="B1368" s="243"/>
      <c r="C1368" s="89"/>
      <c r="D1368" s="188"/>
      <c r="E1368" s="159" t="s">
        <v>144</v>
      </c>
      <c r="G1368" s="119"/>
      <c r="V1368" s="165">
        <v>1</v>
      </c>
    </row>
    <row r="1369" spans="1:22" ht="12.75">
      <c r="A1369" s="94"/>
      <c r="B1369" s="243"/>
      <c r="C1369" s="89"/>
      <c r="D1369" s="188"/>
      <c r="E1369" s="159" t="s">
        <v>144</v>
      </c>
      <c r="G1369" s="119"/>
      <c r="V1369" s="165">
        <v>1</v>
      </c>
    </row>
    <row r="1370" spans="1:22" ht="12.75">
      <c r="A1370" s="96" t="s">
        <v>353</v>
      </c>
      <c r="B1370" s="243">
        <f>'Tariff Book 14_15'!D1369</f>
        <v>712.62197999999989</v>
      </c>
      <c r="C1370" s="89"/>
      <c r="D1370" s="188">
        <f t="shared" si="34"/>
        <v>755.3792987999999</v>
      </c>
      <c r="E1370" s="159">
        <f>(D1370-B1370)/B1370</f>
        <v>6.0000000000000019E-2</v>
      </c>
      <c r="G1370" s="119"/>
      <c r="V1370" s="165">
        <v>1</v>
      </c>
    </row>
    <row r="1371" spans="1:22" ht="13.5" thickBot="1">
      <c r="A1371" s="271"/>
      <c r="B1371" s="204"/>
      <c r="C1371" s="279"/>
      <c r="D1371" s="188"/>
      <c r="E1371" s="280" t="s">
        <v>144</v>
      </c>
      <c r="G1371" s="119"/>
      <c r="V1371" s="165">
        <v>1</v>
      </c>
    </row>
    <row r="1372" spans="1:22" ht="12.75">
      <c r="A1372" s="291" t="s">
        <v>1075</v>
      </c>
      <c r="B1372" s="243"/>
      <c r="C1372" s="89"/>
      <c r="D1372" s="188"/>
      <c r="E1372" s="285" t="s">
        <v>144</v>
      </c>
      <c r="G1372" s="119"/>
      <c r="V1372" s="165">
        <v>1</v>
      </c>
    </row>
    <row r="1373" spans="1:22" ht="12.75">
      <c r="A1373" s="96"/>
      <c r="B1373" s="243"/>
      <c r="C1373" s="89"/>
      <c r="D1373" s="188"/>
      <c r="E1373" s="159" t="s">
        <v>144</v>
      </c>
      <c r="G1373" s="119"/>
      <c r="V1373" s="165">
        <v>1</v>
      </c>
    </row>
    <row r="1374" spans="1:22" ht="12.75">
      <c r="A1374" s="96" t="s">
        <v>1039</v>
      </c>
      <c r="B1374" s="243"/>
      <c r="C1374" s="163"/>
      <c r="D1374" s="188"/>
      <c r="E1374" s="159" t="s">
        <v>144</v>
      </c>
      <c r="G1374" s="119"/>
      <c r="V1374" s="165">
        <v>1</v>
      </c>
    </row>
    <row r="1375" spans="1:22" ht="12.75">
      <c r="A1375" s="96" t="s">
        <v>1057</v>
      </c>
      <c r="B1375" s="243">
        <f>'Tariff Book 14_15'!D1374</f>
        <v>1010.4130049999999</v>
      </c>
      <c r="C1375" s="89"/>
      <c r="D1375" s="188">
        <f t="shared" si="34"/>
        <v>1071.0377853</v>
      </c>
      <c r="E1375" s="159">
        <f>(D1375-B1375)/B1375</f>
        <v>6.0000000000000116E-2</v>
      </c>
      <c r="G1375" s="119"/>
      <c r="V1375" s="165">
        <v>1</v>
      </c>
    </row>
    <row r="1376" spans="1:22" ht="12.75">
      <c r="A1376" s="96" t="s">
        <v>1041</v>
      </c>
      <c r="B1376" s="243">
        <f>'Tariff Book 14_15'!D1375</f>
        <v>2.2278899999999999</v>
      </c>
      <c r="C1376" s="89"/>
      <c r="D1376" s="188">
        <f t="shared" si="34"/>
        <v>2.3615634000000001</v>
      </c>
      <c r="E1376" s="159">
        <f>(D1376-B1376)/B1376</f>
        <v>6.0000000000000074E-2</v>
      </c>
      <c r="G1376" s="119"/>
      <c r="V1376" s="165">
        <v>1</v>
      </c>
    </row>
    <row r="1377" spans="1:22" ht="12.75">
      <c r="A1377" s="96" t="s">
        <v>354</v>
      </c>
      <c r="B1377" s="243">
        <f>'Tariff Book 14_15'!D1376</f>
        <v>1329.4987649999998</v>
      </c>
      <c r="C1377" s="89"/>
      <c r="D1377" s="188">
        <f t="shared" si="34"/>
        <v>1409.2686908999999</v>
      </c>
      <c r="E1377" s="159">
        <f>(D1377-B1377)/B1377</f>
        <v>6.0000000000000074E-2</v>
      </c>
      <c r="G1377" s="119"/>
      <c r="V1377" s="165">
        <v>1</v>
      </c>
    </row>
    <row r="1378" spans="1:22" ht="12.75">
      <c r="A1378" s="96" t="s">
        <v>355</v>
      </c>
      <c r="B1378" s="243">
        <f>'Tariff Book 14_15'!D1377</f>
        <v>2.2278899999999999</v>
      </c>
      <c r="C1378" s="89"/>
      <c r="D1378" s="188">
        <f t="shared" si="34"/>
        <v>2.3615634000000001</v>
      </c>
      <c r="E1378" s="159">
        <f>(D1378-B1378)/B1378</f>
        <v>6.0000000000000074E-2</v>
      </c>
      <c r="G1378" s="119"/>
      <c r="V1378" s="165">
        <v>1</v>
      </c>
    </row>
    <row r="1379" spans="1:22" ht="12.75">
      <c r="A1379" s="96"/>
      <c r="B1379" s="243"/>
      <c r="C1379" s="89"/>
      <c r="D1379" s="188"/>
      <c r="E1379" s="159" t="s">
        <v>144</v>
      </c>
      <c r="G1379" s="119"/>
      <c r="V1379" s="165">
        <v>1</v>
      </c>
    </row>
    <row r="1380" spans="1:22" ht="12.75">
      <c r="A1380" s="96" t="s">
        <v>1045</v>
      </c>
      <c r="B1380" s="243"/>
      <c r="C1380" s="89"/>
      <c r="D1380" s="188"/>
      <c r="E1380" s="159" t="s">
        <v>144</v>
      </c>
      <c r="G1380" s="119"/>
      <c r="V1380" s="165">
        <v>1</v>
      </c>
    </row>
    <row r="1381" spans="1:22" ht="12.75">
      <c r="A1381" s="96" t="s">
        <v>356</v>
      </c>
      <c r="B1381" s="243">
        <f>'Tariff Book 14_15'!D1380</f>
        <v>505.22272499999991</v>
      </c>
      <c r="C1381" s="89"/>
      <c r="D1381" s="188">
        <f t="shared" si="34"/>
        <v>535.53608849999989</v>
      </c>
      <c r="E1381" s="159">
        <f>(D1381-B1381)/B1381</f>
        <v>5.999999999999997E-2</v>
      </c>
      <c r="G1381" s="119"/>
      <c r="V1381" s="165">
        <v>1</v>
      </c>
    </row>
    <row r="1382" spans="1:22" ht="12.75">
      <c r="A1382" s="96" t="s">
        <v>355</v>
      </c>
      <c r="B1382" s="243">
        <f>'Tariff Book 14_15'!D1381</f>
        <v>0.91927499999999984</v>
      </c>
      <c r="C1382" s="89"/>
      <c r="D1382" s="188">
        <f t="shared" si="34"/>
        <v>0.97443149999999989</v>
      </c>
      <c r="E1382" s="159">
        <f>(D1382-B1382)/B1382</f>
        <v>6.0000000000000067E-2</v>
      </c>
      <c r="G1382" s="119"/>
      <c r="V1382" s="165">
        <v>1</v>
      </c>
    </row>
    <row r="1383" spans="1:22" ht="12.75">
      <c r="A1383" s="96" t="s">
        <v>354</v>
      </c>
      <c r="B1383" s="243">
        <f>'Tariff Book 14_15'!D1382</f>
        <v>553.96592999999996</v>
      </c>
      <c r="C1383" s="89"/>
      <c r="D1383" s="188">
        <f t="shared" si="34"/>
        <v>587.20388579999997</v>
      </c>
      <c r="E1383" s="159">
        <f>(D1383-B1383)/B1383</f>
        <v>6.0000000000000019E-2</v>
      </c>
      <c r="G1383" s="119"/>
      <c r="V1383" s="165">
        <v>1</v>
      </c>
    </row>
    <row r="1384" spans="1:22" ht="12.75">
      <c r="A1384" s="96" t="s">
        <v>355</v>
      </c>
      <c r="B1384" s="243">
        <f>'Tariff Book 14_15'!D1383</f>
        <v>0.91927499999999984</v>
      </c>
      <c r="C1384" s="89"/>
      <c r="D1384" s="188">
        <f t="shared" si="34"/>
        <v>0.97443149999999989</v>
      </c>
      <c r="E1384" s="159">
        <f>(D1384-B1384)/B1384</f>
        <v>6.0000000000000067E-2</v>
      </c>
      <c r="G1384" s="119"/>
      <c r="V1384" s="165">
        <v>1</v>
      </c>
    </row>
    <row r="1385" spans="1:22" ht="12.75">
      <c r="A1385" s="96"/>
      <c r="B1385" s="243"/>
      <c r="C1385" s="89"/>
      <c r="D1385" s="188"/>
      <c r="E1385" s="159" t="s">
        <v>144</v>
      </c>
      <c r="G1385" s="119"/>
      <c r="V1385" s="165">
        <v>1</v>
      </c>
    </row>
    <row r="1386" spans="1:22" ht="12.75">
      <c r="A1386" s="94" t="s">
        <v>127</v>
      </c>
      <c r="B1386" s="243"/>
      <c r="C1386" s="89"/>
      <c r="D1386" s="188"/>
      <c r="E1386" s="159"/>
      <c r="G1386" s="119"/>
    </row>
    <row r="1387" spans="1:22" ht="12.75">
      <c r="A1387" s="96"/>
      <c r="B1387" s="243"/>
      <c r="C1387" s="89"/>
      <c r="D1387" s="188"/>
      <c r="E1387" s="159"/>
      <c r="G1387" s="119"/>
    </row>
    <row r="1388" spans="1:22" ht="12.75">
      <c r="A1388" s="96" t="s">
        <v>1039</v>
      </c>
      <c r="B1388" s="243"/>
      <c r="C1388" s="89"/>
      <c r="D1388" s="188"/>
      <c r="E1388" s="159"/>
      <c r="G1388" s="119"/>
    </row>
    <row r="1389" spans="1:22" ht="12.75">
      <c r="A1389" s="96" t="s">
        <v>124</v>
      </c>
      <c r="B1389" s="243">
        <f>'Tariff Book 14_15'!D1388</f>
        <v>2729.8898549999999</v>
      </c>
      <c r="C1389" s="89"/>
      <c r="D1389" s="188">
        <f t="shared" si="34"/>
        <v>2893.6832463000001</v>
      </c>
      <c r="E1389" s="159">
        <f>(D1389-B1389)/B1389</f>
        <v>6.000000000000006E-2</v>
      </c>
      <c r="G1389" s="119"/>
    </row>
    <row r="1390" spans="1:22" ht="12.75">
      <c r="A1390" s="96"/>
      <c r="B1390" s="243"/>
      <c r="C1390" s="89"/>
      <c r="D1390" s="188"/>
      <c r="E1390" s="159"/>
      <c r="G1390" s="119"/>
    </row>
    <row r="1391" spans="1:22" ht="12.75">
      <c r="A1391" s="96" t="s">
        <v>1266</v>
      </c>
      <c r="B1391" s="243"/>
      <c r="C1391" s="89"/>
      <c r="D1391" s="188"/>
      <c r="E1391" s="159"/>
      <c r="G1391" s="119"/>
    </row>
    <row r="1392" spans="1:22" ht="12.75">
      <c r="A1392" s="96" t="s">
        <v>124</v>
      </c>
      <c r="B1392" s="243">
        <f>'Tariff Book 14_15'!D1391</f>
        <v>1001.55552</v>
      </c>
      <c r="C1392" s="89"/>
      <c r="D1392" s="188">
        <f t="shared" si="34"/>
        <v>1061.6488512000001</v>
      </c>
      <c r="E1392" s="159">
        <f>(D1392-B1392)/B1392</f>
        <v>6.0000000000000081E-2</v>
      </c>
      <c r="G1392" s="119"/>
    </row>
    <row r="1393" spans="1:22" ht="12.75">
      <c r="A1393" s="96"/>
      <c r="B1393" s="243"/>
      <c r="C1393" s="89"/>
      <c r="D1393" s="188"/>
      <c r="E1393" s="159"/>
      <c r="G1393" s="119"/>
    </row>
    <row r="1394" spans="1:22" ht="12.75">
      <c r="A1394" s="94" t="s">
        <v>1080</v>
      </c>
      <c r="B1394" s="243"/>
      <c r="C1394" s="89"/>
      <c r="D1394" s="188"/>
      <c r="E1394" s="159" t="s">
        <v>144</v>
      </c>
      <c r="G1394" s="119"/>
      <c r="V1394" s="165">
        <v>1</v>
      </c>
    </row>
    <row r="1395" spans="1:22" ht="12.75">
      <c r="A1395" s="94" t="s">
        <v>1261</v>
      </c>
      <c r="B1395" s="243"/>
      <c r="C1395" s="89"/>
      <c r="D1395" s="188"/>
      <c r="E1395" s="159" t="s">
        <v>144</v>
      </c>
      <c r="G1395" s="119"/>
      <c r="V1395" s="165">
        <v>1</v>
      </c>
    </row>
    <row r="1396" spans="1:22" ht="12.75">
      <c r="A1396" s="96"/>
      <c r="B1396" s="243"/>
      <c r="C1396" s="89"/>
      <c r="D1396" s="188"/>
      <c r="E1396" s="159" t="s">
        <v>144</v>
      </c>
      <c r="G1396" s="119"/>
      <c r="V1396" s="165">
        <v>1</v>
      </c>
    </row>
    <row r="1397" spans="1:22" ht="12.75">
      <c r="A1397" s="96" t="s">
        <v>1081</v>
      </c>
      <c r="B1397" s="243"/>
      <c r="C1397" s="89"/>
      <c r="D1397" s="188"/>
      <c r="E1397" s="159" t="s">
        <v>144</v>
      </c>
      <c r="G1397" s="119"/>
      <c r="V1397" s="165">
        <v>1</v>
      </c>
    </row>
    <row r="1398" spans="1:22" ht="12.75">
      <c r="A1398" s="96"/>
      <c r="B1398" s="243"/>
      <c r="C1398" s="89"/>
      <c r="D1398" s="188"/>
      <c r="E1398" s="159" t="s">
        <v>144</v>
      </c>
      <c r="G1398" s="119"/>
      <c r="V1398" s="165">
        <v>1</v>
      </c>
    </row>
    <row r="1399" spans="1:22" ht="12.75">
      <c r="A1399" s="96" t="s">
        <v>198</v>
      </c>
      <c r="B1399" s="243">
        <f>'Tariff Book 14_15'!D1398</f>
        <v>797.69277</v>
      </c>
      <c r="C1399" s="89"/>
      <c r="D1399" s="188">
        <f t="shared" si="34"/>
        <v>845.55433620000008</v>
      </c>
      <c r="E1399" s="159">
        <f>(D1399-B1399)/B1399</f>
        <v>6.0000000000000109E-2</v>
      </c>
      <c r="G1399" s="119"/>
      <c r="V1399" s="165">
        <v>1</v>
      </c>
    </row>
    <row r="1400" spans="1:22" ht="12.75">
      <c r="A1400" s="96" t="s">
        <v>1082</v>
      </c>
      <c r="B1400" s="243">
        <f>'Tariff Book 14_15'!D1399</f>
        <v>797.69277</v>
      </c>
      <c r="C1400" s="89"/>
      <c r="D1400" s="188">
        <f t="shared" si="34"/>
        <v>845.55433620000008</v>
      </c>
      <c r="E1400" s="159">
        <f>(D1400-B1400)/B1400</f>
        <v>6.0000000000000109E-2</v>
      </c>
      <c r="G1400" s="119"/>
      <c r="V1400" s="165">
        <v>1</v>
      </c>
    </row>
    <row r="1401" spans="1:22" ht="12.75">
      <c r="A1401" s="96" t="s">
        <v>1083</v>
      </c>
      <c r="B1401" s="243">
        <f>'Tariff Book 14_15'!D1400</f>
        <v>797.69277</v>
      </c>
      <c r="C1401" s="89"/>
      <c r="D1401" s="188">
        <f t="shared" si="34"/>
        <v>845.55433620000008</v>
      </c>
      <c r="E1401" s="159">
        <f>(D1401-B1401)/B1401</f>
        <v>6.0000000000000109E-2</v>
      </c>
      <c r="G1401" s="119"/>
      <c r="V1401" s="165">
        <v>1</v>
      </c>
    </row>
    <row r="1402" spans="1:22" ht="12.75">
      <c r="A1402" s="96"/>
      <c r="B1402" s="243"/>
      <c r="C1402" s="89"/>
      <c r="D1402" s="188"/>
      <c r="E1402" s="159" t="s">
        <v>144</v>
      </c>
      <c r="G1402" s="119"/>
      <c r="V1402" s="165">
        <v>1</v>
      </c>
    </row>
    <row r="1403" spans="1:22" ht="12.75">
      <c r="A1403" s="94" t="s">
        <v>1080</v>
      </c>
      <c r="B1403" s="243"/>
      <c r="C1403" s="89"/>
      <c r="D1403" s="188"/>
      <c r="E1403" s="159" t="s">
        <v>144</v>
      </c>
      <c r="G1403" s="119"/>
      <c r="V1403" s="165">
        <v>1</v>
      </c>
    </row>
    <row r="1404" spans="1:22" ht="12.75">
      <c r="A1404" s="94" t="s">
        <v>1034</v>
      </c>
      <c r="B1404" s="243"/>
      <c r="C1404" s="89"/>
      <c r="D1404" s="188"/>
      <c r="E1404" s="159" t="s">
        <v>144</v>
      </c>
      <c r="G1404" s="119"/>
      <c r="V1404" s="165">
        <v>1</v>
      </c>
    </row>
    <row r="1405" spans="1:22" ht="12.75">
      <c r="A1405" s="96"/>
      <c r="B1405" s="243"/>
      <c r="C1405" s="89"/>
      <c r="D1405" s="188"/>
      <c r="E1405" s="159" t="s">
        <v>144</v>
      </c>
      <c r="G1405" s="119"/>
      <c r="V1405" s="165">
        <v>1</v>
      </c>
    </row>
    <row r="1406" spans="1:22" ht="12.75">
      <c r="A1406" s="96" t="s">
        <v>1084</v>
      </c>
      <c r="B1406" s="243">
        <f>'Tariff Book 14_15'!D1405</f>
        <v>797.69277</v>
      </c>
      <c r="C1406" s="89"/>
      <c r="D1406" s="188">
        <f t="shared" si="34"/>
        <v>845.55433620000008</v>
      </c>
      <c r="E1406" s="159">
        <f>(D1406-B1406)/B1406</f>
        <v>6.0000000000000109E-2</v>
      </c>
      <c r="G1406" s="119"/>
      <c r="V1406" s="165">
        <v>1</v>
      </c>
    </row>
    <row r="1407" spans="1:22" ht="12.75">
      <c r="A1407" s="96" t="s">
        <v>1085</v>
      </c>
      <c r="B1407" s="243">
        <f>'Tariff Book 14_15'!D1406</f>
        <v>797.69277</v>
      </c>
      <c r="C1407" s="89"/>
      <c r="D1407" s="188">
        <f t="shared" si="34"/>
        <v>845.55433620000008</v>
      </c>
      <c r="E1407" s="159">
        <f>(D1407-B1407)/B1407</f>
        <v>6.0000000000000109E-2</v>
      </c>
      <c r="G1407" s="119"/>
      <c r="V1407" s="165">
        <v>1</v>
      </c>
    </row>
    <row r="1408" spans="1:22" ht="12.75">
      <c r="A1408" s="96" t="s">
        <v>1086</v>
      </c>
      <c r="B1408" s="243">
        <f>'Tariff Book 14_15'!D1407</f>
        <v>797.69277</v>
      </c>
      <c r="C1408" s="89"/>
      <c r="D1408" s="188">
        <f t="shared" si="34"/>
        <v>845.55433620000008</v>
      </c>
      <c r="E1408" s="159">
        <f>(D1408-B1408)/B1408</f>
        <v>6.0000000000000109E-2</v>
      </c>
      <c r="G1408" s="119"/>
      <c r="V1408" s="165">
        <v>1</v>
      </c>
    </row>
    <row r="1409" spans="1:22" ht="12.75">
      <c r="A1409" s="96"/>
      <c r="B1409" s="243"/>
      <c r="C1409" s="89"/>
      <c r="D1409" s="188"/>
      <c r="E1409" s="159" t="s">
        <v>144</v>
      </c>
      <c r="G1409" s="119"/>
      <c r="V1409" s="165">
        <v>1</v>
      </c>
    </row>
    <row r="1410" spans="1:22" ht="12.75">
      <c r="A1410" s="96" t="s">
        <v>1087</v>
      </c>
      <c r="B1410" s="243"/>
      <c r="C1410" s="89"/>
      <c r="D1410" s="188"/>
      <c r="E1410" s="159" t="s">
        <v>144</v>
      </c>
      <c r="G1410" s="119"/>
      <c r="V1410" s="165">
        <v>1</v>
      </c>
    </row>
    <row r="1411" spans="1:22" ht="12.75">
      <c r="A1411" s="96" t="s">
        <v>1088</v>
      </c>
      <c r="B1411" s="243"/>
      <c r="C1411" s="89"/>
      <c r="D1411" s="188"/>
      <c r="E1411" s="159" t="s">
        <v>144</v>
      </c>
      <c r="G1411" s="119"/>
      <c r="V1411" s="165">
        <v>1</v>
      </c>
    </row>
    <row r="1412" spans="1:22" ht="12.75">
      <c r="A1412" s="96" t="s">
        <v>1089</v>
      </c>
      <c r="B1412" s="243"/>
      <c r="C1412" s="89"/>
      <c r="D1412" s="188"/>
      <c r="E1412" s="159" t="s">
        <v>144</v>
      </c>
      <c r="G1412" s="119"/>
      <c r="V1412" s="165">
        <v>1</v>
      </c>
    </row>
    <row r="1413" spans="1:22" ht="12.75">
      <c r="A1413" s="96"/>
      <c r="B1413" s="243"/>
      <c r="C1413" s="89"/>
      <c r="D1413" s="188"/>
      <c r="E1413" s="159" t="s">
        <v>144</v>
      </c>
      <c r="G1413" s="119"/>
      <c r="V1413" s="165">
        <v>1</v>
      </c>
    </row>
    <row r="1414" spans="1:22" ht="12.75">
      <c r="A1414" s="94" t="s">
        <v>1090</v>
      </c>
      <c r="B1414" s="243"/>
      <c r="C1414" s="89"/>
      <c r="D1414" s="188"/>
      <c r="E1414" s="159" t="s">
        <v>144</v>
      </c>
      <c r="G1414" s="119"/>
      <c r="V1414" s="165">
        <v>1</v>
      </c>
    </row>
    <row r="1415" spans="1:22" ht="12.75">
      <c r="A1415" s="96"/>
      <c r="B1415" s="243"/>
      <c r="C1415" s="89"/>
      <c r="D1415" s="188"/>
      <c r="E1415" s="159" t="s">
        <v>144</v>
      </c>
      <c r="G1415" s="119"/>
      <c r="V1415" s="165">
        <v>1</v>
      </c>
    </row>
    <row r="1416" spans="1:22" ht="12.75">
      <c r="A1416" s="96" t="s">
        <v>1091</v>
      </c>
      <c r="B1416" s="243">
        <f>'Tariff Book 14_15'!D1415</f>
        <v>1637.3693699999999</v>
      </c>
      <c r="C1416" s="89"/>
      <c r="D1416" s="188">
        <f t="shared" ref="D1416:D1418" si="35">B1416*($J$33+$J$32)</f>
        <v>1735.6115322000001</v>
      </c>
      <c r="E1416" s="159">
        <f>(D1416-B1416)/B1416</f>
        <v>6.0000000000000109E-2</v>
      </c>
      <c r="G1416" s="119"/>
      <c r="V1416" s="165">
        <v>1</v>
      </c>
    </row>
    <row r="1417" spans="1:22" ht="12.75">
      <c r="A1417" s="96" t="s">
        <v>1092</v>
      </c>
      <c r="B1417" s="243">
        <f>'Tariff Book 14_15'!D1416</f>
        <v>1964.8583849999998</v>
      </c>
      <c r="C1417" s="89"/>
      <c r="D1417" s="188">
        <f t="shared" si="35"/>
        <v>2082.7498880999997</v>
      </c>
      <c r="E1417" s="159">
        <f>(D1417-B1417)/B1417</f>
        <v>5.9999999999999963E-2</v>
      </c>
      <c r="G1417" s="119"/>
      <c r="V1417" s="165">
        <v>1</v>
      </c>
    </row>
    <row r="1418" spans="1:22" ht="12.75">
      <c r="A1418" s="96" t="s">
        <v>1093</v>
      </c>
      <c r="B1418" s="243">
        <f>'Tariff Book 14_15'!D1417</f>
        <v>2292.336585</v>
      </c>
      <c r="C1418" s="89"/>
      <c r="D1418" s="188">
        <f t="shared" si="35"/>
        <v>2429.8767801000004</v>
      </c>
      <c r="E1418" s="159">
        <f>(D1418-B1418)/B1418</f>
        <v>6.000000000000015E-2</v>
      </c>
      <c r="G1418" s="119"/>
      <c r="V1418" s="165">
        <v>1</v>
      </c>
    </row>
    <row r="1419" spans="1:22" ht="12.75">
      <c r="A1419" s="96"/>
      <c r="B1419" s="243"/>
      <c r="C1419" s="89"/>
      <c r="D1419" s="188"/>
      <c r="E1419" s="159" t="s">
        <v>144</v>
      </c>
      <c r="G1419" s="119"/>
      <c r="V1419" s="165">
        <v>1</v>
      </c>
    </row>
    <row r="1420" spans="1:22" ht="12.75">
      <c r="A1420" s="94" t="s">
        <v>1094</v>
      </c>
      <c r="B1420" s="243"/>
      <c r="C1420" s="89"/>
      <c r="D1420" s="188"/>
      <c r="E1420" s="159" t="s">
        <v>144</v>
      </c>
      <c r="G1420" s="119"/>
      <c r="V1420" s="165">
        <v>1</v>
      </c>
    </row>
    <row r="1421" spans="1:22" ht="12.75">
      <c r="A1421" s="96"/>
      <c r="B1421" s="243"/>
      <c r="C1421" s="89"/>
      <c r="D1421" s="188"/>
      <c r="E1421" s="159" t="s">
        <v>144</v>
      </c>
      <c r="G1421" s="119"/>
      <c r="V1421" s="165">
        <v>1</v>
      </c>
    </row>
    <row r="1422" spans="1:22" ht="12.75">
      <c r="A1422" s="94" t="s">
        <v>1095</v>
      </c>
      <c r="B1422" s="243"/>
      <c r="C1422" s="89"/>
      <c r="D1422" s="188"/>
      <c r="E1422" s="159" t="s">
        <v>144</v>
      </c>
      <c r="G1422" s="119"/>
      <c r="V1422" s="165">
        <v>1</v>
      </c>
    </row>
    <row r="1423" spans="1:22" ht="12.75">
      <c r="A1423" s="94"/>
      <c r="B1423" s="243"/>
      <c r="C1423" s="89"/>
      <c r="D1423" s="188"/>
      <c r="E1423" s="159" t="s">
        <v>144</v>
      </c>
      <c r="G1423" s="119"/>
      <c r="V1423" s="165">
        <v>1</v>
      </c>
    </row>
    <row r="1424" spans="1:22" ht="12.75">
      <c r="A1424" s="96" t="s">
        <v>1257</v>
      </c>
      <c r="B1424" s="243" t="str">
        <f>'Tariff Book 14_15'!D1423</f>
        <v>On Application</v>
      </c>
      <c r="C1424" s="89"/>
      <c r="D1424" s="189" t="str">
        <f>B1424</f>
        <v>On Application</v>
      </c>
      <c r="E1424" s="159" t="s">
        <v>144</v>
      </c>
      <c r="G1424" s="119"/>
      <c r="V1424" s="165">
        <v>1</v>
      </c>
    </row>
    <row r="1425" spans="1:22" ht="12.75">
      <c r="A1425" s="96"/>
      <c r="B1425" s="243"/>
      <c r="C1425" s="89"/>
      <c r="D1425" s="189"/>
      <c r="E1425" s="159"/>
      <c r="G1425" s="119"/>
      <c r="V1425" s="165">
        <v>1</v>
      </c>
    </row>
    <row r="1426" spans="1:22" ht="12.75">
      <c r="A1426" s="94" t="s">
        <v>272</v>
      </c>
      <c r="B1426" s="243"/>
      <c r="C1426" s="89"/>
      <c r="D1426" s="189"/>
      <c r="E1426" s="159" t="s">
        <v>144</v>
      </c>
      <c r="G1426" s="119"/>
      <c r="V1426" s="165">
        <v>1</v>
      </c>
    </row>
    <row r="1427" spans="1:22" ht="12.75">
      <c r="A1427" s="96"/>
      <c r="B1427" s="243"/>
      <c r="C1427" s="89"/>
      <c r="D1427" s="189"/>
      <c r="E1427" s="159" t="s">
        <v>144</v>
      </c>
      <c r="G1427" s="119"/>
      <c r="V1427" s="165">
        <v>1</v>
      </c>
    </row>
    <row r="1428" spans="1:22" ht="12.75">
      <c r="A1428" s="96" t="s">
        <v>273</v>
      </c>
      <c r="B1428" s="243" t="str">
        <f>'Tariff Book 14_15'!D1427</f>
        <v>On Application</v>
      </c>
      <c r="C1428" s="89"/>
      <c r="D1428" s="189" t="str">
        <f t="shared" ref="D1428:D1436" si="36">B1428</f>
        <v>On Application</v>
      </c>
      <c r="E1428" s="159"/>
      <c r="G1428" s="119"/>
    </row>
    <row r="1429" spans="1:22" ht="12.75">
      <c r="A1429" s="96" t="s">
        <v>260</v>
      </c>
      <c r="B1429" s="243"/>
      <c r="C1429" s="89"/>
      <c r="D1429" s="189"/>
      <c r="E1429" s="159" t="s">
        <v>144</v>
      </c>
      <c r="G1429" s="119"/>
    </row>
    <row r="1430" spans="1:22" ht="12.75">
      <c r="A1430" s="94" t="s">
        <v>274</v>
      </c>
      <c r="B1430" s="243"/>
      <c r="C1430" s="89"/>
      <c r="D1430" s="189"/>
      <c r="E1430" s="159" t="s">
        <v>144</v>
      </c>
      <c r="G1430" s="119"/>
    </row>
    <row r="1431" spans="1:22" ht="12.75">
      <c r="A1431" s="96"/>
      <c r="B1431" s="243"/>
      <c r="C1431" s="89"/>
      <c r="D1431" s="189"/>
      <c r="E1431" s="159" t="s">
        <v>144</v>
      </c>
      <c r="G1431" s="119"/>
    </row>
    <row r="1432" spans="1:22" ht="12.75">
      <c r="A1432" s="96" t="s">
        <v>275</v>
      </c>
      <c r="B1432" s="243" t="str">
        <f>'Tariff Book 14_15'!D1431</f>
        <v>On Application</v>
      </c>
      <c r="C1432" s="89"/>
      <c r="D1432" s="189" t="str">
        <f t="shared" si="36"/>
        <v>On Application</v>
      </c>
      <c r="E1432" s="159"/>
      <c r="G1432" s="119"/>
      <c r="V1432" s="165">
        <v>1</v>
      </c>
    </row>
    <row r="1433" spans="1:22" ht="12.75">
      <c r="A1433" s="96"/>
      <c r="B1433" s="243"/>
      <c r="C1433" s="89"/>
      <c r="D1433" s="189"/>
      <c r="E1433" s="159"/>
      <c r="G1433" s="119"/>
    </row>
    <row r="1434" spans="1:22" ht="12.75">
      <c r="A1434" s="94" t="s">
        <v>1268</v>
      </c>
      <c r="B1434" s="243"/>
      <c r="C1434" s="89"/>
      <c r="D1434" s="189"/>
      <c r="E1434" s="159" t="s">
        <v>144</v>
      </c>
      <c r="G1434" s="119"/>
    </row>
    <row r="1435" spans="1:22" ht="12.75">
      <c r="A1435" s="94"/>
      <c r="B1435" s="243"/>
      <c r="C1435" s="89"/>
      <c r="D1435" s="189"/>
      <c r="E1435" s="159" t="s">
        <v>144</v>
      </c>
      <c r="G1435" s="119"/>
      <c r="V1435" s="165">
        <v>1</v>
      </c>
    </row>
    <row r="1436" spans="1:22" ht="12.75">
      <c r="A1436" s="96" t="s">
        <v>1267</v>
      </c>
      <c r="B1436" s="243" t="str">
        <f>'Tariff Book 14_15'!D1435</f>
        <v>On Application</v>
      </c>
      <c r="C1436" s="89"/>
      <c r="D1436" s="189" t="str">
        <f t="shared" si="36"/>
        <v>On Application</v>
      </c>
      <c r="E1436" s="159" t="s">
        <v>144</v>
      </c>
      <c r="G1436" s="119"/>
    </row>
    <row r="1437" spans="1:22" ht="13.5" thickBot="1">
      <c r="A1437" s="271"/>
      <c r="B1437" s="204"/>
      <c r="C1437" s="279"/>
      <c r="D1437" s="225"/>
      <c r="E1437" s="280"/>
      <c r="G1437" s="119"/>
    </row>
    <row r="1438" spans="1:22" ht="12.75">
      <c r="A1438" s="281" t="s">
        <v>113</v>
      </c>
      <c r="B1438" s="243"/>
      <c r="C1438" s="89"/>
      <c r="D1438" s="188"/>
      <c r="E1438" s="285" t="s">
        <v>144</v>
      </c>
      <c r="G1438" s="119"/>
    </row>
    <row r="1439" spans="1:22" ht="12.75">
      <c r="A1439" s="94" t="s">
        <v>141</v>
      </c>
      <c r="B1439" s="243"/>
      <c r="C1439" s="89"/>
      <c r="D1439" s="188"/>
      <c r="E1439" s="159" t="s">
        <v>144</v>
      </c>
      <c r="G1439" s="119"/>
      <c r="V1439" s="165">
        <v>1</v>
      </c>
    </row>
    <row r="1440" spans="1:22" ht="12.75">
      <c r="A1440" s="94" t="s">
        <v>142</v>
      </c>
      <c r="B1440" s="243"/>
      <c r="C1440" s="89"/>
      <c r="D1440" s="188"/>
      <c r="E1440" s="159" t="s">
        <v>144</v>
      </c>
      <c r="G1440" s="119"/>
      <c r="V1440" s="165">
        <v>1</v>
      </c>
    </row>
    <row r="1441" spans="1:22" ht="12.75">
      <c r="A1441" s="94"/>
      <c r="B1441" s="243"/>
      <c r="C1441" s="89"/>
      <c r="D1441" s="188"/>
      <c r="E1441" s="159"/>
      <c r="G1441" s="119"/>
    </row>
    <row r="1442" spans="1:22" ht="12.75">
      <c r="A1442" s="94" t="s">
        <v>45</v>
      </c>
      <c r="B1442" s="243"/>
      <c r="C1442" s="89"/>
      <c r="D1442" s="188"/>
      <c r="E1442" s="159"/>
      <c r="G1442" s="119"/>
    </row>
    <row r="1443" spans="1:22" ht="12.75">
      <c r="A1443" s="96" t="s">
        <v>47</v>
      </c>
      <c r="B1443" s="243"/>
      <c r="C1443" s="89"/>
      <c r="D1443" s="188"/>
      <c r="E1443" s="159"/>
      <c r="G1443" s="119"/>
    </row>
    <row r="1444" spans="1:22" ht="12.75">
      <c r="A1444" s="96" t="s">
        <v>49</v>
      </c>
      <c r="B1444" s="243"/>
      <c r="C1444" s="89"/>
      <c r="D1444" s="188"/>
      <c r="E1444" s="159"/>
      <c r="G1444" s="119"/>
    </row>
    <row r="1445" spans="1:22" ht="12.75">
      <c r="A1445" s="96"/>
      <c r="B1445" s="243"/>
      <c r="C1445" s="89"/>
      <c r="D1445" s="188"/>
      <c r="E1445" s="159"/>
      <c r="G1445" s="119"/>
    </row>
    <row r="1446" spans="1:22" ht="12.75">
      <c r="A1446" s="96" t="s">
        <v>50</v>
      </c>
      <c r="B1446" s="243"/>
      <c r="C1446" s="89"/>
      <c r="D1446" s="188"/>
      <c r="E1446" s="159"/>
      <c r="G1446" s="119"/>
    </row>
    <row r="1447" spans="1:22" ht="12.75">
      <c r="A1447" s="96" t="s">
        <v>51</v>
      </c>
      <c r="B1447" s="243"/>
      <c r="C1447" s="89"/>
      <c r="D1447" s="188"/>
      <c r="E1447" s="159"/>
      <c r="G1447" s="119"/>
    </row>
    <row r="1448" spans="1:22" ht="12.75">
      <c r="A1448" s="96" t="s">
        <v>53</v>
      </c>
      <c r="B1448" s="243"/>
      <c r="C1448" s="89"/>
      <c r="D1448" s="188"/>
      <c r="E1448" s="159"/>
      <c r="G1448" s="119"/>
    </row>
    <row r="1449" spans="1:22" ht="12.75">
      <c r="A1449" s="96"/>
      <c r="B1449" s="243"/>
      <c r="C1449" s="89"/>
      <c r="D1449" s="188"/>
      <c r="E1449" s="159"/>
      <c r="G1449" s="119"/>
    </row>
    <row r="1450" spans="1:22" ht="12.75">
      <c r="A1450" s="96" t="s">
        <v>55</v>
      </c>
      <c r="B1450" s="243"/>
      <c r="C1450" s="89"/>
      <c r="D1450" s="188"/>
      <c r="E1450" s="159"/>
      <c r="G1450" s="119"/>
    </row>
    <row r="1451" spans="1:22" ht="12.75">
      <c r="A1451" s="96"/>
      <c r="B1451" s="243"/>
      <c r="C1451" s="89"/>
      <c r="D1451" s="188"/>
      <c r="E1451" s="159"/>
      <c r="G1451" s="119"/>
    </row>
    <row r="1452" spans="1:22" ht="12.75">
      <c r="A1452" s="96" t="s">
        <v>56</v>
      </c>
      <c r="B1452" s="243"/>
      <c r="C1452" s="89"/>
      <c r="D1452" s="188"/>
      <c r="E1452" s="159"/>
      <c r="G1452" s="119"/>
    </row>
    <row r="1453" spans="1:22" ht="12.75">
      <c r="A1453" s="96" t="s">
        <v>57</v>
      </c>
      <c r="B1453" s="243"/>
      <c r="C1453" s="89"/>
      <c r="D1453" s="188"/>
      <c r="E1453" s="159"/>
      <c r="G1453" s="119"/>
    </row>
    <row r="1454" spans="1:22" ht="12.75">
      <c r="A1454" s="96" t="s">
        <v>58</v>
      </c>
      <c r="B1454" s="243"/>
      <c r="C1454" s="89"/>
      <c r="D1454" s="188"/>
      <c r="E1454" s="159"/>
      <c r="G1454" s="119"/>
    </row>
    <row r="1455" spans="1:22" ht="12.75">
      <c r="A1455" s="96"/>
      <c r="B1455" s="243"/>
      <c r="C1455" s="89"/>
      <c r="D1455" s="188"/>
      <c r="E1455" s="159"/>
      <c r="G1455" s="119"/>
    </row>
    <row r="1456" spans="1:22" ht="12.75">
      <c r="A1456" s="96" t="s">
        <v>677</v>
      </c>
      <c r="B1456" s="243"/>
      <c r="C1456" s="89"/>
      <c r="D1456" s="188"/>
      <c r="E1456" s="159" t="s">
        <v>144</v>
      </c>
      <c r="G1456" s="119"/>
      <c r="V1456" s="165">
        <v>1</v>
      </c>
    </row>
    <row r="1457" spans="1:22" ht="12.75">
      <c r="A1457" s="96" t="s">
        <v>678</v>
      </c>
      <c r="B1457" s="243"/>
      <c r="C1457" s="89"/>
      <c r="D1457" s="188"/>
      <c r="E1457" s="159" t="s">
        <v>144</v>
      </c>
      <c r="G1457" s="119"/>
      <c r="V1457" s="165">
        <v>1</v>
      </c>
    </row>
    <row r="1458" spans="1:22" ht="12.75">
      <c r="A1458" s="96"/>
      <c r="B1458" s="243"/>
      <c r="C1458" s="89"/>
      <c r="D1458" s="188"/>
      <c r="E1458" s="159" t="s">
        <v>144</v>
      </c>
      <c r="G1458" s="119"/>
      <c r="V1458" s="165">
        <v>1</v>
      </c>
    </row>
    <row r="1459" spans="1:22" ht="12.75">
      <c r="A1459" s="96" t="s">
        <v>679</v>
      </c>
      <c r="B1459" s="243"/>
      <c r="C1459" s="89"/>
      <c r="D1459" s="188"/>
      <c r="E1459" s="159" t="s">
        <v>144</v>
      </c>
      <c r="G1459" s="119"/>
    </row>
    <row r="1460" spans="1:22" ht="12.75">
      <c r="A1460" s="96" t="s">
        <v>680</v>
      </c>
      <c r="B1460" s="243"/>
      <c r="C1460" s="89"/>
      <c r="D1460" s="188"/>
      <c r="E1460" s="159" t="s">
        <v>144</v>
      </c>
      <c r="G1460" s="119"/>
      <c r="V1460" s="165">
        <v>1</v>
      </c>
    </row>
    <row r="1461" spans="1:22" ht="12.75">
      <c r="A1461" s="96" t="s">
        <v>681</v>
      </c>
      <c r="B1461" s="243"/>
      <c r="C1461" s="89"/>
      <c r="D1461" s="188"/>
      <c r="E1461" s="159" t="s">
        <v>144</v>
      </c>
      <c r="G1461" s="119"/>
    </row>
    <row r="1462" spans="1:22" ht="12.75">
      <c r="A1462" s="96"/>
      <c r="B1462" s="243"/>
      <c r="C1462" s="89"/>
      <c r="D1462" s="188"/>
      <c r="E1462" s="159" t="s">
        <v>144</v>
      </c>
      <c r="G1462" s="119"/>
    </row>
    <row r="1463" spans="1:22" ht="12.75">
      <c r="A1463" s="96" t="s">
        <v>682</v>
      </c>
      <c r="B1463" s="243"/>
      <c r="C1463" s="89"/>
      <c r="D1463" s="188"/>
      <c r="E1463" s="159" t="s">
        <v>144</v>
      </c>
      <c r="G1463" s="119"/>
    </row>
    <row r="1464" spans="1:22" ht="12.75">
      <c r="A1464" s="96" t="s">
        <v>1342</v>
      </c>
      <c r="B1464" s="243"/>
      <c r="C1464" s="89"/>
      <c r="D1464" s="188"/>
      <c r="E1464" s="159" t="s">
        <v>144</v>
      </c>
      <c r="G1464" s="119"/>
    </row>
    <row r="1465" spans="1:22" ht="12.75">
      <c r="A1465" s="96" t="s">
        <v>684</v>
      </c>
      <c r="B1465" s="243"/>
      <c r="C1465" s="89"/>
      <c r="D1465" s="188"/>
      <c r="E1465" s="159" t="s">
        <v>144</v>
      </c>
      <c r="G1465" s="119"/>
    </row>
    <row r="1466" spans="1:22" ht="12.75">
      <c r="A1466" s="96"/>
      <c r="B1466" s="243"/>
      <c r="C1466" s="89"/>
      <c r="D1466" s="188"/>
      <c r="E1466" s="159" t="s">
        <v>144</v>
      </c>
      <c r="G1466" s="119"/>
    </row>
    <row r="1467" spans="1:22" ht="12.75">
      <c r="A1467" s="96" t="s">
        <v>685</v>
      </c>
      <c r="B1467" s="243"/>
      <c r="C1467" s="89"/>
      <c r="D1467" s="188"/>
      <c r="E1467" s="159" t="s">
        <v>144</v>
      </c>
      <c r="G1467" s="119"/>
    </row>
    <row r="1468" spans="1:22" ht="12.75">
      <c r="A1468" s="96" t="s">
        <v>686</v>
      </c>
      <c r="B1468" s="243"/>
      <c r="C1468" s="89"/>
      <c r="D1468" s="188"/>
      <c r="E1468" s="159" t="s">
        <v>144</v>
      </c>
      <c r="G1468" s="119"/>
    </row>
    <row r="1469" spans="1:22" ht="12.75">
      <c r="A1469" s="96"/>
      <c r="B1469" s="243"/>
      <c r="C1469" s="89"/>
      <c r="D1469" s="188"/>
      <c r="E1469" s="159" t="s">
        <v>144</v>
      </c>
      <c r="G1469" s="119"/>
    </row>
    <row r="1470" spans="1:22" ht="12.75">
      <c r="A1470" s="96" t="s">
        <v>688</v>
      </c>
      <c r="B1470" s="243"/>
      <c r="C1470" s="89"/>
      <c r="D1470" s="188"/>
      <c r="E1470" s="159" t="s">
        <v>144</v>
      </c>
      <c r="G1470" s="119"/>
    </row>
    <row r="1471" spans="1:22" ht="12.75">
      <c r="A1471" s="96" t="s">
        <v>687</v>
      </c>
      <c r="B1471" s="243"/>
      <c r="C1471" s="89"/>
      <c r="D1471" s="188"/>
      <c r="E1471" s="159" t="s">
        <v>144</v>
      </c>
      <c r="G1471" s="119"/>
    </row>
    <row r="1472" spans="1:22" ht="12.75">
      <c r="A1472" s="96"/>
      <c r="B1472" s="243"/>
      <c r="C1472" s="89"/>
      <c r="D1472" s="188"/>
      <c r="E1472" s="159"/>
      <c r="G1472" s="119"/>
    </row>
    <row r="1473" spans="1:22" ht="12.75">
      <c r="A1473" s="96"/>
      <c r="B1473" s="243"/>
      <c r="C1473" s="89"/>
      <c r="D1473" s="188"/>
      <c r="E1473" s="159" t="s">
        <v>144</v>
      </c>
      <c r="G1473" s="119"/>
    </row>
    <row r="1474" spans="1:22" ht="12.75">
      <c r="A1474" s="94" t="s">
        <v>689</v>
      </c>
      <c r="B1474" s="243"/>
      <c r="C1474" s="89"/>
      <c r="D1474" s="188"/>
      <c r="E1474" s="159" t="s">
        <v>144</v>
      </c>
      <c r="G1474" s="119"/>
    </row>
    <row r="1475" spans="1:22" ht="12.75">
      <c r="A1475" s="96" t="s">
        <v>297</v>
      </c>
      <c r="B1475" s="243">
        <f>'Tariff Book 14_15'!D1474</f>
        <v>132.40676999999999</v>
      </c>
      <c r="C1475" s="89"/>
      <c r="D1475" s="188">
        <f>B1475*($J$33+$J$30)</f>
        <v>137.10721033500002</v>
      </c>
      <c r="E1475" s="159">
        <f>(D1475-B1475)/B1475</f>
        <v>3.5500000000000184E-2</v>
      </c>
      <c r="G1475" s="119"/>
    </row>
    <row r="1476" spans="1:22" ht="12.75">
      <c r="A1476" s="96" t="s">
        <v>298</v>
      </c>
      <c r="B1476" s="243">
        <f>'Tariff Book 14_15'!D1475</f>
        <v>3.8865299999999996</v>
      </c>
      <c r="C1476" s="89"/>
      <c r="D1476" s="188">
        <f>B1476*($J$33+$J$30)</f>
        <v>4.0245018149999998</v>
      </c>
      <c r="E1476" s="159">
        <f>(D1476-B1476)/B1476</f>
        <v>3.5500000000000059E-2</v>
      </c>
      <c r="G1476" s="119"/>
      <c r="V1476" s="165">
        <v>1</v>
      </c>
    </row>
    <row r="1477" spans="1:22" ht="12.75">
      <c r="A1477" s="94" t="s">
        <v>300</v>
      </c>
      <c r="B1477" s="243">
        <f>'Tariff Book 14_15'!D1476</f>
        <v>62.322150000000001</v>
      </c>
      <c r="C1477" s="89"/>
      <c r="D1477" s="188">
        <f>B1477*($J$33+$J$30)</f>
        <v>64.534586325000006</v>
      </c>
      <c r="E1477" s="159">
        <f>(D1477-B1477)/B1477</f>
        <v>3.5500000000000094E-2</v>
      </c>
      <c r="G1477" s="119"/>
      <c r="V1477" s="165">
        <v>1</v>
      </c>
    </row>
    <row r="1478" spans="1:22" ht="12.75">
      <c r="A1478" s="96" t="s">
        <v>299</v>
      </c>
      <c r="B1478" s="243">
        <f>'Tariff Book 14_15'!D1477</f>
        <v>218.09045999999998</v>
      </c>
      <c r="C1478" s="138"/>
      <c r="D1478" s="188">
        <f>B1478*($J$33+$J$30)</f>
        <v>225.83267133000001</v>
      </c>
      <c r="E1478" s="159">
        <f>(D1478-B1478)/B1478</f>
        <v>3.5500000000000149E-2</v>
      </c>
      <c r="G1478" s="119"/>
      <c r="V1478" s="165">
        <v>1</v>
      </c>
    </row>
    <row r="1479" spans="1:22" ht="12.75">
      <c r="A1479" s="96"/>
      <c r="B1479" s="243"/>
      <c r="C1479" s="89"/>
      <c r="D1479" s="188"/>
      <c r="E1479" s="159" t="s">
        <v>144</v>
      </c>
      <c r="G1479" s="119"/>
      <c r="V1479" s="165">
        <v>1</v>
      </c>
    </row>
    <row r="1480" spans="1:22" ht="12.75">
      <c r="A1480" s="94" t="s">
        <v>700</v>
      </c>
      <c r="B1480" s="243"/>
      <c r="C1480" s="89"/>
      <c r="D1480" s="188"/>
      <c r="E1480" s="159" t="s">
        <v>144</v>
      </c>
      <c r="G1480" s="119"/>
    </row>
    <row r="1481" spans="1:22" ht="12.75">
      <c r="A1481" s="96" t="s">
        <v>291</v>
      </c>
      <c r="B1481" s="243">
        <f>'Tariff Book 14_15'!D1480</f>
        <v>109.04522999999999</v>
      </c>
      <c r="C1481" s="89"/>
      <c r="D1481" s="188">
        <f>B1481*($J$33+$J$30)</f>
        <v>112.91633566500001</v>
      </c>
      <c r="E1481" s="159">
        <f>(D1481-B1481)/B1481</f>
        <v>3.5500000000000149E-2</v>
      </c>
      <c r="G1481" s="119"/>
    </row>
    <row r="1482" spans="1:22" ht="12.75">
      <c r="A1482" s="96" t="s">
        <v>292</v>
      </c>
      <c r="B1482" s="243">
        <f>'Tariff Book 14_15'!D1481</f>
        <v>3.8865299999999996</v>
      </c>
      <c r="C1482" s="89"/>
      <c r="D1482" s="188">
        <f>B1482*($J$33+$J$30)</f>
        <v>4.0245018149999998</v>
      </c>
      <c r="E1482" s="159">
        <f>(D1482-B1482)/B1482</f>
        <v>3.5500000000000059E-2</v>
      </c>
      <c r="G1482" s="119"/>
    </row>
    <row r="1483" spans="1:22" ht="12.75">
      <c r="A1483" s="96" t="s">
        <v>293</v>
      </c>
      <c r="B1483" s="243">
        <f>'Tariff Book 14_15'!D1482</f>
        <v>46.723079999999996</v>
      </c>
      <c r="C1483" s="89"/>
      <c r="D1483" s="188">
        <f>B1483*($J$33+$J$30)</f>
        <v>48.381749339999999</v>
      </c>
      <c r="E1483" s="159">
        <f>(D1483-B1483)/B1483</f>
        <v>3.5500000000000066E-2</v>
      </c>
      <c r="G1483" s="119"/>
    </row>
    <row r="1484" spans="1:22" ht="12.75">
      <c r="A1484" s="180" t="s">
        <v>294</v>
      </c>
      <c r="B1484" s="243">
        <f>'Tariff Book 14_15'!D1483</f>
        <v>86.043749999999989</v>
      </c>
      <c r="C1484" s="269"/>
      <c r="D1484" s="188">
        <f>B1484*($J$33+$J$29)</f>
        <v>89.098303125000001</v>
      </c>
      <c r="E1484" s="268">
        <f>(D1484-B1484)/B1484</f>
        <v>3.5500000000000149E-2</v>
      </c>
      <c r="F1484" s="116"/>
      <c r="G1484" s="119"/>
    </row>
    <row r="1485" spans="1:22" ht="12.75">
      <c r="A1485" s="96"/>
      <c r="B1485" s="243" t="str">
        <f>'Tariff Book 14_15'!D1484</f>
        <v/>
      </c>
      <c r="C1485" s="89"/>
      <c r="D1485" s="188"/>
      <c r="E1485" s="159" t="s">
        <v>144</v>
      </c>
      <c r="G1485" s="119"/>
    </row>
    <row r="1486" spans="1:22" ht="12.75">
      <c r="A1486" s="179" t="s">
        <v>460</v>
      </c>
      <c r="B1486" s="243" t="str">
        <f>'Tariff Book 14_15'!D1485</f>
        <v/>
      </c>
      <c r="C1486" s="115"/>
      <c r="D1486" s="188"/>
      <c r="E1486" s="159" t="s">
        <v>144</v>
      </c>
      <c r="G1486" s="119"/>
    </row>
    <row r="1487" spans="1:22" ht="12.75">
      <c r="A1487" s="180" t="s">
        <v>790</v>
      </c>
      <c r="B1487" s="243" t="str">
        <f>'Tariff Book 14_15'!D1486</f>
        <v/>
      </c>
      <c r="C1487" s="100"/>
      <c r="D1487" s="188"/>
      <c r="E1487" s="159" t="s">
        <v>144</v>
      </c>
      <c r="G1487" s="119"/>
    </row>
    <row r="1488" spans="1:22" ht="12.75">
      <c r="A1488" s="180" t="s">
        <v>361</v>
      </c>
      <c r="B1488" s="243">
        <f>'Tariff Book 14_15'!D1487</f>
        <v>81.77597999999999</v>
      </c>
      <c r="C1488" s="142"/>
      <c r="D1488" s="188">
        <f t="shared" ref="D1488:D1519" si="37">B1488*($J$33+$J$30)</f>
        <v>84.679027289999993</v>
      </c>
      <c r="E1488" s="159">
        <f t="shared" ref="E1488:E1551" si="38">(D1488-B1488)/B1488</f>
        <v>3.5500000000000045E-2</v>
      </c>
      <c r="G1488" s="119"/>
    </row>
    <row r="1489" spans="1:7" ht="12.75">
      <c r="A1489" s="180" t="s">
        <v>362</v>
      </c>
      <c r="B1489" s="243">
        <f>'Tariff Book 14_15'!D1488</f>
        <v>30.382709999999999</v>
      </c>
      <c r="C1489" s="100"/>
      <c r="D1489" s="188">
        <f t="shared" si="37"/>
        <v>31.461296205000004</v>
      </c>
      <c r="E1489" s="159">
        <f t="shared" si="38"/>
        <v>3.5500000000000136E-2</v>
      </c>
      <c r="G1489" s="119"/>
    </row>
    <row r="1490" spans="1:7" ht="12.75">
      <c r="A1490" s="180" t="s">
        <v>363</v>
      </c>
      <c r="B1490" s="243">
        <f>'Tariff Book 14_15'!D1489</f>
        <v>28.04232</v>
      </c>
      <c r="C1490" s="100"/>
      <c r="D1490" s="188">
        <f t="shared" si="37"/>
        <v>29.037822360000003</v>
      </c>
      <c r="E1490" s="159">
        <f t="shared" si="38"/>
        <v>3.5500000000000115E-2</v>
      </c>
      <c r="G1490" s="119"/>
    </row>
    <row r="1491" spans="1:7" ht="12.75">
      <c r="A1491" s="180" t="s">
        <v>204</v>
      </c>
      <c r="B1491" s="243">
        <f>'Tariff Book 14_15'!D1490</f>
        <v>54.496139999999997</v>
      </c>
      <c r="C1491" s="100"/>
      <c r="D1491" s="188">
        <f t="shared" si="37"/>
        <v>56.43075297</v>
      </c>
      <c r="E1491" s="159">
        <f t="shared" si="38"/>
        <v>3.5500000000000066E-2</v>
      </c>
      <c r="G1491" s="119"/>
    </row>
    <row r="1492" spans="1:7" ht="12.75">
      <c r="A1492" s="180" t="s">
        <v>366</v>
      </c>
      <c r="B1492" s="243">
        <f>'Tariff Book 14_15'!D1491</f>
        <v>54.496139999999997</v>
      </c>
      <c r="C1492" s="100"/>
      <c r="D1492" s="188">
        <f t="shared" si="37"/>
        <v>56.43075297</v>
      </c>
      <c r="E1492" s="159">
        <f t="shared" si="38"/>
        <v>3.5500000000000066E-2</v>
      </c>
      <c r="G1492" s="119"/>
    </row>
    <row r="1493" spans="1:7" ht="12.75">
      <c r="A1493" s="180" t="s">
        <v>368</v>
      </c>
      <c r="B1493" s="243">
        <f>'Tariff Book 14_15'!D1492</f>
        <v>54.496139999999997</v>
      </c>
      <c r="C1493" s="100"/>
      <c r="D1493" s="188">
        <f t="shared" si="37"/>
        <v>56.43075297</v>
      </c>
      <c r="E1493" s="159">
        <f t="shared" si="38"/>
        <v>3.5500000000000066E-2</v>
      </c>
      <c r="G1493" s="119"/>
    </row>
    <row r="1494" spans="1:7" ht="12.75">
      <c r="A1494" s="180" t="s">
        <v>370</v>
      </c>
      <c r="B1494" s="243">
        <f>'Tariff Book 14_15'!D1493</f>
        <v>23.372129999999999</v>
      </c>
      <c r="C1494" s="100"/>
      <c r="D1494" s="188">
        <f t="shared" si="37"/>
        <v>24.201840615000002</v>
      </c>
      <c r="E1494" s="159">
        <f t="shared" si="38"/>
        <v>3.5500000000000143E-2</v>
      </c>
      <c r="G1494" s="119"/>
    </row>
    <row r="1495" spans="1:7" ht="12.75">
      <c r="A1495" s="180" t="s">
        <v>372</v>
      </c>
      <c r="B1495" s="243">
        <f>'Tariff Book 14_15'!D1494</f>
        <v>58.435619999999993</v>
      </c>
      <c r="C1495" s="100"/>
      <c r="D1495" s="188">
        <f t="shared" si="37"/>
        <v>60.510084509999999</v>
      </c>
      <c r="E1495" s="159">
        <f t="shared" si="38"/>
        <v>3.5500000000000101E-2</v>
      </c>
      <c r="G1495" s="119"/>
    </row>
    <row r="1496" spans="1:7" ht="12.75">
      <c r="A1496" s="180" t="s">
        <v>374</v>
      </c>
      <c r="B1496" s="243">
        <f>'Tariff Book 14_15'!D1495</f>
        <v>132.40676999999999</v>
      </c>
      <c r="C1496" s="100"/>
      <c r="D1496" s="188">
        <f t="shared" si="37"/>
        <v>137.10721033500002</v>
      </c>
      <c r="E1496" s="159">
        <f t="shared" si="38"/>
        <v>3.5500000000000184E-2</v>
      </c>
      <c r="G1496" s="119"/>
    </row>
    <row r="1497" spans="1:7" ht="12.75">
      <c r="A1497" s="180" t="s">
        <v>365</v>
      </c>
      <c r="B1497" s="243">
        <f>'Tariff Book 14_15'!D1496</f>
        <v>30.382709999999999</v>
      </c>
      <c r="C1497" s="100"/>
      <c r="D1497" s="188">
        <f t="shared" si="37"/>
        <v>31.461296205000004</v>
      </c>
      <c r="E1497" s="159">
        <f t="shared" si="38"/>
        <v>3.5500000000000136E-2</v>
      </c>
      <c r="G1497" s="119"/>
    </row>
    <row r="1498" spans="1:7" ht="12.75">
      <c r="A1498" s="180" t="s">
        <v>377</v>
      </c>
      <c r="B1498" s="243">
        <f>'Tariff Book 14_15'!D1497</f>
        <v>132.40676999999999</v>
      </c>
      <c r="C1498" s="100"/>
      <c r="D1498" s="188">
        <f t="shared" si="37"/>
        <v>137.10721033500002</v>
      </c>
      <c r="E1498" s="159">
        <f t="shared" si="38"/>
        <v>3.5500000000000184E-2</v>
      </c>
      <c r="G1498" s="119"/>
    </row>
    <row r="1499" spans="1:7" ht="12.75">
      <c r="A1499" s="180" t="s">
        <v>379</v>
      </c>
      <c r="B1499" s="243">
        <f>'Tariff Book 14_15'!D1498</f>
        <v>54.496139999999997</v>
      </c>
      <c r="C1499" s="142"/>
      <c r="D1499" s="188">
        <f t="shared" si="37"/>
        <v>56.43075297</v>
      </c>
      <c r="E1499" s="159">
        <f t="shared" si="38"/>
        <v>3.5500000000000066E-2</v>
      </c>
      <c r="G1499" s="119"/>
    </row>
    <row r="1500" spans="1:7" ht="12.75">
      <c r="A1500" s="180" t="s">
        <v>367</v>
      </c>
      <c r="B1500" s="243">
        <f>'Tariff Book 14_15'!D1499</f>
        <v>23.372129999999999</v>
      </c>
      <c r="C1500" s="100"/>
      <c r="D1500" s="188">
        <f t="shared" si="37"/>
        <v>24.201840615000002</v>
      </c>
      <c r="E1500" s="159">
        <f t="shared" si="38"/>
        <v>3.5500000000000143E-2</v>
      </c>
      <c r="G1500" s="119"/>
    </row>
    <row r="1501" spans="1:7" ht="12.75">
      <c r="A1501" s="180" t="s">
        <v>382</v>
      </c>
      <c r="B1501" s="243">
        <f>'Tariff Book 14_15'!D1500</f>
        <v>54.496139999999997</v>
      </c>
      <c r="C1501" s="100"/>
      <c r="D1501" s="188">
        <f t="shared" si="37"/>
        <v>56.43075297</v>
      </c>
      <c r="E1501" s="159">
        <f t="shared" si="38"/>
        <v>3.5500000000000066E-2</v>
      </c>
      <c r="G1501" s="119"/>
    </row>
    <row r="1502" spans="1:7" ht="12.75">
      <c r="A1502" s="181" t="s">
        <v>369</v>
      </c>
      <c r="B1502" s="243">
        <f>'Tariff Book 14_15'!D1501</f>
        <v>16.361549999999998</v>
      </c>
      <c r="C1502" s="100"/>
      <c r="D1502" s="188">
        <f t="shared" si="37"/>
        <v>16.942385025</v>
      </c>
      <c r="E1502" s="159">
        <f t="shared" si="38"/>
        <v>3.5500000000000156E-2</v>
      </c>
      <c r="G1502" s="119"/>
    </row>
    <row r="1503" spans="1:7" ht="12.75">
      <c r="A1503" s="180" t="s">
        <v>385</v>
      </c>
      <c r="B1503" s="243">
        <f>'Tariff Book 14_15'!D1502</f>
        <v>21.497699999999998</v>
      </c>
      <c r="C1503" s="100"/>
      <c r="D1503" s="188">
        <f t="shared" si="37"/>
        <v>22.260868349999999</v>
      </c>
      <c r="E1503" s="159">
        <f t="shared" si="38"/>
        <v>3.5500000000000038E-2</v>
      </c>
      <c r="G1503" s="119"/>
    </row>
    <row r="1504" spans="1:7" ht="12.75">
      <c r="A1504" s="180" t="s">
        <v>387</v>
      </c>
      <c r="B1504" s="243">
        <f>'Tariff Book 14_15'!D1503</f>
        <v>23.372129999999999</v>
      </c>
      <c r="C1504" s="100"/>
      <c r="D1504" s="188">
        <f t="shared" si="37"/>
        <v>24.201840615000002</v>
      </c>
      <c r="E1504" s="159">
        <f t="shared" si="38"/>
        <v>3.5500000000000143E-2</v>
      </c>
      <c r="G1504" s="119"/>
    </row>
    <row r="1505" spans="1:22" ht="12.75">
      <c r="A1505" s="180" t="s">
        <v>371</v>
      </c>
      <c r="B1505" s="243">
        <f>'Tariff Book 14_15'!D1504</f>
        <v>9.0226799999999994</v>
      </c>
      <c r="C1505" s="115"/>
      <c r="D1505" s="188">
        <f t="shared" si="37"/>
        <v>9.3429851399999997</v>
      </c>
      <c r="E1505" s="268">
        <f t="shared" si="38"/>
        <v>3.5500000000000038E-2</v>
      </c>
      <c r="F1505" s="116"/>
      <c r="G1505" s="119"/>
    </row>
    <row r="1506" spans="1:22" ht="12.75">
      <c r="A1506" s="180" t="s">
        <v>390</v>
      </c>
      <c r="B1506" s="243">
        <f>'Tariff Book 14_15'!D1505</f>
        <v>132.40676999999999</v>
      </c>
      <c r="C1506" s="142"/>
      <c r="D1506" s="188">
        <f t="shared" si="37"/>
        <v>137.10721033500002</v>
      </c>
      <c r="E1506" s="159">
        <f t="shared" si="38"/>
        <v>3.5500000000000184E-2</v>
      </c>
      <c r="G1506" s="119"/>
    </row>
    <row r="1507" spans="1:22" ht="12.75">
      <c r="A1507" s="180" t="s">
        <v>392</v>
      </c>
      <c r="B1507" s="243">
        <f>'Tariff Book 14_15'!D1506</f>
        <v>132.40676999999999</v>
      </c>
      <c r="C1507" s="142"/>
      <c r="D1507" s="188">
        <f t="shared" si="37"/>
        <v>137.10721033500002</v>
      </c>
      <c r="E1507" s="159">
        <f t="shared" si="38"/>
        <v>3.5500000000000184E-2</v>
      </c>
      <c r="G1507" s="119"/>
    </row>
    <row r="1508" spans="1:22" ht="12.75">
      <c r="A1508" s="180" t="s">
        <v>375</v>
      </c>
      <c r="B1508" s="243">
        <f>'Tariff Book 14_15'!D1507</f>
        <v>37.372109999999999</v>
      </c>
      <c r="C1508" s="100"/>
      <c r="D1508" s="188">
        <f t="shared" si="37"/>
        <v>38.698819905000001</v>
      </c>
      <c r="E1508" s="159">
        <f t="shared" si="38"/>
        <v>3.5500000000000038E-2</v>
      </c>
      <c r="G1508" s="119"/>
    </row>
    <row r="1509" spans="1:22" ht="12.75">
      <c r="A1509" s="180" t="s">
        <v>395</v>
      </c>
      <c r="B1509" s="243">
        <f>'Tariff Book 14_15'!D1508</f>
        <v>39.161819999999992</v>
      </c>
      <c r="C1509" s="100"/>
      <c r="D1509" s="188">
        <f t="shared" si="37"/>
        <v>40.552064609999995</v>
      </c>
      <c r="E1509" s="159">
        <f t="shared" si="38"/>
        <v>3.5500000000000094E-2</v>
      </c>
      <c r="G1509" s="119"/>
    </row>
    <row r="1510" spans="1:22" ht="12.75">
      <c r="A1510" s="180" t="s">
        <v>397</v>
      </c>
      <c r="B1510" s="243">
        <f>'Tariff Book 14_15'!D1509</f>
        <v>39.161819999999992</v>
      </c>
      <c r="C1510" s="100"/>
      <c r="D1510" s="188">
        <f t="shared" si="37"/>
        <v>40.552064609999995</v>
      </c>
      <c r="E1510" s="159">
        <f t="shared" si="38"/>
        <v>3.5500000000000094E-2</v>
      </c>
      <c r="G1510" s="119"/>
    </row>
    <row r="1511" spans="1:22" ht="12.75">
      <c r="A1511" s="180" t="s">
        <v>399</v>
      </c>
      <c r="B1511" s="243">
        <f>'Tariff Book 14_15'!D1510</f>
        <v>54.496139999999997</v>
      </c>
      <c r="C1511" s="100"/>
      <c r="D1511" s="188">
        <f t="shared" si="37"/>
        <v>56.43075297</v>
      </c>
      <c r="E1511" s="159">
        <f t="shared" si="38"/>
        <v>3.5500000000000066E-2</v>
      </c>
      <c r="G1511" s="119"/>
    </row>
    <row r="1512" spans="1:22" ht="12.75">
      <c r="A1512" s="180" t="s">
        <v>376</v>
      </c>
      <c r="B1512" s="243">
        <f>'Tariff Book 14_15'!D1511</f>
        <v>28.04232</v>
      </c>
      <c r="C1512" s="100"/>
      <c r="D1512" s="188">
        <f t="shared" si="37"/>
        <v>29.037822360000003</v>
      </c>
      <c r="E1512" s="159">
        <f t="shared" si="38"/>
        <v>3.5500000000000115E-2</v>
      </c>
      <c r="G1512" s="119"/>
    </row>
    <row r="1513" spans="1:22" ht="12.75">
      <c r="A1513" s="180" t="s">
        <v>402</v>
      </c>
      <c r="B1513" s="243">
        <f>'Tariff Book 14_15'!D1512</f>
        <v>22.884989999999998</v>
      </c>
      <c r="C1513" s="100"/>
      <c r="D1513" s="188">
        <f t="shared" si="37"/>
        <v>23.697407145</v>
      </c>
      <c r="E1513" s="159">
        <f t="shared" si="38"/>
        <v>3.5500000000000059E-2</v>
      </c>
      <c r="G1513" s="119"/>
    </row>
    <row r="1514" spans="1:22" ht="12.75">
      <c r="A1514" s="96" t="s">
        <v>404</v>
      </c>
      <c r="B1514" s="243">
        <f>'Tariff Book 14_15'!D1513</f>
        <v>132.40676999999999</v>
      </c>
      <c r="C1514" s="142"/>
      <c r="D1514" s="188">
        <f t="shared" si="37"/>
        <v>137.10721033500002</v>
      </c>
      <c r="E1514" s="159">
        <f t="shared" si="38"/>
        <v>3.5500000000000184E-2</v>
      </c>
      <c r="G1514" s="119"/>
    </row>
    <row r="1515" spans="1:22" ht="12.75" customHeight="1">
      <c r="A1515" s="180" t="s">
        <v>406</v>
      </c>
      <c r="B1515" s="243">
        <f>'Tariff Book 14_15'!D1514</f>
        <v>26.496179999999999</v>
      </c>
      <c r="C1515" s="100"/>
      <c r="D1515" s="188">
        <f t="shared" si="37"/>
        <v>27.436794390000003</v>
      </c>
      <c r="E1515" s="159">
        <f t="shared" si="38"/>
        <v>3.5500000000000149E-2</v>
      </c>
      <c r="G1515" s="119"/>
    </row>
    <row r="1516" spans="1:22" ht="12.75" customHeight="1">
      <c r="A1516" s="180" t="s">
        <v>408</v>
      </c>
      <c r="B1516" s="243">
        <f>'Tariff Book 14_15'!D1515</f>
        <v>81.77597999999999</v>
      </c>
      <c r="C1516" s="142"/>
      <c r="D1516" s="188">
        <f t="shared" si="37"/>
        <v>84.679027289999993</v>
      </c>
      <c r="E1516" s="159">
        <f t="shared" si="38"/>
        <v>3.5500000000000045E-2</v>
      </c>
      <c r="G1516" s="119"/>
      <c r="V1516" s="165">
        <v>1</v>
      </c>
    </row>
    <row r="1517" spans="1:22" ht="12.75" customHeight="1">
      <c r="A1517" s="180" t="s">
        <v>410</v>
      </c>
      <c r="B1517" s="243">
        <f>'Tariff Book 14_15'!D1516</f>
        <v>23.372129999999999</v>
      </c>
      <c r="C1517" s="100"/>
      <c r="D1517" s="188">
        <f t="shared" si="37"/>
        <v>24.201840615000002</v>
      </c>
      <c r="E1517" s="159">
        <f t="shared" si="38"/>
        <v>3.5500000000000143E-2</v>
      </c>
      <c r="G1517" s="119"/>
      <c r="V1517" s="165">
        <v>1</v>
      </c>
    </row>
    <row r="1518" spans="1:22" ht="12.75" customHeight="1">
      <c r="A1518" s="180" t="s">
        <v>412</v>
      </c>
      <c r="B1518" s="243">
        <f>'Tariff Book 14_15'!D1517</f>
        <v>81.77597999999999</v>
      </c>
      <c r="C1518" s="142"/>
      <c r="D1518" s="188">
        <f t="shared" si="37"/>
        <v>84.679027289999993</v>
      </c>
      <c r="E1518" s="159">
        <f t="shared" si="38"/>
        <v>3.5500000000000045E-2</v>
      </c>
      <c r="G1518" s="119"/>
      <c r="V1518" s="165">
        <v>1</v>
      </c>
    </row>
    <row r="1519" spans="1:22" ht="12.75" customHeight="1">
      <c r="A1519" s="180" t="s">
        <v>414</v>
      </c>
      <c r="B1519" s="243">
        <f>'Tariff Book 14_15'!D1518</f>
        <v>30.382709999999999</v>
      </c>
      <c r="C1519" s="100"/>
      <c r="D1519" s="188">
        <f t="shared" si="37"/>
        <v>31.461296205000004</v>
      </c>
      <c r="E1519" s="159">
        <f t="shared" si="38"/>
        <v>3.5500000000000136E-2</v>
      </c>
      <c r="G1519" s="119"/>
      <c r="V1519" s="165">
        <v>1</v>
      </c>
    </row>
    <row r="1520" spans="1:22" ht="12.75" customHeight="1">
      <c r="A1520" s="180" t="s">
        <v>381</v>
      </c>
      <c r="B1520" s="243">
        <f>'Tariff Book 14_15'!D1519</f>
        <v>28.04232</v>
      </c>
      <c r="C1520" s="100"/>
      <c r="D1520" s="188">
        <f t="shared" ref="D1520:D1551" si="39">B1520*($J$33+$J$30)</f>
        <v>29.037822360000003</v>
      </c>
      <c r="E1520" s="159">
        <f t="shared" si="38"/>
        <v>3.5500000000000115E-2</v>
      </c>
      <c r="G1520" s="119"/>
      <c r="V1520" s="165">
        <v>1</v>
      </c>
    </row>
    <row r="1521" spans="1:22" ht="12.75" customHeight="1" thickBot="1">
      <c r="A1521" s="300" t="s">
        <v>417</v>
      </c>
      <c r="B1521" s="204">
        <f>'Tariff Book 14_15'!D1520</f>
        <v>54.496139999999997</v>
      </c>
      <c r="C1521" s="301"/>
      <c r="D1521" s="225">
        <f t="shared" si="39"/>
        <v>56.43075297</v>
      </c>
      <c r="E1521" s="280">
        <f t="shared" si="38"/>
        <v>3.5500000000000066E-2</v>
      </c>
      <c r="G1521" s="119"/>
      <c r="V1521" s="165">
        <v>1</v>
      </c>
    </row>
    <row r="1522" spans="1:22" ht="12.75" customHeight="1">
      <c r="A1522" s="302" t="s">
        <v>383</v>
      </c>
      <c r="B1522" s="243">
        <f>'Tariff Book 14_15'!D1521</f>
        <v>23.372129999999999</v>
      </c>
      <c r="C1522" s="100"/>
      <c r="D1522" s="188">
        <f t="shared" si="39"/>
        <v>24.201840615000002</v>
      </c>
      <c r="E1522" s="285">
        <f t="shared" si="38"/>
        <v>3.5500000000000143E-2</v>
      </c>
      <c r="G1522" s="119"/>
      <c r="V1522" s="165">
        <v>1</v>
      </c>
    </row>
    <row r="1523" spans="1:22" ht="12.75" customHeight="1">
      <c r="A1523" s="180" t="s">
        <v>420</v>
      </c>
      <c r="B1523" s="243">
        <f>'Tariff Book 14_15'!D1522</f>
        <v>23.372129999999999</v>
      </c>
      <c r="C1523" s="100"/>
      <c r="D1523" s="188">
        <f t="shared" si="39"/>
        <v>24.201840615000002</v>
      </c>
      <c r="E1523" s="159">
        <f t="shared" si="38"/>
        <v>3.5500000000000143E-2</v>
      </c>
      <c r="G1523" s="119"/>
      <c r="V1523" s="165">
        <v>1</v>
      </c>
    </row>
    <row r="1524" spans="1:22" ht="12.75" customHeight="1">
      <c r="A1524" s="180" t="s">
        <v>388</v>
      </c>
      <c r="B1524" s="243">
        <f>'Tariff Book 14_15'!D1523</f>
        <v>23.372129999999999</v>
      </c>
      <c r="C1524" s="100"/>
      <c r="D1524" s="188">
        <f t="shared" si="39"/>
        <v>24.201840615000002</v>
      </c>
      <c r="E1524" s="159">
        <f t="shared" si="38"/>
        <v>3.5500000000000143E-2</v>
      </c>
      <c r="G1524" s="119"/>
      <c r="V1524" s="165">
        <v>1</v>
      </c>
    </row>
    <row r="1525" spans="1:22" ht="12.75" customHeight="1">
      <c r="A1525" s="180" t="s">
        <v>423</v>
      </c>
      <c r="B1525" s="243">
        <f>'Tariff Book 14_15'!D1524</f>
        <v>23.372129999999999</v>
      </c>
      <c r="C1525" s="89"/>
      <c r="D1525" s="188">
        <f t="shared" si="39"/>
        <v>24.201840615000002</v>
      </c>
      <c r="E1525" s="159">
        <f t="shared" si="38"/>
        <v>3.5500000000000143E-2</v>
      </c>
      <c r="G1525" s="119"/>
      <c r="V1525" s="165">
        <v>1</v>
      </c>
    </row>
    <row r="1526" spans="1:22" ht="12.75" customHeight="1">
      <c r="A1526" s="180" t="s">
        <v>425</v>
      </c>
      <c r="B1526" s="243">
        <f>'Tariff Book 14_15'!D1525</f>
        <v>62.322150000000001</v>
      </c>
      <c r="C1526" s="89"/>
      <c r="D1526" s="188">
        <f t="shared" si="39"/>
        <v>64.534586325000006</v>
      </c>
      <c r="E1526" s="159">
        <f t="shared" si="38"/>
        <v>3.5500000000000094E-2</v>
      </c>
      <c r="G1526" s="119"/>
      <c r="V1526" s="165">
        <v>1</v>
      </c>
    </row>
    <row r="1527" spans="1:22" ht="12.75" customHeight="1">
      <c r="A1527" s="180" t="s">
        <v>427</v>
      </c>
      <c r="B1527" s="243">
        <f>'Tariff Book 14_15'!D1526</f>
        <v>81.77597999999999</v>
      </c>
      <c r="C1527" s="89"/>
      <c r="D1527" s="188">
        <f t="shared" si="39"/>
        <v>84.679027289999993</v>
      </c>
      <c r="E1527" s="159">
        <f t="shared" si="38"/>
        <v>3.5500000000000045E-2</v>
      </c>
      <c r="G1527" s="119"/>
      <c r="V1527" s="165">
        <v>1</v>
      </c>
    </row>
    <row r="1528" spans="1:22" ht="12.75" customHeight="1">
      <c r="A1528" s="180" t="s">
        <v>389</v>
      </c>
      <c r="B1528" s="243">
        <f>'Tariff Book 14_15'!D1527</f>
        <v>25.723109999999998</v>
      </c>
      <c r="C1528" s="89"/>
      <c r="D1528" s="188">
        <f t="shared" si="39"/>
        <v>26.636280405000001</v>
      </c>
      <c r="E1528" s="159">
        <f t="shared" si="38"/>
        <v>3.5500000000000101E-2</v>
      </c>
      <c r="G1528" s="119"/>
      <c r="V1528" s="165">
        <v>1</v>
      </c>
    </row>
    <row r="1529" spans="1:22" ht="12.75" customHeight="1">
      <c r="A1529" s="180" t="s">
        <v>391</v>
      </c>
      <c r="B1529" s="243">
        <f>'Tariff Book 14_15'!D1528</f>
        <v>42.063479999999998</v>
      </c>
      <c r="C1529" s="89"/>
      <c r="D1529" s="188">
        <f t="shared" si="39"/>
        <v>43.556733540000003</v>
      </c>
      <c r="E1529" s="159">
        <f t="shared" si="38"/>
        <v>3.5500000000000115E-2</v>
      </c>
      <c r="G1529" s="119"/>
      <c r="V1529" s="165">
        <v>1</v>
      </c>
    </row>
    <row r="1530" spans="1:22" ht="12.75" customHeight="1">
      <c r="A1530" s="180" t="s">
        <v>393</v>
      </c>
      <c r="B1530" s="243">
        <f>'Tariff Book 14_15'!D1529</f>
        <v>16.361549999999998</v>
      </c>
      <c r="C1530" s="89"/>
      <c r="D1530" s="188">
        <f t="shared" si="39"/>
        <v>16.942385025</v>
      </c>
      <c r="E1530" s="159">
        <f t="shared" si="38"/>
        <v>3.5500000000000156E-2</v>
      </c>
      <c r="G1530" s="119"/>
      <c r="V1530" s="165">
        <v>1</v>
      </c>
    </row>
    <row r="1531" spans="1:22" ht="12.75" customHeight="1">
      <c r="A1531" s="180" t="s">
        <v>430</v>
      </c>
      <c r="B1531" s="243">
        <f>'Tariff Book 14_15'!D1530</f>
        <v>23.372129999999999</v>
      </c>
      <c r="C1531" s="89"/>
      <c r="D1531" s="188">
        <f t="shared" si="39"/>
        <v>24.201840615000002</v>
      </c>
      <c r="E1531" s="159">
        <f t="shared" si="38"/>
        <v>3.5500000000000143E-2</v>
      </c>
      <c r="G1531" s="119"/>
      <c r="V1531" s="165">
        <v>1</v>
      </c>
    </row>
    <row r="1532" spans="1:22" ht="12.75" customHeight="1">
      <c r="A1532" s="180" t="s">
        <v>431</v>
      </c>
      <c r="B1532" s="243">
        <f>'Tariff Book 14_15'!D1531</f>
        <v>23.372129999999999</v>
      </c>
      <c r="C1532" s="89"/>
      <c r="D1532" s="188">
        <f t="shared" si="39"/>
        <v>24.201840615000002</v>
      </c>
      <c r="E1532" s="159">
        <f t="shared" si="38"/>
        <v>3.5500000000000143E-2</v>
      </c>
      <c r="G1532" s="119"/>
    </row>
    <row r="1533" spans="1:22" ht="12.75" customHeight="1">
      <c r="A1533" s="180" t="s">
        <v>398</v>
      </c>
      <c r="B1533" s="243">
        <f>'Tariff Book 14_15'!D1532</f>
        <v>132.40676999999999</v>
      </c>
      <c r="C1533" s="138"/>
      <c r="D1533" s="188">
        <f t="shared" si="39"/>
        <v>137.10721033500002</v>
      </c>
      <c r="E1533" s="159">
        <f t="shared" si="38"/>
        <v>3.5500000000000184E-2</v>
      </c>
      <c r="G1533" s="119"/>
    </row>
    <row r="1534" spans="1:22" ht="12.75" customHeight="1">
      <c r="A1534" s="180" t="s">
        <v>432</v>
      </c>
      <c r="B1534" s="243">
        <f>'Tariff Book 14_15'!D1533</f>
        <v>132.40676999999999</v>
      </c>
      <c r="C1534" s="138"/>
      <c r="D1534" s="188">
        <f t="shared" si="39"/>
        <v>137.10721033500002</v>
      </c>
      <c r="E1534" s="159">
        <f t="shared" si="38"/>
        <v>3.5500000000000184E-2</v>
      </c>
      <c r="G1534" s="119"/>
    </row>
    <row r="1535" spans="1:22" ht="12.75" customHeight="1">
      <c r="A1535" s="180" t="s">
        <v>433</v>
      </c>
      <c r="B1535" s="243">
        <f>'Tariff Book 14_15'!D1534</f>
        <v>70.878870000000006</v>
      </c>
      <c r="C1535" s="89"/>
      <c r="D1535" s="188">
        <f t="shared" si="39"/>
        <v>73.395069885000012</v>
      </c>
      <c r="E1535" s="159">
        <f t="shared" si="38"/>
        <v>3.550000000000008E-2</v>
      </c>
      <c r="G1535" s="119"/>
    </row>
    <row r="1536" spans="1:22" ht="12.75" customHeight="1">
      <c r="A1536" s="180" t="s">
        <v>434</v>
      </c>
      <c r="B1536" s="243">
        <f>'Tariff Book 14_15'!D1535</f>
        <v>29.228400000000001</v>
      </c>
      <c r="C1536" s="89"/>
      <c r="D1536" s="188">
        <f t="shared" si="39"/>
        <v>30.266008200000002</v>
      </c>
      <c r="E1536" s="159">
        <f t="shared" si="38"/>
        <v>3.5500000000000038E-2</v>
      </c>
      <c r="G1536" s="119"/>
    </row>
    <row r="1537" spans="1:7" ht="12.75" customHeight="1">
      <c r="A1537" s="180" t="s">
        <v>401</v>
      </c>
      <c r="B1537" s="243">
        <f>'Tariff Book 14_15'!D1536</f>
        <v>23.372129999999999</v>
      </c>
      <c r="C1537" s="89"/>
      <c r="D1537" s="188">
        <f t="shared" si="39"/>
        <v>24.201840615000002</v>
      </c>
      <c r="E1537" s="159">
        <f t="shared" si="38"/>
        <v>3.5500000000000143E-2</v>
      </c>
      <c r="G1537" s="119"/>
    </row>
    <row r="1538" spans="1:7" ht="12.75">
      <c r="A1538" s="180" t="s">
        <v>436</v>
      </c>
      <c r="B1538" s="243">
        <f>'Tariff Book 14_15'!D1537</f>
        <v>23.372129999999999</v>
      </c>
      <c r="C1538" s="89"/>
      <c r="D1538" s="188">
        <f t="shared" si="39"/>
        <v>24.201840615000002</v>
      </c>
      <c r="E1538" s="159">
        <f t="shared" si="38"/>
        <v>3.5500000000000143E-2</v>
      </c>
      <c r="G1538" s="119"/>
    </row>
    <row r="1539" spans="1:7" ht="12.75">
      <c r="A1539" s="180" t="s">
        <v>438</v>
      </c>
      <c r="B1539" s="243">
        <f>'Tariff Book 14_15'!D1538</f>
        <v>109.04522999999999</v>
      </c>
      <c r="C1539" s="89"/>
      <c r="D1539" s="188">
        <f t="shared" si="39"/>
        <v>112.91633566500001</v>
      </c>
      <c r="E1539" s="159">
        <f t="shared" si="38"/>
        <v>3.5500000000000149E-2</v>
      </c>
      <c r="G1539" s="119"/>
    </row>
    <row r="1540" spans="1:7" ht="12.75">
      <c r="A1540" s="182" t="s">
        <v>403</v>
      </c>
      <c r="B1540" s="243">
        <f>'Tariff Book 14_15'!D1539</f>
        <v>22.884989999999998</v>
      </c>
      <c r="C1540" s="89"/>
      <c r="D1540" s="188">
        <f t="shared" si="39"/>
        <v>23.697407145</v>
      </c>
      <c r="E1540" s="159">
        <f t="shared" si="38"/>
        <v>3.5500000000000059E-2</v>
      </c>
      <c r="G1540" s="119"/>
    </row>
    <row r="1541" spans="1:7" ht="12.75">
      <c r="A1541" s="180" t="s">
        <v>405</v>
      </c>
      <c r="B1541" s="243">
        <f>'Tariff Book 14_15'!D1540</f>
        <v>30.382709999999999</v>
      </c>
      <c r="C1541" s="89"/>
      <c r="D1541" s="188">
        <f t="shared" si="39"/>
        <v>31.461296205000004</v>
      </c>
      <c r="E1541" s="159">
        <f t="shared" si="38"/>
        <v>3.5500000000000136E-2</v>
      </c>
      <c r="G1541" s="119"/>
    </row>
    <row r="1542" spans="1:7" ht="12.75">
      <c r="A1542" s="180" t="s">
        <v>442</v>
      </c>
      <c r="B1542" s="243">
        <f>'Tariff Book 14_15'!D1541</f>
        <v>95.426490000000001</v>
      </c>
      <c r="C1542" s="89"/>
      <c r="D1542" s="188">
        <f t="shared" si="39"/>
        <v>98.814130395000007</v>
      </c>
      <c r="E1542" s="159">
        <f t="shared" si="38"/>
        <v>3.5500000000000052E-2</v>
      </c>
      <c r="G1542" s="119"/>
    </row>
    <row r="1543" spans="1:7" ht="12.75">
      <c r="A1543" s="180" t="s">
        <v>409</v>
      </c>
      <c r="B1543" s="243">
        <f>'Tariff Book 14_15'!D1542</f>
        <v>132.40676999999999</v>
      </c>
      <c r="C1543" s="142"/>
      <c r="D1543" s="188">
        <f t="shared" si="39"/>
        <v>137.10721033500002</v>
      </c>
      <c r="E1543" s="159">
        <f t="shared" si="38"/>
        <v>3.5500000000000184E-2</v>
      </c>
      <c r="G1543" s="119"/>
    </row>
    <row r="1544" spans="1:7" ht="12.75">
      <c r="A1544" s="180" t="s">
        <v>411</v>
      </c>
      <c r="B1544" s="243">
        <f>'Tariff Book 14_15'!D1543</f>
        <v>23.372129999999999</v>
      </c>
      <c r="C1544" s="163"/>
      <c r="D1544" s="188">
        <f t="shared" si="39"/>
        <v>24.201840615000002</v>
      </c>
      <c r="E1544" s="159">
        <f t="shared" si="38"/>
        <v>3.5500000000000143E-2</v>
      </c>
      <c r="G1544" s="119"/>
    </row>
    <row r="1545" spans="1:7" ht="12.75">
      <c r="A1545" s="180" t="s">
        <v>444</v>
      </c>
      <c r="B1545" s="243">
        <f>'Tariff Book 14_15'!D1544</f>
        <v>7.7624699999999995</v>
      </c>
      <c r="C1545" s="100"/>
      <c r="D1545" s="188">
        <f t="shared" si="39"/>
        <v>8.0380376850000008</v>
      </c>
      <c r="E1545" s="159">
        <f t="shared" si="38"/>
        <v>3.550000000000017E-2</v>
      </c>
      <c r="G1545" s="119"/>
    </row>
    <row r="1546" spans="1:7" ht="12.75">
      <c r="A1546" s="180" t="s">
        <v>413</v>
      </c>
      <c r="B1546" s="243">
        <f>'Tariff Book 14_15'!D1545</f>
        <v>35.042310000000001</v>
      </c>
      <c r="C1546" s="100"/>
      <c r="D1546" s="188">
        <f t="shared" si="39"/>
        <v>36.286312005000006</v>
      </c>
      <c r="E1546" s="159">
        <f t="shared" si="38"/>
        <v>3.5500000000000163E-2</v>
      </c>
      <c r="G1546" s="119"/>
    </row>
    <row r="1547" spans="1:7" ht="12.75">
      <c r="A1547" s="180" t="s">
        <v>445</v>
      </c>
      <c r="B1547" s="243">
        <f>'Tariff Book 14_15'!D1546</f>
        <v>54.496139999999997</v>
      </c>
      <c r="C1547" s="100"/>
      <c r="D1547" s="188">
        <f t="shared" si="39"/>
        <v>56.43075297</v>
      </c>
      <c r="E1547" s="159">
        <f t="shared" si="38"/>
        <v>3.5500000000000066E-2</v>
      </c>
      <c r="G1547" s="119"/>
    </row>
    <row r="1548" spans="1:7" ht="12.75">
      <c r="A1548" s="180" t="s">
        <v>446</v>
      </c>
      <c r="B1548" s="243">
        <f>'Tariff Book 14_15'!D1547</f>
        <v>101.27216999999999</v>
      </c>
      <c r="C1548" s="115"/>
      <c r="D1548" s="188">
        <f t="shared" si="39"/>
        <v>104.86733203499999</v>
      </c>
      <c r="E1548" s="268">
        <f t="shared" si="38"/>
        <v>3.5500000000000018E-2</v>
      </c>
      <c r="G1548" s="119"/>
    </row>
    <row r="1549" spans="1:7" ht="12.75">
      <c r="A1549" s="180" t="s">
        <v>447</v>
      </c>
      <c r="B1549" s="243">
        <f>'Tariff Book 14_15'!D1548</f>
        <v>8.5673099999999991</v>
      </c>
      <c r="C1549" s="100"/>
      <c r="D1549" s="188">
        <f t="shared" si="39"/>
        <v>8.8714495049999993</v>
      </c>
      <c r="E1549" s="159">
        <f t="shared" si="38"/>
        <v>3.5500000000000025E-2</v>
      </c>
      <c r="G1549" s="119"/>
    </row>
    <row r="1550" spans="1:7" ht="12.75">
      <c r="A1550" s="180" t="s">
        <v>448</v>
      </c>
      <c r="B1550" s="243">
        <f>'Tariff Book 14_15'!D1549</f>
        <v>85.662509999999997</v>
      </c>
      <c r="C1550" s="142"/>
      <c r="D1550" s="188">
        <f t="shared" si="39"/>
        <v>88.703529105000001</v>
      </c>
      <c r="E1550" s="159">
        <f t="shared" si="38"/>
        <v>3.5500000000000045E-2</v>
      </c>
      <c r="G1550" s="119"/>
    </row>
    <row r="1551" spans="1:7" ht="12.75">
      <c r="A1551" s="96" t="s">
        <v>449</v>
      </c>
      <c r="B1551" s="243">
        <f>'Tariff Book 14_15'!D1550</f>
        <v>23.785139999999998</v>
      </c>
      <c r="C1551" s="100"/>
      <c r="D1551" s="188">
        <f t="shared" si="39"/>
        <v>24.629512470000002</v>
      </c>
      <c r="E1551" s="159">
        <f t="shared" si="38"/>
        <v>3.5500000000000143E-2</v>
      </c>
      <c r="G1551" s="119"/>
    </row>
    <row r="1552" spans="1:7" ht="12.75">
      <c r="A1552" s="180" t="s">
        <v>450</v>
      </c>
      <c r="B1552" s="243">
        <f>'Tariff Book 14_15'!D1551</f>
        <v>23.785139999999998</v>
      </c>
      <c r="C1552" s="100"/>
      <c r="D1552" s="188">
        <f t="shared" ref="D1552:D1564" si="40">B1552*($J$33+$J$30)</f>
        <v>24.629512470000002</v>
      </c>
      <c r="E1552" s="159">
        <f t="shared" ref="E1552:E1564" si="41">(D1552-B1552)/B1552</f>
        <v>3.5500000000000143E-2</v>
      </c>
      <c r="G1552" s="119"/>
    </row>
    <row r="1553" spans="1:7" ht="12.75">
      <c r="A1553" s="180" t="s">
        <v>451</v>
      </c>
      <c r="B1553" s="243">
        <f>'Tariff Book 14_15'!D1552</f>
        <v>23.785139999999998</v>
      </c>
      <c r="C1553" s="100"/>
      <c r="D1553" s="188">
        <f t="shared" si="40"/>
        <v>24.629512470000002</v>
      </c>
      <c r="E1553" s="159">
        <f t="shared" si="41"/>
        <v>3.5500000000000143E-2</v>
      </c>
      <c r="G1553" s="119"/>
    </row>
    <row r="1554" spans="1:7" ht="12.75">
      <c r="A1554" s="180" t="s">
        <v>416</v>
      </c>
      <c r="B1554" s="243">
        <f>'Tariff Book 14_15'!D1553</f>
        <v>28.04232</v>
      </c>
      <c r="C1554" s="100"/>
      <c r="D1554" s="188">
        <f t="shared" si="40"/>
        <v>29.037822360000003</v>
      </c>
      <c r="E1554" s="159">
        <f t="shared" si="41"/>
        <v>3.5500000000000115E-2</v>
      </c>
      <c r="G1554" s="119"/>
    </row>
    <row r="1555" spans="1:7" ht="12.75">
      <c r="A1555" s="180" t="s">
        <v>452</v>
      </c>
      <c r="B1555" s="243">
        <f>'Tariff Book 14_15'!D1554</f>
        <v>109.05582</v>
      </c>
      <c r="C1555" s="142"/>
      <c r="D1555" s="188">
        <f t="shared" si="40"/>
        <v>112.92730161</v>
      </c>
      <c r="E1555" s="159">
        <f t="shared" si="41"/>
        <v>3.5500000000000032E-2</v>
      </c>
      <c r="G1555" s="119"/>
    </row>
    <row r="1556" spans="1:7" ht="12.75">
      <c r="A1556" s="180" t="s">
        <v>453</v>
      </c>
      <c r="B1556" s="243">
        <f>'Tariff Book 14_15'!D1555</f>
        <v>79.456769999999992</v>
      </c>
      <c r="C1556" s="100"/>
      <c r="D1556" s="188">
        <f t="shared" si="40"/>
        <v>82.277485334999994</v>
      </c>
      <c r="E1556" s="159">
        <f t="shared" si="41"/>
        <v>3.5500000000000038E-2</v>
      </c>
      <c r="G1556" s="119"/>
    </row>
    <row r="1557" spans="1:7" ht="12.75">
      <c r="A1557" s="180" t="s">
        <v>421</v>
      </c>
      <c r="B1557" s="243">
        <f>'Tariff Book 14_15'!D1556</f>
        <v>35.042310000000001</v>
      </c>
      <c r="C1557" s="100"/>
      <c r="D1557" s="188">
        <f t="shared" si="40"/>
        <v>36.286312005000006</v>
      </c>
      <c r="E1557" s="159">
        <f t="shared" si="41"/>
        <v>3.5500000000000163E-2</v>
      </c>
      <c r="G1557" s="119"/>
    </row>
    <row r="1558" spans="1:7" ht="12.75">
      <c r="A1558" s="180" t="s">
        <v>454</v>
      </c>
      <c r="B1558" s="243">
        <f>'Tariff Book 14_15'!D1557</f>
        <v>30.382709999999999</v>
      </c>
      <c r="C1558" s="100"/>
      <c r="D1558" s="188">
        <f t="shared" si="40"/>
        <v>31.461296205000004</v>
      </c>
      <c r="E1558" s="159">
        <f t="shared" si="41"/>
        <v>3.5500000000000136E-2</v>
      </c>
      <c r="G1558" s="119"/>
    </row>
    <row r="1559" spans="1:7" ht="12.75">
      <c r="A1559" s="180" t="s">
        <v>455</v>
      </c>
      <c r="B1559" s="243">
        <f>'Tariff Book 14_15'!D1558</f>
        <v>81.77597999999999</v>
      </c>
      <c r="C1559" s="100"/>
      <c r="D1559" s="188">
        <f t="shared" si="40"/>
        <v>84.679027289999993</v>
      </c>
      <c r="E1559" s="159">
        <f t="shared" si="41"/>
        <v>3.5500000000000045E-2</v>
      </c>
      <c r="G1559" s="119"/>
    </row>
    <row r="1560" spans="1:7" ht="12.75">
      <c r="A1560" s="180" t="s">
        <v>422</v>
      </c>
      <c r="B1560" s="243">
        <f>'Tariff Book 14_15'!D1559</f>
        <v>32.712510000000002</v>
      </c>
      <c r="C1560" s="100"/>
      <c r="D1560" s="188">
        <f t="shared" si="40"/>
        <v>33.873804105000005</v>
      </c>
      <c r="E1560" s="159">
        <f t="shared" si="41"/>
        <v>3.5500000000000094E-2</v>
      </c>
      <c r="G1560" s="119"/>
    </row>
    <row r="1561" spans="1:7" ht="12.75">
      <c r="A1561" s="180" t="s">
        <v>424</v>
      </c>
      <c r="B1561" s="243">
        <f>'Tariff Book 14_15'!D1560</f>
        <v>29.228400000000001</v>
      </c>
      <c r="C1561" s="100"/>
      <c r="D1561" s="188">
        <f t="shared" si="40"/>
        <v>30.266008200000002</v>
      </c>
      <c r="E1561" s="159">
        <f t="shared" si="41"/>
        <v>3.5500000000000038E-2</v>
      </c>
      <c r="G1561" s="119"/>
    </row>
    <row r="1562" spans="1:7" ht="12.75">
      <c r="A1562" s="180" t="s">
        <v>456</v>
      </c>
      <c r="B1562" s="243">
        <f>'Tariff Book 14_15'!D1561</f>
        <v>46.723079999999996</v>
      </c>
      <c r="C1562" s="100"/>
      <c r="D1562" s="188">
        <f t="shared" si="40"/>
        <v>48.381749339999999</v>
      </c>
      <c r="E1562" s="159">
        <f t="shared" si="41"/>
        <v>3.5500000000000066E-2</v>
      </c>
      <c r="G1562" s="119"/>
    </row>
    <row r="1563" spans="1:7" ht="12.75" customHeight="1">
      <c r="A1563" s="180" t="s">
        <v>428</v>
      </c>
      <c r="B1563" s="243">
        <f>'Tariff Book 14_15'!D1562</f>
        <v>23.372129999999999</v>
      </c>
      <c r="C1563" s="100"/>
      <c r="D1563" s="188">
        <f t="shared" si="40"/>
        <v>24.201840615000002</v>
      </c>
      <c r="E1563" s="159">
        <f t="shared" si="41"/>
        <v>3.5500000000000143E-2</v>
      </c>
      <c r="G1563" s="119"/>
    </row>
    <row r="1564" spans="1:7" ht="12.75" customHeight="1">
      <c r="A1564" s="180" t="s">
        <v>429</v>
      </c>
      <c r="B1564" s="243">
        <f>'Tariff Book 14_15'!D1563</f>
        <v>132.40676999999999</v>
      </c>
      <c r="C1564" s="142"/>
      <c r="D1564" s="188">
        <f t="shared" si="40"/>
        <v>137.10721033500002</v>
      </c>
      <c r="E1564" s="159">
        <f t="shared" si="41"/>
        <v>3.5500000000000184E-2</v>
      </c>
      <c r="G1564" s="119"/>
    </row>
    <row r="1565" spans="1:7" ht="12.75" customHeight="1">
      <c r="A1565" s="180"/>
      <c r="B1565" s="243" t="str">
        <f>'Tariff Book 14_15'!D1564</f>
        <v/>
      </c>
      <c r="C1565" s="100"/>
      <c r="D1565" s="188"/>
      <c r="E1565" s="159" t="s">
        <v>144</v>
      </c>
      <c r="G1565" s="119"/>
    </row>
    <row r="1566" spans="1:7" ht="12.75" customHeight="1">
      <c r="A1566" s="179" t="s">
        <v>461</v>
      </c>
      <c r="B1566" s="243" t="str">
        <f>'Tariff Book 14_15'!D1565</f>
        <v/>
      </c>
      <c r="C1566" s="100"/>
      <c r="D1566" s="188"/>
      <c r="E1566" s="159" t="s">
        <v>144</v>
      </c>
      <c r="G1566" s="119"/>
    </row>
    <row r="1567" spans="1:7" ht="12.75" customHeight="1">
      <c r="A1567" s="180" t="s">
        <v>361</v>
      </c>
      <c r="B1567" s="243">
        <f>'Tariff Book 14_15'!D1566</f>
        <v>35.042310000000001</v>
      </c>
      <c r="C1567" s="100"/>
      <c r="D1567" s="188">
        <f t="shared" ref="D1567:D1598" si="42">B1567*($J$33+$J$30)</f>
        <v>36.286312005000006</v>
      </c>
      <c r="E1567" s="159">
        <f t="shared" ref="E1567:E1630" si="43">(D1567-B1567)/B1567</f>
        <v>3.5500000000000163E-2</v>
      </c>
      <c r="G1567" s="119"/>
    </row>
    <row r="1568" spans="1:7" ht="12.75" customHeight="1">
      <c r="A1568" s="180" t="s">
        <v>362</v>
      </c>
      <c r="B1568" s="243">
        <f>'Tariff Book 14_15'!D1567</f>
        <v>30.382709999999999</v>
      </c>
      <c r="C1568" s="100"/>
      <c r="D1568" s="188">
        <f t="shared" si="42"/>
        <v>31.461296205000004</v>
      </c>
      <c r="E1568" s="159">
        <f t="shared" si="43"/>
        <v>3.5500000000000136E-2</v>
      </c>
      <c r="G1568" s="119"/>
    </row>
    <row r="1569" spans="1:22" ht="12.75" customHeight="1">
      <c r="A1569" s="180" t="s">
        <v>363</v>
      </c>
      <c r="B1569" s="243">
        <f>'Tariff Book 14_15'!D1568</f>
        <v>23.372129999999999</v>
      </c>
      <c r="C1569" s="100"/>
      <c r="D1569" s="188">
        <f t="shared" si="42"/>
        <v>24.201840615000002</v>
      </c>
      <c r="E1569" s="159">
        <f t="shared" si="43"/>
        <v>3.5500000000000143E-2</v>
      </c>
      <c r="G1569" s="119"/>
      <c r="V1569" s="165">
        <v>1</v>
      </c>
    </row>
    <row r="1570" spans="1:22" ht="12.75">
      <c r="A1570" s="180" t="s">
        <v>204</v>
      </c>
      <c r="B1570" s="243">
        <f>'Tariff Book 14_15'!D1569</f>
        <v>109.05582</v>
      </c>
      <c r="C1570" s="145"/>
      <c r="D1570" s="188">
        <f t="shared" si="42"/>
        <v>112.92730161</v>
      </c>
      <c r="E1570" s="159">
        <f t="shared" si="43"/>
        <v>3.5500000000000032E-2</v>
      </c>
      <c r="G1570" s="119"/>
    </row>
    <row r="1571" spans="1:22" ht="12.75">
      <c r="A1571" s="180" t="s">
        <v>366</v>
      </c>
      <c r="B1571" s="243">
        <f>'Tariff Book 14_15'!D1570</f>
        <v>54.496139999999997</v>
      </c>
      <c r="C1571" s="100"/>
      <c r="D1571" s="188">
        <f t="shared" si="42"/>
        <v>56.43075297</v>
      </c>
      <c r="E1571" s="159">
        <f t="shared" si="43"/>
        <v>3.5500000000000066E-2</v>
      </c>
      <c r="G1571" s="119"/>
    </row>
    <row r="1572" spans="1:22" ht="12.75">
      <c r="A1572" s="180" t="s">
        <v>368</v>
      </c>
      <c r="B1572" s="243">
        <f>'Tariff Book 14_15'!D1571</f>
        <v>54.496139999999997</v>
      </c>
      <c r="C1572" s="100"/>
      <c r="D1572" s="188">
        <f t="shared" si="42"/>
        <v>56.43075297</v>
      </c>
      <c r="E1572" s="159">
        <f t="shared" si="43"/>
        <v>3.5500000000000066E-2</v>
      </c>
      <c r="G1572" s="119"/>
    </row>
    <row r="1573" spans="1:22" ht="12.75">
      <c r="A1573" s="180" t="s">
        <v>370</v>
      </c>
      <c r="B1573" s="243">
        <f>'Tariff Book 14_15'!D1572</f>
        <v>23.372129999999999</v>
      </c>
      <c r="C1573" s="100"/>
      <c r="D1573" s="188">
        <f t="shared" si="42"/>
        <v>24.201840615000002</v>
      </c>
      <c r="E1573" s="159">
        <f t="shared" si="43"/>
        <v>3.5500000000000143E-2</v>
      </c>
      <c r="G1573" s="119"/>
    </row>
    <row r="1574" spans="1:22" ht="12.75">
      <c r="A1574" s="180" t="s">
        <v>372</v>
      </c>
      <c r="B1574" s="243">
        <f>'Tariff Book 14_15'!D1573</f>
        <v>58.435619999999993</v>
      </c>
      <c r="C1574" s="100"/>
      <c r="D1574" s="188">
        <f t="shared" si="42"/>
        <v>60.510084509999999</v>
      </c>
      <c r="E1574" s="159">
        <f t="shared" si="43"/>
        <v>3.5500000000000101E-2</v>
      </c>
      <c r="G1574" s="119"/>
    </row>
    <row r="1575" spans="1:22" ht="12.75">
      <c r="A1575" s="180" t="s">
        <v>374</v>
      </c>
      <c r="B1575" s="243">
        <f>'Tariff Book 14_15'!D1574</f>
        <v>23.372129999999999</v>
      </c>
      <c r="C1575" s="100"/>
      <c r="D1575" s="188">
        <f t="shared" si="42"/>
        <v>24.201840615000002</v>
      </c>
      <c r="E1575" s="159">
        <f t="shared" si="43"/>
        <v>3.5500000000000143E-2</v>
      </c>
      <c r="G1575" s="119"/>
    </row>
    <row r="1576" spans="1:22" ht="12.75">
      <c r="A1576" s="180" t="s">
        <v>365</v>
      </c>
      <c r="B1576" s="243">
        <f>'Tariff Book 14_15'!D1575</f>
        <v>30.382709999999999</v>
      </c>
      <c r="C1576" s="100"/>
      <c r="D1576" s="188">
        <f t="shared" si="42"/>
        <v>31.461296205000004</v>
      </c>
      <c r="E1576" s="159">
        <f t="shared" si="43"/>
        <v>3.5500000000000136E-2</v>
      </c>
      <c r="G1576" s="119"/>
    </row>
    <row r="1577" spans="1:22" ht="12.75">
      <c r="A1577" s="180" t="s">
        <v>377</v>
      </c>
      <c r="B1577" s="243">
        <f>'Tariff Book 14_15'!D1576</f>
        <v>91.624679999999984</v>
      </c>
      <c r="C1577" s="100"/>
      <c r="D1577" s="188">
        <f t="shared" si="42"/>
        <v>94.877356139999989</v>
      </c>
      <c r="E1577" s="159">
        <f t="shared" si="43"/>
        <v>3.5500000000000066E-2</v>
      </c>
      <c r="G1577" s="119"/>
    </row>
    <row r="1578" spans="1:22" ht="12.75">
      <c r="A1578" s="180" t="s">
        <v>379</v>
      </c>
      <c r="B1578" s="243">
        <f>'Tariff Book 14_15'!D1577</f>
        <v>23.372129999999999</v>
      </c>
      <c r="C1578" s="100"/>
      <c r="D1578" s="188">
        <f t="shared" si="42"/>
        <v>24.201840615000002</v>
      </c>
      <c r="E1578" s="159">
        <f t="shared" si="43"/>
        <v>3.5500000000000143E-2</v>
      </c>
      <c r="G1578" s="119"/>
    </row>
    <row r="1579" spans="1:22" ht="12.75">
      <c r="A1579" s="180" t="s">
        <v>367</v>
      </c>
      <c r="B1579" s="243">
        <f>'Tariff Book 14_15'!D1578</f>
        <v>4.6701899999999998</v>
      </c>
      <c r="C1579" s="115"/>
      <c r="D1579" s="188">
        <f t="shared" si="42"/>
        <v>4.8359817450000007</v>
      </c>
      <c r="E1579" s="268">
        <f t="shared" si="43"/>
        <v>3.5500000000000177E-2</v>
      </c>
      <c r="F1579" s="116"/>
      <c r="G1579" s="119"/>
    </row>
    <row r="1580" spans="1:22" ht="12.75">
      <c r="A1580" s="180" t="s">
        <v>382</v>
      </c>
      <c r="B1580" s="243">
        <f>'Tariff Book 14_15'!D1579</f>
        <v>109.05582</v>
      </c>
      <c r="C1580" s="145"/>
      <c r="D1580" s="188">
        <f t="shared" si="42"/>
        <v>112.92730161</v>
      </c>
      <c r="E1580" s="159">
        <f t="shared" si="43"/>
        <v>3.5500000000000032E-2</v>
      </c>
      <c r="G1580" s="119"/>
    </row>
    <row r="1581" spans="1:22" ht="12.75">
      <c r="A1581" s="181" t="s">
        <v>369</v>
      </c>
      <c r="B1581" s="243">
        <f>'Tariff Book 14_15'!D1580</f>
        <v>13.237499999999999</v>
      </c>
      <c r="C1581" s="100"/>
      <c r="D1581" s="188">
        <f t="shared" si="42"/>
        <v>13.707431250000001</v>
      </c>
      <c r="E1581" s="159">
        <f t="shared" si="43"/>
        <v>3.5500000000000149E-2</v>
      </c>
      <c r="G1581" s="119"/>
    </row>
    <row r="1582" spans="1:22" ht="12.75">
      <c r="A1582" s="180" t="s">
        <v>385</v>
      </c>
      <c r="B1582" s="243">
        <f>'Tariff Book 14_15'!D1581</f>
        <v>21.497699999999998</v>
      </c>
      <c r="C1582" s="100"/>
      <c r="D1582" s="188">
        <f t="shared" si="42"/>
        <v>22.260868349999999</v>
      </c>
      <c r="E1582" s="159">
        <f t="shared" si="43"/>
        <v>3.5500000000000038E-2</v>
      </c>
      <c r="G1582" s="119"/>
    </row>
    <row r="1583" spans="1:22" ht="12.75">
      <c r="A1583" s="180" t="s">
        <v>387</v>
      </c>
      <c r="B1583" s="243">
        <f>'Tariff Book 14_15'!D1582</f>
        <v>23.372129999999999</v>
      </c>
      <c r="C1583" s="100"/>
      <c r="D1583" s="188">
        <f t="shared" si="42"/>
        <v>24.201840615000002</v>
      </c>
      <c r="E1583" s="159">
        <f t="shared" si="43"/>
        <v>3.5500000000000143E-2</v>
      </c>
      <c r="G1583" s="119"/>
    </row>
    <row r="1584" spans="1:22" ht="12.75">
      <c r="A1584" s="180" t="s">
        <v>371</v>
      </c>
      <c r="B1584" s="243">
        <f>'Tariff Book 14_15'!D1583</f>
        <v>3.1134599999999999</v>
      </c>
      <c r="C1584" s="269"/>
      <c r="D1584" s="188">
        <f t="shared" si="42"/>
        <v>3.22398783</v>
      </c>
      <c r="E1584" s="268">
        <f t="shared" si="43"/>
        <v>3.5500000000000032E-2</v>
      </c>
      <c r="F1584" s="116"/>
      <c r="G1584" s="119"/>
    </row>
    <row r="1585" spans="1:7" ht="12.75">
      <c r="A1585" s="180" t="s">
        <v>390</v>
      </c>
      <c r="B1585" s="243">
        <f>'Tariff Book 14_15'!D1584</f>
        <v>54.496139999999997</v>
      </c>
      <c r="C1585" s="100"/>
      <c r="D1585" s="188">
        <f t="shared" si="42"/>
        <v>56.43075297</v>
      </c>
      <c r="E1585" s="159">
        <f t="shared" si="43"/>
        <v>3.5500000000000066E-2</v>
      </c>
      <c r="G1585" s="119"/>
    </row>
    <row r="1586" spans="1:7" ht="12.75">
      <c r="A1586" s="180" t="s">
        <v>392</v>
      </c>
      <c r="B1586" s="243">
        <f>'Tariff Book 14_15'!D1585</f>
        <v>57.630780000000001</v>
      </c>
      <c r="C1586" s="100"/>
      <c r="D1586" s="188">
        <f t="shared" si="42"/>
        <v>59.676672690000004</v>
      </c>
      <c r="E1586" s="159">
        <f t="shared" si="43"/>
        <v>3.5500000000000038E-2</v>
      </c>
      <c r="G1586" s="119"/>
    </row>
    <row r="1587" spans="1:7" ht="12.75">
      <c r="A1587" s="180" t="s">
        <v>375</v>
      </c>
      <c r="B1587" s="243">
        <f>'Tariff Book 14_15'!D1586</f>
        <v>37.372109999999999</v>
      </c>
      <c r="C1587" s="100"/>
      <c r="D1587" s="188">
        <f t="shared" si="42"/>
        <v>38.698819905000001</v>
      </c>
      <c r="E1587" s="159">
        <f t="shared" si="43"/>
        <v>3.5500000000000038E-2</v>
      </c>
      <c r="G1587" s="119"/>
    </row>
    <row r="1588" spans="1:7" ht="12.75">
      <c r="A1588" s="96" t="s">
        <v>395</v>
      </c>
      <c r="B1588" s="243">
        <f>'Tariff Book 14_15'!D1587</f>
        <v>39.161819999999992</v>
      </c>
      <c r="C1588" s="100"/>
      <c r="D1588" s="188">
        <f t="shared" si="42"/>
        <v>40.552064609999995</v>
      </c>
      <c r="E1588" s="159">
        <f t="shared" si="43"/>
        <v>3.5500000000000094E-2</v>
      </c>
      <c r="G1588" s="119"/>
    </row>
    <row r="1589" spans="1:7" ht="12.75">
      <c r="A1589" s="180" t="s">
        <v>397</v>
      </c>
      <c r="B1589" s="243">
        <f>'Tariff Book 14_15'!D1588</f>
        <v>39.161819999999992</v>
      </c>
      <c r="C1589" s="100"/>
      <c r="D1589" s="188">
        <f t="shared" si="42"/>
        <v>40.552064609999995</v>
      </c>
      <c r="E1589" s="159">
        <f t="shared" si="43"/>
        <v>3.5500000000000094E-2</v>
      </c>
      <c r="G1589" s="119"/>
    </row>
    <row r="1590" spans="1:7" ht="12.75">
      <c r="A1590" s="180" t="s">
        <v>399</v>
      </c>
      <c r="B1590" s="243">
        <f>'Tariff Book 14_15'!D1589</f>
        <v>109.05582</v>
      </c>
      <c r="C1590" s="145"/>
      <c r="D1590" s="188">
        <f t="shared" si="42"/>
        <v>112.92730161</v>
      </c>
      <c r="E1590" s="159">
        <f t="shared" si="43"/>
        <v>3.5500000000000032E-2</v>
      </c>
      <c r="G1590" s="119"/>
    </row>
    <row r="1591" spans="1:7" ht="12.75">
      <c r="A1591" s="180" t="s">
        <v>376</v>
      </c>
      <c r="B1591" s="243">
        <f>'Tariff Book 14_15'!D1590</f>
        <v>28.04232</v>
      </c>
      <c r="C1591" s="100"/>
      <c r="D1591" s="188">
        <f t="shared" si="42"/>
        <v>29.037822360000003</v>
      </c>
      <c r="E1591" s="159">
        <f t="shared" si="43"/>
        <v>3.5500000000000115E-2</v>
      </c>
      <c r="G1591" s="119"/>
    </row>
    <row r="1592" spans="1:7" ht="12.75">
      <c r="A1592" s="180" t="s">
        <v>402</v>
      </c>
      <c r="B1592" s="243">
        <f>'Tariff Book 14_15'!D1591</f>
        <v>16.361549999999998</v>
      </c>
      <c r="C1592" s="100"/>
      <c r="D1592" s="188">
        <f t="shared" si="42"/>
        <v>16.942385025</v>
      </c>
      <c r="E1592" s="159">
        <f t="shared" si="43"/>
        <v>3.5500000000000156E-2</v>
      </c>
      <c r="G1592" s="119"/>
    </row>
    <row r="1593" spans="1:7" ht="12.75">
      <c r="A1593" s="180" t="s">
        <v>404</v>
      </c>
      <c r="B1593" s="243">
        <f>'Tariff Book 14_15'!D1592</f>
        <v>46.723079999999996</v>
      </c>
      <c r="C1593" s="100"/>
      <c r="D1593" s="188">
        <f t="shared" si="42"/>
        <v>48.381749339999999</v>
      </c>
      <c r="E1593" s="159">
        <f t="shared" si="43"/>
        <v>3.5500000000000066E-2</v>
      </c>
      <c r="G1593" s="119"/>
    </row>
    <row r="1594" spans="1:7" ht="12.75">
      <c r="A1594" s="180" t="s">
        <v>406</v>
      </c>
      <c r="B1594" s="243">
        <f>'Tariff Book 14_15'!D1593</f>
        <v>26.496179999999999</v>
      </c>
      <c r="C1594" s="100"/>
      <c r="D1594" s="188">
        <f t="shared" si="42"/>
        <v>27.436794390000003</v>
      </c>
      <c r="E1594" s="159">
        <f t="shared" si="43"/>
        <v>3.5500000000000149E-2</v>
      </c>
      <c r="G1594" s="119"/>
    </row>
    <row r="1595" spans="1:7" ht="12.75">
      <c r="A1595" s="180" t="s">
        <v>408</v>
      </c>
      <c r="B1595" s="243">
        <f>'Tariff Book 14_15'!D1594</f>
        <v>35.042310000000001</v>
      </c>
      <c r="C1595" s="89"/>
      <c r="D1595" s="188">
        <f t="shared" si="42"/>
        <v>36.286312005000006</v>
      </c>
      <c r="E1595" s="159">
        <f t="shared" si="43"/>
        <v>3.5500000000000163E-2</v>
      </c>
      <c r="G1595" s="119"/>
    </row>
    <row r="1596" spans="1:7" ht="12.75">
      <c r="A1596" s="180" t="s">
        <v>410</v>
      </c>
      <c r="B1596" s="243">
        <f>'Tariff Book 14_15'!D1595</f>
        <v>23.372129999999999</v>
      </c>
      <c r="C1596" s="89"/>
      <c r="D1596" s="188">
        <f t="shared" si="42"/>
        <v>24.201840615000002</v>
      </c>
      <c r="E1596" s="159">
        <f t="shared" si="43"/>
        <v>3.5500000000000143E-2</v>
      </c>
      <c r="G1596" s="119"/>
    </row>
    <row r="1597" spans="1:7" ht="12.75">
      <c r="A1597" s="180" t="s">
        <v>412</v>
      </c>
      <c r="B1597" s="243">
        <f>'Tariff Book 14_15'!D1596</f>
        <v>35.042310000000001</v>
      </c>
      <c r="C1597" s="89"/>
      <c r="D1597" s="188">
        <f t="shared" si="42"/>
        <v>36.286312005000006</v>
      </c>
      <c r="E1597" s="159">
        <f t="shared" si="43"/>
        <v>3.5500000000000163E-2</v>
      </c>
      <c r="G1597" s="119"/>
    </row>
    <row r="1598" spans="1:7" ht="12.75">
      <c r="A1598" s="180" t="s">
        <v>414</v>
      </c>
      <c r="B1598" s="243">
        <f>'Tariff Book 14_15'!D1597</f>
        <v>14.688329999999999</v>
      </c>
      <c r="C1598" s="100"/>
      <c r="D1598" s="188">
        <f t="shared" si="42"/>
        <v>15.209765715</v>
      </c>
      <c r="E1598" s="159">
        <f t="shared" si="43"/>
        <v>3.5500000000000059E-2</v>
      </c>
      <c r="G1598" s="119"/>
    </row>
    <row r="1599" spans="1:7" ht="12.75">
      <c r="A1599" s="180" t="s">
        <v>381</v>
      </c>
      <c r="B1599" s="243">
        <f>'Tariff Book 14_15'!D1598</f>
        <v>28.04232</v>
      </c>
      <c r="C1599" s="100"/>
      <c r="D1599" s="188">
        <f t="shared" ref="D1599:D1630" si="44">B1599*($J$33+$J$30)</f>
        <v>29.037822360000003</v>
      </c>
      <c r="E1599" s="159">
        <f t="shared" si="43"/>
        <v>3.5500000000000115E-2</v>
      </c>
      <c r="G1599" s="119"/>
    </row>
    <row r="1600" spans="1:7" ht="12.75">
      <c r="A1600" s="180" t="s">
        <v>417</v>
      </c>
      <c r="B1600" s="243">
        <f>'Tariff Book 14_15'!D1599</f>
        <v>9.0332699999999981</v>
      </c>
      <c r="C1600" s="145"/>
      <c r="D1600" s="188">
        <f t="shared" si="44"/>
        <v>9.3539510849999985</v>
      </c>
      <c r="E1600" s="159">
        <f t="shared" si="43"/>
        <v>3.5500000000000045E-2</v>
      </c>
      <c r="G1600" s="119"/>
    </row>
    <row r="1601" spans="1:7" ht="12.75">
      <c r="A1601" s="180" t="s">
        <v>383</v>
      </c>
      <c r="B1601" s="243">
        <f>'Tariff Book 14_15'!D1600</f>
        <v>23.372129999999999</v>
      </c>
      <c r="C1601" s="100"/>
      <c r="D1601" s="188">
        <f t="shared" si="44"/>
        <v>24.201840615000002</v>
      </c>
      <c r="E1601" s="159">
        <f t="shared" si="43"/>
        <v>3.5500000000000143E-2</v>
      </c>
      <c r="G1601" s="119"/>
    </row>
    <row r="1602" spans="1:7" ht="12.75">
      <c r="A1602" s="180" t="s">
        <v>420</v>
      </c>
      <c r="B1602" s="243">
        <f>'Tariff Book 14_15'!D1601</f>
        <v>23.372129999999999</v>
      </c>
      <c r="C1602" s="100"/>
      <c r="D1602" s="188">
        <f t="shared" si="44"/>
        <v>24.201840615000002</v>
      </c>
      <c r="E1602" s="159">
        <f t="shared" si="43"/>
        <v>3.5500000000000143E-2</v>
      </c>
      <c r="G1602" s="119"/>
    </row>
    <row r="1603" spans="1:7" ht="12.75">
      <c r="A1603" s="180" t="s">
        <v>388</v>
      </c>
      <c r="B1603" s="243">
        <f>'Tariff Book 14_15'!D1602</f>
        <v>18.680759999999999</v>
      </c>
      <c r="C1603" s="100"/>
      <c r="D1603" s="188">
        <f t="shared" si="44"/>
        <v>19.343926980000003</v>
      </c>
      <c r="E1603" s="159">
        <f t="shared" si="43"/>
        <v>3.5500000000000177E-2</v>
      </c>
      <c r="G1603" s="119"/>
    </row>
    <row r="1604" spans="1:7" ht="12.75">
      <c r="A1604" s="180" t="s">
        <v>423</v>
      </c>
      <c r="B1604" s="243">
        <f>'Tariff Book 14_15'!D1603</f>
        <v>23.372129999999999</v>
      </c>
      <c r="C1604" s="100"/>
      <c r="D1604" s="188">
        <f t="shared" si="44"/>
        <v>24.201840615000002</v>
      </c>
      <c r="E1604" s="159">
        <f t="shared" si="43"/>
        <v>3.5500000000000143E-2</v>
      </c>
      <c r="G1604" s="119"/>
    </row>
    <row r="1605" spans="1:7" ht="13.5" thickBot="1">
      <c r="A1605" s="300" t="s">
        <v>425</v>
      </c>
      <c r="B1605" s="204">
        <f>'Tariff Book 14_15'!D1604</f>
        <v>6.2481</v>
      </c>
      <c r="C1605" s="304"/>
      <c r="D1605" s="225">
        <f t="shared" si="44"/>
        <v>6.4699075500000003</v>
      </c>
      <c r="E1605" s="280">
        <f t="shared" si="43"/>
        <v>3.5500000000000045E-2</v>
      </c>
      <c r="G1605" s="119"/>
    </row>
    <row r="1606" spans="1:7" ht="12.75">
      <c r="A1606" s="302" t="s">
        <v>427</v>
      </c>
      <c r="B1606" s="243">
        <f>'Tariff Book 14_15'!D1605</f>
        <v>109.05582</v>
      </c>
      <c r="C1606" s="145"/>
      <c r="D1606" s="188">
        <f t="shared" si="44"/>
        <v>112.92730161</v>
      </c>
      <c r="E1606" s="285">
        <f t="shared" si="43"/>
        <v>3.5500000000000032E-2</v>
      </c>
      <c r="G1606" s="119"/>
    </row>
    <row r="1607" spans="1:7" ht="12.75">
      <c r="A1607" s="180" t="s">
        <v>389</v>
      </c>
      <c r="B1607" s="243">
        <f>'Tariff Book 14_15'!D1606</f>
        <v>25.723109999999998</v>
      </c>
      <c r="C1607" s="89"/>
      <c r="D1607" s="188">
        <f t="shared" si="44"/>
        <v>26.636280405000001</v>
      </c>
      <c r="E1607" s="159">
        <f t="shared" si="43"/>
        <v>3.5500000000000101E-2</v>
      </c>
      <c r="G1607" s="119"/>
    </row>
    <row r="1608" spans="1:7" ht="12.75">
      <c r="A1608" s="180" t="s">
        <v>391</v>
      </c>
      <c r="B1608" s="243">
        <f>'Tariff Book 14_15'!D1607</f>
        <v>42.063479999999998</v>
      </c>
      <c r="C1608" s="89"/>
      <c r="D1608" s="188">
        <f t="shared" si="44"/>
        <v>43.556733540000003</v>
      </c>
      <c r="E1608" s="159">
        <f t="shared" si="43"/>
        <v>3.5500000000000115E-2</v>
      </c>
      <c r="G1608" s="119"/>
    </row>
    <row r="1609" spans="1:7" ht="12.75">
      <c r="A1609" s="180" t="s">
        <v>393</v>
      </c>
      <c r="B1609" s="243">
        <f>'Tariff Book 14_15'!D1608</f>
        <v>16.361549999999998</v>
      </c>
      <c r="C1609" s="89"/>
      <c r="D1609" s="188">
        <f t="shared" si="44"/>
        <v>16.942385025</v>
      </c>
      <c r="E1609" s="159">
        <f t="shared" si="43"/>
        <v>3.5500000000000156E-2</v>
      </c>
      <c r="G1609" s="119"/>
    </row>
    <row r="1610" spans="1:7" ht="12.75">
      <c r="A1610" s="180" t="s">
        <v>430</v>
      </c>
      <c r="B1610" s="243">
        <f>'Tariff Book 14_15'!D1609</f>
        <v>109.05582</v>
      </c>
      <c r="C1610" s="144"/>
      <c r="D1610" s="188">
        <f t="shared" si="44"/>
        <v>112.92730161</v>
      </c>
      <c r="E1610" s="159">
        <f t="shared" si="43"/>
        <v>3.5500000000000032E-2</v>
      </c>
      <c r="G1610" s="119"/>
    </row>
    <row r="1611" spans="1:7" ht="12.75">
      <c r="A1611" s="180" t="s">
        <v>431</v>
      </c>
      <c r="B1611" s="243">
        <f>'Tariff Book 14_15'!D1610</f>
        <v>23.372129999999999</v>
      </c>
      <c r="C1611" s="89"/>
      <c r="D1611" s="188">
        <f t="shared" si="44"/>
        <v>24.201840615000002</v>
      </c>
      <c r="E1611" s="159">
        <f t="shared" si="43"/>
        <v>3.5500000000000143E-2</v>
      </c>
      <c r="G1611" s="119"/>
    </row>
    <row r="1612" spans="1:7" ht="12.75">
      <c r="A1612" s="180" t="s">
        <v>398</v>
      </c>
      <c r="B1612" s="243">
        <f>'Tariff Book 14_15'!D1611</f>
        <v>28.04232</v>
      </c>
      <c r="C1612" s="89"/>
      <c r="D1612" s="188">
        <f t="shared" si="44"/>
        <v>29.037822360000003</v>
      </c>
      <c r="E1612" s="159">
        <f t="shared" si="43"/>
        <v>3.5500000000000115E-2</v>
      </c>
      <c r="G1612" s="119"/>
    </row>
    <row r="1613" spans="1:7" ht="12.75">
      <c r="A1613" s="180" t="s">
        <v>432</v>
      </c>
      <c r="B1613" s="243">
        <f>'Tariff Book 14_15'!D1612</f>
        <v>54.496139999999997</v>
      </c>
      <c r="C1613" s="89"/>
      <c r="D1613" s="188">
        <f t="shared" si="44"/>
        <v>56.43075297</v>
      </c>
      <c r="E1613" s="159">
        <f t="shared" si="43"/>
        <v>3.5500000000000066E-2</v>
      </c>
      <c r="G1613" s="119"/>
    </row>
    <row r="1614" spans="1:7" ht="12.75">
      <c r="A1614" s="180" t="s">
        <v>433</v>
      </c>
      <c r="B1614" s="243">
        <f>'Tariff Book 14_15'!D1613</f>
        <v>40.506749999999997</v>
      </c>
      <c r="C1614" s="89"/>
      <c r="D1614" s="188">
        <f t="shared" si="44"/>
        <v>41.944739624999997</v>
      </c>
      <c r="E1614" s="159">
        <f t="shared" si="43"/>
        <v>3.5500000000000004E-2</v>
      </c>
      <c r="G1614" s="119"/>
    </row>
    <row r="1615" spans="1:7" ht="12.75">
      <c r="A1615" s="180" t="s">
        <v>434</v>
      </c>
      <c r="B1615" s="243">
        <f>'Tariff Book 14_15'!D1614</f>
        <v>29.228400000000001</v>
      </c>
      <c r="C1615" s="89"/>
      <c r="D1615" s="188">
        <f t="shared" si="44"/>
        <v>30.266008200000002</v>
      </c>
      <c r="E1615" s="159">
        <f t="shared" si="43"/>
        <v>3.5500000000000038E-2</v>
      </c>
      <c r="G1615" s="119"/>
    </row>
    <row r="1616" spans="1:7" ht="12.75">
      <c r="A1616" s="180" t="s">
        <v>401</v>
      </c>
      <c r="B1616" s="243">
        <f>'Tariff Book 14_15'!D1615</f>
        <v>12.443249999999999</v>
      </c>
      <c r="C1616" s="89"/>
      <c r="D1616" s="188">
        <f t="shared" si="44"/>
        <v>12.884985374999999</v>
      </c>
      <c r="E1616" s="159">
        <f t="shared" si="43"/>
        <v>3.5500000000000032E-2</v>
      </c>
      <c r="G1616" s="119"/>
    </row>
    <row r="1617" spans="1:7" ht="12.75">
      <c r="A1617" s="180" t="s">
        <v>436</v>
      </c>
      <c r="B1617" s="243">
        <f>'Tariff Book 14_15'!D1616</f>
        <v>21.836580000000001</v>
      </c>
      <c r="C1617" s="163"/>
      <c r="D1617" s="188">
        <f t="shared" si="44"/>
        <v>22.611778590000004</v>
      </c>
      <c r="E1617" s="159">
        <f t="shared" si="43"/>
        <v>3.5500000000000101E-2</v>
      </c>
      <c r="G1617" s="119"/>
    </row>
    <row r="1618" spans="1:7" ht="12.75">
      <c r="A1618" s="180" t="s">
        <v>438</v>
      </c>
      <c r="B1618" s="243">
        <f>'Tariff Book 14_15'!D1617</f>
        <v>46.723079999999996</v>
      </c>
      <c r="C1618" s="163"/>
      <c r="D1618" s="188">
        <f t="shared" si="44"/>
        <v>48.381749339999999</v>
      </c>
      <c r="E1618" s="159">
        <f t="shared" si="43"/>
        <v>3.5500000000000066E-2</v>
      </c>
      <c r="G1618" s="119"/>
    </row>
    <row r="1619" spans="1:7" ht="12.75">
      <c r="A1619" s="182" t="s">
        <v>403</v>
      </c>
      <c r="B1619" s="243">
        <f>'Tariff Book 14_15'!D1618</f>
        <v>16.361549999999998</v>
      </c>
      <c r="C1619" s="163"/>
      <c r="D1619" s="188">
        <f t="shared" si="44"/>
        <v>16.942385025</v>
      </c>
      <c r="E1619" s="159">
        <f t="shared" si="43"/>
        <v>3.5500000000000156E-2</v>
      </c>
      <c r="G1619" s="119"/>
    </row>
    <row r="1620" spans="1:7" ht="12.75">
      <c r="A1620" s="180" t="s">
        <v>405</v>
      </c>
      <c r="B1620" s="243">
        <f>'Tariff Book 14_15'!D1619</f>
        <v>30.382709999999999</v>
      </c>
      <c r="C1620" s="163"/>
      <c r="D1620" s="188">
        <f t="shared" si="44"/>
        <v>31.461296205000004</v>
      </c>
      <c r="E1620" s="159">
        <f t="shared" si="43"/>
        <v>3.5500000000000136E-2</v>
      </c>
      <c r="G1620" s="119"/>
    </row>
    <row r="1621" spans="1:7" ht="12.75">
      <c r="A1621" s="180" t="s">
        <v>442</v>
      </c>
      <c r="B1621" s="243">
        <f>'Tariff Book 14_15'!D1620</f>
        <v>58.435619999999993</v>
      </c>
      <c r="C1621" s="163"/>
      <c r="D1621" s="188">
        <f t="shared" si="44"/>
        <v>60.510084509999999</v>
      </c>
      <c r="E1621" s="159">
        <f t="shared" si="43"/>
        <v>3.5500000000000101E-2</v>
      </c>
      <c r="G1621" s="119"/>
    </row>
    <row r="1622" spans="1:7" ht="12.75">
      <c r="A1622" s="180" t="s">
        <v>409</v>
      </c>
      <c r="B1622" s="243">
        <f>'Tariff Book 14_15'!D1621</f>
        <v>28.04232</v>
      </c>
      <c r="C1622" s="163"/>
      <c r="D1622" s="188">
        <f t="shared" si="44"/>
        <v>29.037822360000003</v>
      </c>
      <c r="E1622" s="159">
        <f t="shared" si="43"/>
        <v>3.5500000000000115E-2</v>
      </c>
      <c r="G1622" s="119"/>
    </row>
    <row r="1623" spans="1:7" ht="12.75">
      <c r="A1623" s="180" t="s">
        <v>411</v>
      </c>
      <c r="B1623" s="243">
        <f>'Tariff Book 14_15'!D1622</f>
        <v>23.372129999999999</v>
      </c>
      <c r="C1623" s="163"/>
      <c r="D1623" s="188">
        <f t="shared" si="44"/>
        <v>24.201840615000002</v>
      </c>
      <c r="E1623" s="159">
        <f t="shared" si="43"/>
        <v>3.5500000000000143E-2</v>
      </c>
      <c r="G1623" s="119"/>
    </row>
    <row r="1624" spans="1:7" ht="12.75">
      <c r="A1624" s="180" t="s">
        <v>444</v>
      </c>
      <c r="B1624" s="243">
        <f>'Tariff Book 14_15'!D1623</f>
        <v>7.7624699999999995</v>
      </c>
      <c r="C1624" s="163"/>
      <c r="D1624" s="188">
        <f t="shared" si="44"/>
        <v>8.0380376850000008</v>
      </c>
      <c r="E1624" s="159">
        <f t="shared" si="43"/>
        <v>3.550000000000017E-2</v>
      </c>
      <c r="G1624" s="119"/>
    </row>
    <row r="1625" spans="1:7" ht="12.75">
      <c r="A1625" s="96" t="s">
        <v>413</v>
      </c>
      <c r="B1625" s="243">
        <f>'Tariff Book 14_15'!D1624</f>
        <v>35.042310000000001</v>
      </c>
      <c r="C1625" s="163"/>
      <c r="D1625" s="188">
        <f t="shared" si="44"/>
        <v>36.286312005000006</v>
      </c>
      <c r="E1625" s="159">
        <f t="shared" si="43"/>
        <v>3.5500000000000163E-2</v>
      </c>
      <c r="G1625" s="119"/>
    </row>
    <row r="1626" spans="1:7" ht="12.75">
      <c r="A1626" s="180" t="s">
        <v>445</v>
      </c>
      <c r="B1626" s="243">
        <f>'Tariff Book 14_15'!D1625</f>
        <v>109.05582</v>
      </c>
      <c r="C1626" s="146"/>
      <c r="D1626" s="188">
        <f t="shared" si="44"/>
        <v>112.92730161</v>
      </c>
      <c r="E1626" s="159">
        <f t="shared" si="43"/>
        <v>3.5500000000000032E-2</v>
      </c>
      <c r="G1626" s="119"/>
    </row>
    <row r="1627" spans="1:7" ht="12.75">
      <c r="A1627" s="180" t="s">
        <v>446</v>
      </c>
      <c r="B1627" s="243">
        <f>'Tariff Book 14_15'!D1626</f>
        <v>23.785139999999998</v>
      </c>
      <c r="C1627" s="143"/>
      <c r="D1627" s="188">
        <f t="shared" si="44"/>
        <v>24.629512470000002</v>
      </c>
      <c r="E1627" s="159">
        <f t="shared" si="43"/>
        <v>3.5500000000000143E-2</v>
      </c>
      <c r="G1627" s="119"/>
    </row>
    <row r="1628" spans="1:7" ht="12.75">
      <c r="A1628" s="180" t="s">
        <v>447</v>
      </c>
      <c r="B1628" s="243">
        <f>'Tariff Book 14_15'!D1627</f>
        <v>8.5673099999999991</v>
      </c>
      <c r="C1628" s="163"/>
      <c r="D1628" s="188">
        <f t="shared" si="44"/>
        <v>8.8714495049999993</v>
      </c>
      <c r="E1628" s="159">
        <f t="shared" si="43"/>
        <v>3.5500000000000025E-2</v>
      </c>
      <c r="G1628" s="119"/>
    </row>
    <row r="1629" spans="1:7" ht="12.75">
      <c r="A1629" s="180" t="s">
        <v>448</v>
      </c>
      <c r="B1629" s="243">
        <f>'Tariff Book 14_15'!D1628</f>
        <v>42.063479999999998</v>
      </c>
      <c r="C1629" s="163"/>
      <c r="D1629" s="188">
        <f t="shared" si="44"/>
        <v>43.556733540000003</v>
      </c>
      <c r="E1629" s="159">
        <f t="shared" si="43"/>
        <v>3.5500000000000115E-2</v>
      </c>
      <c r="G1629" s="119"/>
    </row>
    <row r="1630" spans="1:7" ht="12.75">
      <c r="A1630" s="180" t="s">
        <v>449</v>
      </c>
      <c r="B1630" s="243">
        <f>'Tariff Book 14_15'!D1629</f>
        <v>23.785139999999998</v>
      </c>
      <c r="C1630" s="163"/>
      <c r="D1630" s="188">
        <f t="shared" si="44"/>
        <v>24.629512470000002</v>
      </c>
      <c r="E1630" s="159">
        <f t="shared" si="43"/>
        <v>3.5500000000000143E-2</v>
      </c>
      <c r="G1630" s="119"/>
    </row>
    <row r="1631" spans="1:7" ht="12.75">
      <c r="A1631" s="180" t="s">
        <v>450</v>
      </c>
      <c r="B1631" s="243">
        <f>'Tariff Book 14_15'!D1630</f>
        <v>23.785139999999998</v>
      </c>
      <c r="C1631" s="163"/>
      <c r="D1631" s="188">
        <f t="shared" ref="D1631:D1643" si="45">B1631*($J$33+$J$30)</f>
        <v>24.629512470000002</v>
      </c>
      <c r="E1631" s="159">
        <f t="shared" ref="E1631:E1643" si="46">(D1631-B1631)/B1631</f>
        <v>3.5500000000000143E-2</v>
      </c>
      <c r="G1631" s="119"/>
    </row>
    <row r="1632" spans="1:7" ht="12.75">
      <c r="A1632" s="180" t="s">
        <v>451</v>
      </c>
      <c r="B1632" s="243">
        <f>'Tariff Book 14_15'!D1631</f>
        <v>23.785139999999998</v>
      </c>
      <c r="C1632" s="163"/>
      <c r="D1632" s="188">
        <f t="shared" si="45"/>
        <v>24.629512470000002</v>
      </c>
      <c r="E1632" s="159">
        <f t="shared" si="46"/>
        <v>3.5500000000000143E-2</v>
      </c>
      <c r="G1632" s="119"/>
    </row>
    <row r="1633" spans="1:7" ht="12.75">
      <c r="A1633" s="180" t="s">
        <v>416</v>
      </c>
      <c r="B1633" s="243">
        <f>'Tariff Book 14_15'!D1632</f>
        <v>28.04232</v>
      </c>
      <c r="C1633" s="163"/>
      <c r="D1633" s="188">
        <f t="shared" si="45"/>
        <v>29.037822360000003</v>
      </c>
      <c r="E1633" s="159">
        <f t="shared" si="46"/>
        <v>3.5500000000000115E-2</v>
      </c>
      <c r="G1633" s="119"/>
    </row>
    <row r="1634" spans="1:7" ht="12.75">
      <c r="A1634" s="180" t="s">
        <v>452</v>
      </c>
      <c r="B1634" s="243">
        <f>'Tariff Book 14_15'!D1633</f>
        <v>46.723079999999996</v>
      </c>
      <c r="C1634" s="163"/>
      <c r="D1634" s="188">
        <f t="shared" si="45"/>
        <v>48.381749339999999</v>
      </c>
      <c r="E1634" s="159">
        <f t="shared" si="46"/>
        <v>3.5500000000000066E-2</v>
      </c>
      <c r="G1634" s="119"/>
    </row>
    <row r="1635" spans="1:7" ht="12.75">
      <c r="A1635" s="180" t="s">
        <v>453</v>
      </c>
      <c r="B1635" s="243">
        <f>'Tariff Book 14_15'!D1634</f>
        <v>17.113440000000001</v>
      </c>
      <c r="C1635" s="146"/>
      <c r="D1635" s="188">
        <f t="shared" si="45"/>
        <v>17.720967120000001</v>
      </c>
      <c r="E1635" s="159">
        <f t="shared" si="46"/>
        <v>3.5500000000000018E-2</v>
      </c>
      <c r="G1635" s="119"/>
    </row>
    <row r="1636" spans="1:7" ht="12.75">
      <c r="A1636" s="180" t="s">
        <v>421</v>
      </c>
      <c r="B1636" s="243">
        <f>'Tariff Book 14_15'!D1635</f>
        <v>35.042310000000001</v>
      </c>
      <c r="C1636" s="163"/>
      <c r="D1636" s="188">
        <f t="shared" si="45"/>
        <v>36.286312005000006</v>
      </c>
      <c r="E1636" s="159">
        <f t="shared" si="46"/>
        <v>3.5500000000000163E-2</v>
      </c>
      <c r="G1636" s="119"/>
    </row>
    <row r="1637" spans="1:7" ht="12.75">
      <c r="A1637" s="180" t="s">
        <v>454</v>
      </c>
      <c r="B1637" s="243">
        <f>'Tariff Book 14_15'!D1636</f>
        <v>30.382709999999999</v>
      </c>
      <c r="C1637" s="163"/>
      <c r="D1637" s="188">
        <f t="shared" si="45"/>
        <v>31.461296205000004</v>
      </c>
      <c r="E1637" s="159">
        <f t="shared" si="46"/>
        <v>3.5500000000000136E-2</v>
      </c>
      <c r="G1637" s="119"/>
    </row>
    <row r="1638" spans="1:7" ht="12.75">
      <c r="A1638" s="180" t="s">
        <v>455</v>
      </c>
      <c r="B1638" s="243">
        <f>'Tariff Book 14_15'!D1637</f>
        <v>35.042310000000001</v>
      </c>
      <c r="C1638" s="163"/>
      <c r="D1638" s="188">
        <f t="shared" si="45"/>
        <v>36.286312005000006</v>
      </c>
      <c r="E1638" s="159">
        <f t="shared" si="46"/>
        <v>3.5500000000000163E-2</v>
      </c>
      <c r="G1638" s="119"/>
    </row>
    <row r="1639" spans="1:7" ht="12.75">
      <c r="A1639" s="180" t="s">
        <v>422</v>
      </c>
      <c r="B1639" s="243">
        <f>'Tariff Book 14_15'!D1638</f>
        <v>32.712510000000002</v>
      </c>
      <c r="C1639" s="163"/>
      <c r="D1639" s="188">
        <f t="shared" si="45"/>
        <v>33.873804105000005</v>
      </c>
      <c r="E1639" s="159">
        <f t="shared" si="46"/>
        <v>3.5500000000000094E-2</v>
      </c>
      <c r="G1639" s="119"/>
    </row>
    <row r="1640" spans="1:7" ht="12.75">
      <c r="A1640" s="180" t="s">
        <v>424</v>
      </c>
      <c r="B1640" s="243">
        <f>'Tariff Book 14_15'!D1639</f>
        <v>29.228400000000001</v>
      </c>
      <c r="C1640" s="163"/>
      <c r="D1640" s="188">
        <f t="shared" si="45"/>
        <v>30.266008200000002</v>
      </c>
      <c r="E1640" s="159">
        <f t="shared" si="46"/>
        <v>3.5500000000000038E-2</v>
      </c>
      <c r="G1640" s="119"/>
    </row>
    <row r="1641" spans="1:7" ht="12.75">
      <c r="A1641" s="180" t="s">
        <v>456</v>
      </c>
      <c r="B1641" s="243">
        <f>'Tariff Book 14_15'!D1640</f>
        <v>46.723079999999996</v>
      </c>
      <c r="C1641" s="163"/>
      <c r="D1641" s="188">
        <f t="shared" si="45"/>
        <v>48.381749339999999</v>
      </c>
      <c r="E1641" s="159">
        <f t="shared" si="46"/>
        <v>3.5500000000000066E-2</v>
      </c>
      <c r="G1641" s="119"/>
    </row>
    <row r="1642" spans="1:7" ht="12.75">
      <c r="A1642" s="180" t="s">
        <v>428</v>
      </c>
      <c r="B1642" s="243">
        <f>'Tariff Book 14_15'!D1641</f>
        <v>23.372129999999999</v>
      </c>
      <c r="C1642" s="163"/>
      <c r="D1642" s="188">
        <f t="shared" si="45"/>
        <v>24.201840615000002</v>
      </c>
      <c r="E1642" s="159">
        <f t="shared" si="46"/>
        <v>3.5500000000000143E-2</v>
      </c>
      <c r="G1642" s="119"/>
    </row>
    <row r="1643" spans="1:7" ht="12.75">
      <c r="A1643" s="180" t="s">
        <v>429</v>
      </c>
      <c r="B1643" s="243">
        <f>'Tariff Book 14_15'!D1642</f>
        <v>23.372129999999999</v>
      </c>
      <c r="C1643" s="163"/>
      <c r="D1643" s="188">
        <f t="shared" si="45"/>
        <v>24.201840615000002</v>
      </c>
      <c r="E1643" s="159">
        <f t="shared" si="46"/>
        <v>3.5500000000000143E-2</v>
      </c>
      <c r="G1643" s="119"/>
    </row>
    <row r="1644" spans="1:7" ht="12.75">
      <c r="A1644" s="180"/>
      <c r="B1644" s="243"/>
      <c r="C1644" s="163"/>
      <c r="D1644" s="188"/>
      <c r="E1644" s="159" t="s">
        <v>144</v>
      </c>
      <c r="G1644" s="119"/>
    </row>
    <row r="1645" spans="1:7" ht="12.75">
      <c r="A1645" s="179" t="s">
        <v>462</v>
      </c>
      <c r="B1645" s="243"/>
      <c r="C1645" s="163"/>
      <c r="D1645" s="188"/>
      <c r="E1645" s="159" t="s">
        <v>144</v>
      </c>
      <c r="G1645" s="119"/>
    </row>
    <row r="1646" spans="1:7" ht="12.75">
      <c r="A1646" s="180" t="s">
        <v>362</v>
      </c>
      <c r="B1646" s="243">
        <f>'Tariff Book 14_15'!D1645</f>
        <v>30.382709999999999</v>
      </c>
      <c r="C1646" s="163"/>
      <c r="D1646" s="188">
        <f t="shared" ref="D1646:D1686" si="47">B1646*($J$33+$J$30)</f>
        <v>31.461296205000004</v>
      </c>
      <c r="E1646" s="159">
        <f t="shared" ref="E1646:E1686" si="48">(D1646-B1646)/B1646</f>
        <v>3.5500000000000136E-2</v>
      </c>
      <c r="G1646" s="119"/>
    </row>
    <row r="1647" spans="1:7" ht="12.75">
      <c r="A1647" s="180" t="s">
        <v>363</v>
      </c>
      <c r="B1647" s="243">
        <f>'Tariff Book 14_15'!D1646</f>
        <v>28.04232</v>
      </c>
      <c r="C1647" s="163"/>
      <c r="D1647" s="188">
        <f t="shared" si="47"/>
        <v>29.037822360000003</v>
      </c>
      <c r="E1647" s="159">
        <f t="shared" si="48"/>
        <v>3.5500000000000115E-2</v>
      </c>
      <c r="G1647" s="119"/>
    </row>
    <row r="1648" spans="1:7" ht="12.75">
      <c r="A1648" s="180" t="s">
        <v>364</v>
      </c>
      <c r="B1648" s="243">
        <f>'Tariff Book 14_15'!D1647</f>
        <v>62.322150000000001</v>
      </c>
      <c r="C1648" s="163"/>
      <c r="D1648" s="188">
        <f t="shared" si="47"/>
        <v>64.534586325000006</v>
      </c>
      <c r="E1648" s="159">
        <f t="shared" si="48"/>
        <v>3.5500000000000094E-2</v>
      </c>
      <c r="G1648" s="119"/>
    </row>
    <row r="1649" spans="1:7" ht="12.75">
      <c r="A1649" s="182" t="s">
        <v>365</v>
      </c>
      <c r="B1649" s="243">
        <f>'Tariff Book 14_15'!D1648</f>
        <v>30.382709999999999</v>
      </c>
      <c r="C1649" s="163"/>
      <c r="D1649" s="188">
        <f t="shared" si="47"/>
        <v>31.461296205000004</v>
      </c>
      <c r="E1649" s="159">
        <f t="shared" si="48"/>
        <v>3.5500000000000136E-2</v>
      </c>
      <c r="G1649" s="119"/>
    </row>
    <row r="1650" spans="1:7" ht="12.75">
      <c r="A1650" s="180" t="s">
        <v>367</v>
      </c>
      <c r="B1650" s="243">
        <f>'Tariff Book 14_15'!D1649</f>
        <v>23.372129999999999</v>
      </c>
      <c r="C1650" s="163"/>
      <c r="D1650" s="188">
        <f t="shared" si="47"/>
        <v>24.201840615000002</v>
      </c>
      <c r="E1650" s="159">
        <f t="shared" si="48"/>
        <v>3.5500000000000143E-2</v>
      </c>
      <c r="G1650" s="119"/>
    </row>
    <row r="1651" spans="1:7" ht="12.75">
      <c r="A1651" s="180" t="s">
        <v>369</v>
      </c>
      <c r="B1651" s="243">
        <f>'Tariff Book 14_15'!D1650</f>
        <v>16.361549999999998</v>
      </c>
      <c r="C1651" s="163"/>
      <c r="D1651" s="188">
        <f t="shared" si="47"/>
        <v>16.942385025</v>
      </c>
      <c r="E1651" s="159">
        <f t="shared" si="48"/>
        <v>3.5500000000000156E-2</v>
      </c>
      <c r="G1651" s="119"/>
    </row>
    <row r="1652" spans="1:7" s="349" customFormat="1" ht="12.75">
      <c r="A1652" s="324" t="s">
        <v>371</v>
      </c>
      <c r="B1652" s="328">
        <f>'Tariff Book 14_15'!D1651</f>
        <v>9.2251949999999994</v>
      </c>
      <c r="C1652" s="380"/>
      <c r="D1652" s="326">
        <f>B1652*($J$33+$J$31)</f>
        <v>9.778706699999999</v>
      </c>
      <c r="E1652" s="325">
        <f t="shared" si="48"/>
        <v>5.9999999999999963E-2</v>
      </c>
      <c r="G1652" s="370"/>
    </row>
    <row r="1653" spans="1:7" s="116" customFormat="1" ht="12.75">
      <c r="A1653" s="180" t="s">
        <v>373</v>
      </c>
      <c r="B1653" s="243">
        <f>'Tariff Book 14_15'!D1652</f>
        <v>23.372129999999999</v>
      </c>
      <c r="C1653" s="97"/>
      <c r="D1653" s="188">
        <f t="shared" si="47"/>
        <v>24.201840615000002</v>
      </c>
      <c r="E1653" s="268">
        <f t="shared" si="48"/>
        <v>3.5500000000000143E-2</v>
      </c>
      <c r="G1653" s="323"/>
    </row>
    <row r="1654" spans="1:7" s="116" customFormat="1" ht="12.75">
      <c r="A1654" s="180" t="s">
        <v>375</v>
      </c>
      <c r="B1654" s="243">
        <f>'Tariff Book 14_15'!D1653</f>
        <v>37.372109999999999</v>
      </c>
      <c r="C1654" s="97"/>
      <c r="D1654" s="188">
        <f t="shared" si="47"/>
        <v>38.698819905000001</v>
      </c>
      <c r="E1654" s="268">
        <f t="shared" si="48"/>
        <v>3.5500000000000038E-2</v>
      </c>
      <c r="G1654" s="323"/>
    </row>
    <row r="1655" spans="1:7" s="116" customFormat="1" ht="12.75">
      <c r="A1655" s="180" t="s">
        <v>376</v>
      </c>
      <c r="B1655" s="243">
        <f>'Tariff Book 14_15'!D1654</f>
        <v>28.04232</v>
      </c>
      <c r="C1655" s="97"/>
      <c r="D1655" s="188">
        <f t="shared" si="47"/>
        <v>29.037822360000003</v>
      </c>
      <c r="E1655" s="268">
        <f t="shared" si="48"/>
        <v>3.5500000000000115E-2</v>
      </c>
      <c r="G1655" s="323"/>
    </row>
    <row r="1656" spans="1:7" s="116" customFormat="1" ht="12.75">
      <c r="A1656" s="180" t="s">
        <v>378</v>
      </c>
      <c r="B1656" s="243">
        <f>'Tariff Book 14_15'!D1655</f>
        <v>16.361549999999998</v>
      </c>
      <c r="C1656" s="97"/>
      <c r="D1656" s="188">
        <f t="shared" si="47"/>
        <v>16.942385025</v>
      </c>
      <c r="E1656" s="268">
        <f t="shared" si="48"/>
        <v>3.5500000000000156E-2</v>
      </c>
      <c r="G1656" s="323"/>
    </row>
    <row r="1657" spans="1:7" s="116" customFormat="1" ht="12.75">
      <c r="A1657" s="180" t="s">
        <v>380</v>
      </c>
      <c r="B1657" s="243">
        <f>'Tariff Book 14_15'!D1656</f>
        <v>23.372129999999999</v>
      </c>
      <c r="C1657" s="97"/>
      <c r="D1657" s="188">
        <f t="shared" si="47"/>
        <v>24.201840615000002</v>
      </c>
      <c r="E1657" s="268">
        <f t="shared" si="48"/>
        <v>3.5500000000000143E-2</v>
      </c>
      <c r="G1657" s="323"/>
    </row>
    <row r="1658" spans="1:7" s="116" customFormat="1" ht="12.75">
      <c r="A1658" s="180" t="s">
        <v>381</v>
      </c>
      <c r="B1658" s="243">
        <f>'Tariff Book 14_15'!D1657</f>
        <v>23.372129999999999</v>
      </c>
      <c r="C1658" s="97"/>
      <c r="D1658" s="188">
        <f t="shared" si="47"/>
        <v>24.201840615000002</v>
      </c>
      <c r="E1658" s="268">
        <f t="shared" si="48"/>
        <v>3.5500000000000143E-2</v>
      </c>
      <c r="G1658" s="323"/>
    </row>
    <row r="1659" spans="1:7" s="116" customFormat="1" ht="12.75">
      <c r="A1659" s="180" t="s">
        <v>383</v>
      </c>
      <c r="B1659" s="243">
        <f>'Tariff Book 14_15'!D1658</f>
        <v>23.372129999999999</v>
      </c>
      <c r="C1659" s="97"/>
      <c r="D1659" s="188">
        <f t="shared" si="47"/>
        <v>24.201840615000002</v>
      </c>
      <c r="E1659" s="268">
        <f t="shared" si="48"/>
        <v>3.5500000000000143E-2</v>
      </c>
      <c r="G1659" s="323"/>
    </row>
    <row r="1660" spans="1:7" s="349" customFormat="1" ht="12.75">
      <c r="A1660" s="324" t="s">
        <v>384</v>
      </c>
      <c r="B1660" s="328">
        <f>'Tariff Book 14_15'!D1659</f>
        <v>16.709174999999998</v>
      </c>
      <c r="C1660" s="380"/>
      <c r="D1660" s="326">
        <f>B1660*($J$33+$J$31)</f>
        <v>17.7117255</v>
      </c>
      <c r="E1660" s="325">
        <f t="shared" si="48"/>
        <v>6.0000000000000109E-2</v>
      </c>
      <c r="G1660" s="370"/>
    </row>
    <row r="1661" spans="1:7" s="116" customFormat="1" ht="12.75" customHeight="1">
      <c r="A1661" s="180" t="s">
        <v>386</v>
      </c>
      <c r="B1661" s="243">
        <f>'Tariff Book 14_15'!D1660</f>
        <v>16.361549999999998</v>
      </c>
      <c r="C1661" s="97"/>
      <c r="D1661" s="188">
        <f t="shared" si="47"/>
        <v>16.942385025</v>
      </c>
      <c r="E1661" s="268">
        <f t="shared" si="48"/>
        <v>3.5500000000000156E-2</v>
      </c>
      <c r="G1661" s="323"/>
    </row>
    <row r="1662" spans="1:7" s="116" customFormat="1" ht="12.75">
      <c r="A1662" s="96" t="s">
        <v>388</v>
      </c>
      <c r="B1662" s="243">
        <f>'Tariff Book 14_15'!D1661</f>
        <v>62.322150000000001</v>
      </c>
      <c r="C1662" s="97"/>
      <c r="D1662" s="188">
        <f t="shared" si="47"/>
        <v>64.534586325000006</v>
      </c>
      <c r="E1662" s="268">
        <f t="shared" si="48"/>
        <v>3.5500000000000094E-2</v>
      </c>
      <c r="G1662" s="323"/>
    </row>
    <row r="1663" spans="1:7" s="116" customFormat="1" ht="12.75" customHeight="1">
      <c r="A1663" s="180" t="s">
        <v>389</v>
      </c>
      <c r="B1663" s="243">
        <f>'Tariff Book 14_15'!D1662</f>
        <v>23.372129999999999</v>
      </c>
      <c r="C1663" s="97"/>
      <c r="D1663" s="188">
        <f t="shared" si="47"/>
        <v>24.201840615000002</v>
      </c>
      <c r="E1663" s="268">
        <f t="shared" si="48"/>
        <v>3.5500000000000143E-2</v>
      </c>
      <c r="G1663" s="323"/>
    </row>
    <row r="1664" spans="1:7" s="116" customFormat="1" ht="12.75" customHeight="1">
      <c r="A1664" s="180" t="s">
        <v>391</v>
      </c>
      <c r="B1664" s="243">
        <f>'Tariff Book 14_15'!D1663</f>
        <v>42.063479999999998</v>
      </c>
      <c r="C1664" s="97"/>
      <c r="D1664" s="188">
        <f t="shared" si="47"/>
        <v>43.556733540000003</v>
      </c>
      <c r="E1664" s="268">
        <f t="shared" si="48"/>
        <v>3.5500000000000115E-2</v>
      </c>
      <c r="G1664" s="323"/>
    </row>
    <row r="1665" spans="1:22" s="349" customFormat="1" ht="12.75" customHeight="1">
      <c r="A1665" s="324" t="s">
        <v>393</v>
      </c>
      <c r="B1665" s="328">
        <f>'Tariff Book 14_15'!D1664</f>
        <v>16.709174999999998</v>
      </c>
      <c r="C1665" s="380"/>
      <c r="D1665" s="326">
        <f>B1665*($J$33+$J$31)</f>
        <v>17.7117255</v>
      </c>
      <c r="E1665" s="325">
        <f t="shared" si="48"/>
        <v>6.0000000000000109E-2</v>
      </c>
      <c r="G1665" s="370"/>
      <c r="V1665" s="349">
        <v>1</v>
      </c>
    </row>
    <row r="1666" spans="1:22" ht="12.75" customHeight="1">
      <c r="A1666" s="180" t="s">
        <v>394</v>
      </c>
      <c r="B1666" s="243">
        <f>'Tariff Book 14_15'!D1665</f>
        <v>23.372129999999999</v>
      </c>
      <c r="C1666" s="163"/>
      <c r="D1666" s="188">
        <f t="shared" si="47"/>
        <v>24.201840615000002</v>
      </c>
      <c r="E1666" s="159">
        <f t="shared" si="48"/>
        <v>3.5500000000000143E-2</v>
      </c>
      <c r="G1666" s="119"/>
      <c r="V1666" s="165">
        <v>1</v>
      </c>
    </row>
    <row r="1667" spans="1:22" ht="12.75" customHeight="1">
      <c r="A1667" s="180" t="s">
        <v>396</v>
      </c>
      <c r="B1667" s="243">
        <f>'Tariff Book 14_15'!D1666</f>
        <v>62.322150000000001</v>
      </c>
      <c r="C1667" s="139"/>
      <c r="D1667" s="188">
        <f t="shared" si="47"/>
        <v>64.534586325000006</v>
      </c>
      <c r="E1667" s="159">
        <f t="shared" si="48"/>
        <v>3.5500000000000094E-2</v>
      </c>
      <c r="G1667" s="119"/>
    </row>
    <row r="1668" spans="1:22" ht="12.75" customHeight="1">
      <c r="A1668" s="180" t="s">
        <v>398</v>
      </c>
      <c r="B1668" s="243">
        <f>'Tariff Book 14_15'!D1667</f>
        <v>28.04232</v>
      </c>
      <c r="C1668" s="163"/>
      <c r="D1668" s="188">
        <f t="shared" si="47"/>
        <v>29.037822360000003</v>
      </c>
      <c r="E1668" s="159">
        <f t="shared" si="48"/>
        <v>3.5500000000000115E-2</v>
      </c>
      <c r="G1668" s="119"/>
    </row>
    <row r="1669" spans="1:22" ht="12.75" customHeight="1">
      <c r="A1669" s="180" t="s">
        <v>400</v>
      </c>
      <c r="B1669" s="243">
        <f>'Tariff Book 14_15'!D1668</f>
        <v>29.228400000000001</v>
      </c>
      <c r="C1669" s="163"/>
      <c r="D1669" s="188">
        <f t="shared" si="47"/>
        <v>30.266008200000002</v>
      </c>
      <c r="E1669" s="159">
        <f t="shared" si="48"/>
        <v>3.5500000000000038E-2</v>
      </c>
      <c r="G1669" s="119"/>
    </row>
    <row r="1670" spans="1:22" ht="12.75" customHeight="1">
      <c r="A1670" s="180" t="s">
        <v>401</v>
      </c>
      <c r="B1670" s="243">
        <f>'Tariff Book 14_15'!D1669</f>
        <v>62.322150000000001</v>
      </c>
      <c r="C1670" s="139"/>
      <c r="D1670" s="188">
        <f t="shared" si="47"/>
        <v>64.534586325000006</v>
      </c>
      <c r="E1670" s="159">
        <f t="shared" si="48"/>
        <v>3.5500000000000094E-2</v>
      </c>
      <c r="G1670" s="119"/>
    </row>
    <row r="1671" spans="1:22" ht="12.75" customHeight="1">
      <c r="A1671" s="182" t="s">
        <v>403</v>
      </c>
      <c r="B1671" s="243">
        <f>'Tariff Book 14_15'!D1670</f>
        <v>16.361549999999998</v>
      </c>
      <c r="C1671" s="163"/>
      <c r="D1671" s="188">
        <f t="shared" si="47"/>
        <v>16.942385025</v>
      </c>
      <c r="E1671" s="159">
        <f t="shared" si="48"/>
        <v>3.5500000000000156E-2</v>
      </c>
      <c r="G1671" s="119"/>
    </row>
    <row r="1672" spans="1:22" ht="12.75" customHeight="1">
      <c r="A1672" s="180" t="s">
        <v>405</v>
      </c>
      <c r="B1672" s="243">
        <f>'Tariff Book 14_15'!D1671</f>
        <v>25.723109999999998</v>
      </c>
      <c r="C1672" s="163"/>
      <c r="D1672" s="188">
        <f t="shared" si="47"/>
        <v>26.636280405000001</v>
      </c>
      <c r="E1672" s="159">
        <f t="shared" si="48"/>
        <v>3.5500000000000101E-2</v>
      </c>
      <c r="G1672" s="119"/>
    </row>
    <row r="1673" spans="1:22" ht="12.75">
      <c r="A1673" s="180" t="s">
        <v>407</v>
      </c>
      <c r="B1673" s="243">
        <f>'Tariff Book 14_15'!D1672</f>
        <v>8.8850099999999994</v>
      </c>
      <c r="C1673" s="163"/>
      <c r="D1673" s="188">
        <f t="shared" si="47"/>
        <v>9.2004278550000009</v>
      </c>
      <c r="E1673" s="159">
        <f t="shared" si="48"/>
        <v>3.5500000000000177E-2</v>
      </c>
      <c r="G1673" s="119"/>
    </row>
    <row r="1674" spans="1:22" ht="12.75" customHeight="1">
      <c r="A1674" s="180" t="s">
        <v>409</v>
      </c>
      <c r="B1674" s="243">
        <f>'Tariff Book 14_15'!D1673</f>
        <v>62.322150000000001</v>
      </c>
      <c r="C1674" s="163"/>
      <c r="D1674" s="188">
        <f t="shared" si="47"/>
        <v>64.534586325000006</v>
      </c>
      <c r="E1674" s="159">
        <f t="shared" si="48"/>
        <v>3.5500000000000094E-2</v>
      </c>
      <c r="G1674" s="119"/>
    </row>
    <row r="1675" spans="1:22" ht="12.75" customHeight="1">
      <c r="A1675" s="180" t="s">
        <v>411</v>
      </c>
      <c r="B1675" s="243">
        <f>'Tariff Book 14_15'!D1674</f>
        <v>5.4644399999999997</v>
      </c>
      <c r="C1675" s="139"/>
      <c r="D1675" s="188">
        <f t="shared" si="47"/>
        <v>5.6584276200000003</v>
      </c>
      <c r="E1675" s="159">
        <f t="shared" si="48"/>
        <v>3.5500000000000108E-2</v>
      </c>
      <c r="G1675" s="119"/>
    </row>
    <row r="1676" spans="1:22" ht="12.75" customHeight="1">
      <c r="A1676" s="180" t="s">
        <v>413</v>
      </c>
      <c r="B1676" s="243">
        <f>'Tariff Book 14_15'!D1675</f>
        <v>23.372129999999999</v>
      </c>
      <c r="C1676" s="163"/>
      <c r="D1676" s="188">
        <f t="shared" si="47"/>
        <v>24.201840615000002</v>
      </c>
      <c r="E1676" s="159">
        <f t="shared" si="48"/>
        <v>3.5500000000000143E-2</v>
      </c>
      <c r="G1676" s="119"/>
    </row>
    <row r="1677" spans="1:22" ht="12.75" customHeight="1">
      <c r="A1677" s="180" t="s">
        <v>415</v>
      </c>
      <c r="B1677" s="243">
        <f>'Tariff Book 14_15'!D1676</f>
        <v>8.5673099999999991</v>
      </c>
      <c r="C1677" s="163"/>
      <c r="D1677" s="188">
        <f t="shared" si="47"/>
        <v>8.8714495049999993</v>
      </c>
      <c r="E1677" s="159">
        <f t="shared" si="48"/>
        <v>3.5500000000000025E-2</v>
      </c>
      <c r="G1677" s="119"/>
      <c r="V1677" s="165">
        <v>1</v>
      </c>
    </row>
    <row r="1678" spans="1:22" ht="12.75" customHeight="1">
      <c r="A1678" s="180" t="s">
        <v>416</v>
      </c>
      <c r="B1678" s="243">
        <f>'Tariff Book 14_15'!D1677</f>
        <v>62.322150000000001</v>
      </c>
      <c r="C1678" s="163"/>
      <c r="D1678" s="188">
        <f t="shared" si="47"/>
        <v>64.534586325000006</v>
      </c>
      <c r="E1678" s="159">
        <f t="shared" si="48"/>
        <v>3.5500000000000094E-2</v>
      </c>
      <c r="G1678" s="119"/>
      <c r="V1678" s="165">
        <v>1</v>
      </c>
    </row>
    <row r="1679" spans="1:22" ht="12.75" customHeight="1">
      <c r="A1679" s="180" t="s">
        <v>418</v>
      </c>
      <c r="B1679" s="243">
        <f>'Tariff Book 14_15'!D1678</f>
        <v>5.9303999999999997</v>
      </c>
      <c r="C1679" s="163"/>
      <c r="D1679" s="188">
        <f t="shared" si="47"/>
        <v>6.1409292000000004</v>
      </c>
      <c r="E1679" s="159">
        <f t="shared" si="48"/>
        <v>3.5500000000000129E-2</v>
      </c>
      <c r="G1679" s="119"/>
      <c r="V1679" s="165">
        <v>1</v>
      </c>
    </row>
    <row r="1680" spans="1:22" ht="12.75">
      <c r="A1680" s="180" t="s">
        <v>419</v>
      </c>
      <c r="B1680" s="243">
        <f>'Tariff Book 14_15'!D1679</f>
        <v>62.322150000000001</v>
      </c>
      <c r="C1680" s="163"/>
      <c r="D1680" s="188">
        <f t="shared" si="47"/>
        <v>64.534586325000006</v>
      </c>
      <c r="E1680" s="159">
        <f t="shared" si="48"/>
        <v>3.5500000000000094E-2</v>
      </c>
      <c r="G1680" s="119"/>
      <c r="V1680" s="165">
        <v>1</v>
      </c>
    </row>
    <row r="1681" spans="1:22" ht="12.75">
      <c r="A1681" s="180" t="s">
        <v>421</v>
      </c>
      <c r="B1681" s="243">
        <f>'Tariff Book 14_15'!D1680</f>
        <v>62.322150000000001</v>
      </c>
      <c r="C1681" s="163"/>
      <c r="D1681" s="188">
        <f t="shared" si="47"/>
        <v>64.534586325000006</v>
      </c>
      <c r="E1681" s="159">
        <f t="shared" si="48"/>
        <v>3.5500000000000094E-2</v>
      </c>
      <c r="G1681" s="119"/>
      <c r="V1681" s="165">
        <v>1</v>
      </c>
    </row>
    <row r="1682" spans="1:22" ht="12.75" customHeight="1">
      <c r="A1682" s="180" t="s">
        <v>422</v>
      </c>
      <c r="B1682" s="243">
        <f>'Tariff Book 14_15'!D1681</f>
        <v>62.322150000000001</v>
      </c>
      <c r="C1682" s="163"/>
      <c r="D1682" s="188">
        <f t="shared" si="47"/>
        <v>64.534586325000006</v>
      </c>
      <c r="E1682" s="159">
        <f t="shared" si="48"/>
        <v>3.5500000000000094E-2</v>
      </c>
      <c r="G1682" s="119"/>
      <c r="V1682" s="165">
        <v>1</v>
      </c>
    </row>
    <row r="1683" spans="1:22" ht="12.75" customHeight="1">
      <c r="A1683" s="180" t="s">
        <v>424</v>
      </c>
      <c r="B1683" s="243">
        <f>'Tariff Book 14_15'!D1682</f>
        <v>23.372129999999999</v>
      </c>
      <c r="C1683" s="163"/>
      <c r="D1683" s="188">
        <f t="shared" si="47"/>
        <v>24.201840615000002</v>
      </c>
      <c r="E1683" s="159">
        <f t="shared" si="48"/>
        <v>3.5500000000000143E-2</v>
      </c>
      <c r="G1683" s="119"/>
    </row>
    <row r="1684" spans="1:22" ht="12.75" customHeight="1">
      <c r="A1684" s="180" t="s">
        <v>426</v>
      </c>
      <c r="B1684" s="243">
        <f>'Tariff Book 14_15'!D1683</f>
        <v>62.322150000000001</v>
      </c>
      <c r="C1684" s="163"/>
      <c r="D1684" s="188">
        <f t="shared" si="47"/>
        <v>64.534586325000006</v>
      </c>
      <c r="E1684" s="159">
        <f t="shared" si="48"/>
        <v>3.5500000000000094E-2</v>
      </c>
      <c r="G1684" s="119"/>
    </row>
    <row r="1685" spans="1:22" ht="12.75" customHeight="1">
      <c r="A1685" s="180" t="s">
        <v>428</v>
      </c>
      <c r="B1685" s="243">
        <f>'Tariff Book 14_15'!D1684</f>
        <v>23.372129999999999</v>
      </c>
      <c r="C1685" s="163"/>
      <c r="D1685" s="188">
        <f t="shared" si="47"/>
        <v>24.201840615000002</v>
      </c>
      <c r="E1685" s="159">
        <f t="shared" si="48"/>
        <v>3.5500000000000143E-2</v>
      </c>
      <c r="G1685" s="119"/>
    </row>
    <row r="1686" spans="1:22" ht="12.75" customHeight="1">
      <c r="A1686" s="180" t="s">
        <v>429</v>
      </c>
      <c r="B1686" s="243">
        <f>'Tariff Book 14_15'!D1685</f>
        <v>62.322150000000001</v>
      </c>
      <c r="C1686" s="163"/>
      <c r="D1686" s="188">
        <f t="shared" si="47"/>
        <v>64.534586325000006</v>
      </c>
      <c r="E1686" s="159">
        <f t="shared" si="48"/>
        <v>3.5500000000000094E-2</v>
      </c>
      <c r="G1686" s="119"/>
    </row>
    <row r="1687" spans="1:22" ht="12.75" customHeight="1" thickBot="1">
      <c r="A1687" s="300"/>
      <c r="B1687" s="204"/>
      <c r="C1687" s="107"/>
      <c r="D1687" s="225"/>
      <c r="E1687" s="280" t="s">
        <v>144</v>
      </c>
      <c r="G1687" s="119"/>
    </row>
    <row r="1688" spans="1:22" ht="12.75">
      <c r="A1688" s="306" t="s">
        <v>463</v>
      </c>
      <c r="B1688" s="243"/>
      <c r="C1688" s="163"/>
      <c r="D1688" s="188"/>
      <c r="E1688" s="159" t="s">
        <v>144</v>
      </c>
      <c r="G1688" s="119"/>
    </row>
    <row r="1689" spans="1:22" ht="12.75" customHeight="1">
      <c r="A1689" s="180" t="s">
        <v>362</v>
      </c>
      <c r="B1689" s="243">
        <f>'Tariff Book 14_15'!D1688</f>
        <v>30.382709999999999</v>
      </c>
      <c r="C1689" s="163"/>
      <c r="D1689" s="188">
        <f t="shared" ref="D1689:D1694" si="49">B1689*($J$33+$J$30)</f>
        <v>31.461296205000004</v>
      </c>
      <c r="E1689" s="159">
        <f t="shared" ref="E1689:E1729" si="50">(D1689-B1689)/B1689</f>
        <v>3.5500000000000136E-2</v>
      </c>
      <c r="G1689" s="119"/>
    </row>
    <row r="1690" spans="1:22" ht="12.75">
      <c r="A1690" s="180" t="s">
        <v>363</v>
      </c>
      <c r="B1690" s="243">
        <f>'Tariff Book 14_15'!D1689</f>
        <v>46.712489999999995</v>
      </c>
      <c r="C1690" s="143"/>
      <c r="D1690" s="188">
        <f t="shared" si="49"/>
        <v>48.370783394999997</v>
      </c>
      <c r="E1690" s="159">
        <f t="shared" si="50"/>
        <v>3.5500000000000032E-2</v>
      </c>
      <c r="G1690" s="119"/>
    </row>
    <row r="1691" spans="1:22" ht="12.75" customHeight="1">
      <c r="A1691" s="180" t="s">
        <v>364</v>
      </c>
      <c r="B1691" s="243">
        <f>'Tariff Book 14_15'!D1690</f>
        <v>10.9077</v>
      </c>
      <c r="C1691" s="143"/>
      <c r="D1691" s="188">
        <f t="shared" si="49"/>
        <v>11.294923350000001</v>
      </c>
      <c r="E1691" s="159">
        <f t="shared" si="50"/>
        <v>3.5500000000000101E-2</v>
      </c>
      <c r="G1691" s="119"/>
    </row>
    <row r="1692" spans="1:22" ht="12.75">
      <c r="A1692" s="182" t="s">
        <v>365</v>
      </c>
      <c r="B1692" s="243">
        <f>'Tariff Book 14_15'!D1691</f>
        <v>46.712489999999995</v>
      </c>
      <c r="C1692" s="143"/>
      <c r="D1692" s="188">
        <f t="shared" si="49"/>
        <v>48.370783394999997</v>
      </c>
      <c r="E1692" s="159">
        <f t="shared" si="50"/>
        <v>3.5500000000000032E-2</v>
      </c>
      <c r="G1692" s="119"/>
    </row>
    <row r="1693" spans="1:22" ht="12.75" customHeight="1">
      <c r="A1693" s="180" t="s">
        <v>367</v>
      </c>
      <c r="B1693" s="243">
        <f>'Tariff Book 14_15'!D1692</f>
        <v>4.6701899999999998</v>
      </c>
      <c r="C1693" s="238"/>
      <c r="D1693" s="188">
        <f t="shared" si="49"/>
        <v>4.8359817450000007</v>
      </c>
      <c r="E1693" s="268">
        <f t="shared" si="50"/>
        <v>3.5500000000000177E-2</v>
      </c>
      <c r="F1693" s="116"/>
      <c r="G1693" s="119"/>
    </row>
    <row r="1694" spans="1:22" ht="12.75" customHeight="1">
      <c r="A1694" s="180" t="s">
        <v>369</v>
      </c>
      <c r="B1694" s="243">
        <f>'Tariff Book 14_15'!D1693</f>
        <v>5.6126999999999994</v>
      </c>
      <c r="C1694" s="143"/>
      <c r="D1694" s="188">
        <f t="shared" si="49"/>
        <v>5.8119508499999997</v>
      </c>
      <c r="E1694" s="159">
        <f t="shared" si="50"/>
        <v>3.5500000000000059E-2</v>
      </c>
      <c r="G1694" s="119"/>
    </row>
    <row r="1695" spans="1:22" s="347" customFormat="1" ht="12.75" customHeight="1">
      <c r="A1695" s="324" t="s">
        <v>371</v>
      </c>
      <c r="B1695" s="328">
        <f>'Tariff Book 14_15'!D1694</f>
        <v>3.1796099999999998</v>
      </c>
      <c r="C1695" s="327"/>
      <c r="D1695" s="326">
        <f>B1695*($J$33+$J$31)</f>
        <v>3.3703865999999998</v>
      </c>
      <c r="E1695" s="325">
        <f t="shared" si="50"/>
        <v>5.9999999999999991E-2</v>
      </c>
      <c r="F1695" s="349"/>
      <c r="G1695" s="348"/>
    </row>
    <row r="1696" spans="1:22" ht="12.75" customHeight="1">
      <c r="A1696" s="180" t="s">
        <v>373</v>
      </c>
      <c r="B1696" s="243">
        <f>'Tariff Book 14_15'!D1695</f>
        <v>23.372129999999999</v>
      </c>
      <c r="C1696" s="163"/>
      <c r="D1696" s="188">
        <f t="shared" ref="D1696:D1702" si="51">B1696*($J$33+$J$30)</f>
        <v>24.201840615000002</v>
      </c>
      <c r="E1696" s="159">
        <f t="shared" si="50"/>
        <v>3.5500000000000143E-2</v>
      </c>
      <c r="G1696" s="119"/>
    </row>
    <row r="1697" spans="1:22" ht="12.75" customHeight="1">
      <c r="A1697" s="180" t="s">
        <v>375</v>
      </c>
      <c r="B1697" s="243">
        <f>'Tariff Book 14_15'!D1696</f>
        <v>46.712489999999995</v>
      </c>
      <c r="C1697" s="143"/>
      <c r="D1697" s="188">
        <f t="shared" si="51"/>
        <v>48.370783394999997</v>
      </c>
      <c r="E1697" s="159">
        <f t="shared" si="50"/>
        <v>3.5500000000000032E-2</v>
      </c>
      <c r="G1697" s="119"/>
    </row>
    <row r="1698" spans="1:22" ht="12.75" customHeight="1">
      <c r="A1698" s="180" t="s">
        <v>376</v>
      </c>
      <c r="B1698" s="243">
        <f>'Tariff Book 14_15'!D1697</f>
        <v>28.04232</v>
      </c>
      <c r="C1698" s="163"/>
      <c r="D1698" s="188">
        <f t="shared" si="51"/>
        <v>29.037822360000003</v>
      </c>
      <c r="E1698" s="159">
        <f t="shared" si="50"/>
        <v>3.5500000000000115E-2</v>
      </c>
      <c r="G1698" s="119"/>
      <c r="V1698" s="165">
        <v>1</v>
      </c>
    </row>
    <row r="1699" spans="1:22" ht="12.75" customHeight="1">
      <c r="A1699" s="96" t="s">
        <v>378</v>
      </c>
      <c r="B1699" s="243">
        <f>'Tariff Book 14_15'!D1698</f>
        <v>16.361549999999998</v>
      </c>
      <c r="C1699" s="163"/>
      <c r="D1699" s="188">
        <f t="shared" si="51"/>
        <v>16.942385025</v>
      </c>
      <c r="E1699" s="159">
        <f t="shared" si="50"/>
        <v>3.5500000000000156E-2</v>
      </c>
      <c r="G1699" s="119"/>
    </row>
    <row r="1700" spans="1:22" ht="12.75" customHeight="1">
      <c r="A1700" s="180" t="s">
        <v>380</v>
      </c>
      <c r="B1700" s="243">
        <f>'Tariff Book 14_15'!D1699</f>
        <v>23.372129999999999</v>
      </c>
      <c r="C1700" s="163"/>
      <c r="D1700" s="188">
        <f t="shared" si="51"/>
        <v>24.201840615000002</v>
      </c>
      <c r="E1700" s="159">
        <f t="shared" si="50"/>
        <v>3.5500000000000143E-2</v>
      </c>
      <c r="G1700" s="119"/>
    </row>
    <row r="1701" spans="1:22" ht="12.75" customHeight="1">
      <c r="A1701" s="180" t="s">
        <v>381</v>
      </c>
      <c r="B1701" s="243">
        <f>'Tariff Book 14_15'!D1700</f>
        <v>23.372129999999999</v>
      </c>
      <c r="C1701" s="163"/>
      <c r="D1701" s="188">
        <f t="shared" si="51"/>
        <v>24.201840615000002</v>
      </c>
      <c r="E1701" s="159">
        <f t="shared" si="50"/>
        <v>3.5500000000000143E-2</v>
      </c>
      <c r="G1701" s="119"/>
    </row>
    <row r="1702" spans="1:22" ht="12.75" customHeight="1">
      <c r="A1702" s="180" t="s">
        <v>383</v>
      </c>
      <c r="B1702" s="243">
        <f>'Tariff Book 14_15'!D1701</f>
        <v>23.372129999999999</v>
      </c>
      <c r="C1702" s="163"/>
      <c r="D1702" s="188">
        <f t="shared" si="51"/>
        <v>24.201840615000002</v>
      </c>
      <c r="E1702" s="159">
        <f t="shared" si="50"/>
        <v>3.5500000000000143E-2</v>
      </c>
      <c r="G1702" s="119"/>
    </row>
    <row r="1703" spans="1:22" s="347" customFormat="1" ht="12.75" customHeight="1">
      <c r="A1703" s="324" t="s">
        <v>384</v>
      </c>
      <c r="B1703" s="328">
        <f>'Tariff Book 14_15'!D1702</f>
        <v>7.9313305884498</v>
      </c>
      <c r="C1703" s="329"/>
      <c r="D1703" s="381">
        <f>B1703*($J$33+$J$31)</f>
        <v>8.4072104237567888</v>
      </c>
      <c r="E1703" s="330">
        <f t="shared" si="50"/>
        <v>6.0000000000000109E-2</v>
      </c>
      <c r="G1703" s="348"/>
    </row>
    <row r="1704" spans="1:22" s="116" customFormat="1" ht="12.75" customHeight="1">
      <c r="A1704" s="180" t="s">
        <v>386</v>
      </c>
      <c r="B1704" s="243">
        <f>'Tariff Book 14_15'!D1703</f>
        <v>7.9313305884498</v>
      </c>
      <c r="C1704" s="163"/>
      <c r="D1704" s="188">
        <f>B1704*($J$33+$J$30)</f>
        <v>8.2128928243397681</v>
      </c>
      <c r="E1704" s="159">
        <f t="shared" si="50"/>
        <v>3.5500000000000025E-2</v>
      </c>
      <c r="F1704" s="350"/>
      <c r="G1704" s="323"/>
    </row>
    <row r="1705" spans="1:22" ht="12.75" customHeight="1">
      <c r="A1705" s="180" t="s">
        <v>388</v>
      </c>
      <c r="B1705" s="243">
        <f>'Tariff Book 14_15'!D1704</f>
        <v>18.680759999999999</v>
      </c>
      <c r="C1705" s="143"/>
      <c r="D1705" s="188">
        <f>B1705*($J$33+$J$30)</f>
        <v>19.343926980000003</v>
      </c>
      <c r="E1705" s="159">
        <f t="shared" si="50"/>
        <v>3.5500000000000177E-2</v>
      </c>
      <c r="G1705" s="119"/>
    </row>
    <row r="1706" spans="1:22" ht="12.75" customHeight="1">
      <c r="A1706" s="180" t="s">
        <v>389</v>
      </c>
      <c r="B1706" s="243">
        <f>'Tariff Book 14_15'!D1705</f>
        <v>12.443249999999999</v>
      </c>
      <c r="C1706" s="163"/>
      <c r="D1706" s="188">
        <f>B1706*($J$33+$J$30)</f>
        <v>12.884985374999999</v>
      </c>
      <c r="E1706" s="159">
        <f t="shared" si="50"/>
        <v>3.5500000000000032E-2</v>
      </c>
      <c r="G1706" s="119"/>
    </row>
    <row r="1707" spans="1:22" ht="12.75">
      <c r="A1707" s="180" t="s">
        <v>391</v>
      </c>
      <c r="B1707" s="243">
        <f>'Tariff Book 14_15'!D1706</f>
        <v>46.712489999999995</v>
      </c>
      <c r="C1707" s="143"/>
      <c r="D1707" s="188">
        <f>B1707*($J$33+$J$30)</f>
        <v>48.370783394999997</v>
      </c>
      <c r="E1707" s="159">
        <f t="shared" si="50"/>
        <v>3.5500000000000032E-2</v>
      </c>
      <c r="G1707" s="119"/>
    </row>
    <row r="1708" spans="1:22" s="347" customFormat="1" ht="12.75">
      <c r="A1708" s="324" t="s">
        <v>393</v>
      </c>
      <c r="B1708" s="328">
        <f>'Tariff Book 14_15'!D1707</f>
        <v>7.9313305884498</v>
      </c>
      <c r="C1708" s="329"/>
      <c r="D1708" s="326">
        <f>B1708*($J$33+$J$31)</f>
        <v>8.4072104237567888</v>
      </c>
      <c r="E1708" s="330">
        <f t="shared" si="50"/>
        <v>6.0000000000000109E-2</v>
      </c>
      <c r="G1708" s="348"/>
    </row>
    <row r="1709" spans="1:22" ht="12.75">
      <c r="A1709" s="180" t="s">
        <v>394</v>
      </c>
      <c r="B1709" s="243">
        <f>'Tariff Book 14_15'!D1708</f>
        <v>46.712489999999995</v>
      </c>
      <c r="C1709" s="143"/>
      <c r="D1709" s="188">
        <f t="shared" ref="D1709:D1729" si="52">B1709*($J$33+$J$30)</f>
        <v>48.370783394999997</v>
      </c>
      <c r="E1709" s="159">
        <f t="shared" si="50"/>
        <v>3.5500000000000032E-2</v>
      </c>
      <c r="G1709" s="119"/>
    </row>
    <row r="1710" spans="1:22" ht="12.75">
      <c r="A1710" s="180" t="s">
        <v>396</v>
      </c>
      <c r="B1710" s="243">
        <f>'Tariff Book 14_15'!D1709</f>
        <v>3.1134599999999999</v>
      </c>
      <c r="C1710" s="269"/>
      <c r="D1710" s="188">
        <f t="shared" si="52"/>
        <v>3.22398783</v>
      </c>
      <c r="E1710" s="268">
        <f t="shared" si="50"/>
        <v>3.5500000000000032E-2</v>
      </c>
      <c r="F1710" s="116"/>
      <c r="G1710" s="119"/>
    </row>
    <row r="1711" spans="1:22" ht="12.75">
      <c r="A1711" s="180" t="s">
        <v>398</v>
      </c>
      <c r="B1711" s="243">
        <f>'Tariff Book 14_15'!D1710</f>
        <v>28.04232</v>
      </c>
      <c r="C1711" s="163"/>
      <c r="D1711" s="188">
        <f t="shared" si="52"/>
        <v>29.037822360000003</v>
      </c>
      <c r="E1711" s="159">
        <f t="shared" si="50"/>
        <v>3.5500000000000115E-2</v>
      </c>
      <c r="G1711" s="119"/>
    </row>
    <row r="1712" spans="1:22" ht="12.75">
      <c r="A1712" s="180" t="s">
        <v>400</v>
      </c>
      <c r="B1712" s="243">
        <f>'Tariff Book 14_15'!D1711</f>
        <v>29.228400000000001</v>
      </c>
      <c r="C1712" s="163"/>
      <c r="D1712" s="188">
        <f t="shared" si="52"/>
        <v>30.266008200000002</v>
      </c>
      <c r="E1712" s="159">
        <f t="shared" si="50"/>
        <v>3.5500000000000038E-2</v>
      </c>
      <c r="G1712" s="119"/>
    </row>
    <row r="1713" spans="1:7" ht="12.75">
      <c r="A1713" s="180" t="s">
        <v>401</v>
      </c>
      <c r="B1713" s="243">
        <f>'Tariff Book 14_15'!D1712</f>
        <v>12.443249999999999</v>
      </c>
      <c r="C1713" s="163"/>
      <c r="D1713" s="188">
        <f t="shared" si="52"/>
        <v>12.884985374999999</v>
      </c>
      <c r="E1713" s="159">
        <f t="shared" si="50"/>
        <v>3.5500000000000032E-2</v>
      </c>
      <c r="G1713" s="119"/>
    </row>
    <row r="1714" spans="1:7" ht="12.75">
      <c r="A1714" s="182" t="s">
        <v>403</v>
      </c>
      <c r="B1714" s="243">
        <f>'Tariff Book 14_15'!D1713</f>
        <v>16.361549999999998</v>
      </c>
      <c r="C1714" s="163"/>
      <c r="D1714" s="188">
        <f t="shared" si="52"/>
        <v>16.942385025</v>
      </c>
      <c r="E1714" s="159">
        <f t="shared" si="50"/>
        <v>3.5500000000000156E-2</v>
      </c>
      <c r="G1714" s="119"/>
    </row>
    <row r="1715" spans="1:7" ht="12.75">
      <c r="A1715" s="180" t="s">
        <v>405</v>
      </c>
      <c r="B1715" s="243">
        <f>'Tariff Book 14_15'!D1714</f>
        <v>46.712489999999995</v>
      </c>
      <c r="C1715" s="143"/>
      <c r="D1715" s="188">
        <f t="shared" si="52"/>
        <v>48.370783394999997</v>
      </c>
      <c r="E1715" s="159">
        <f t="shared" si="50"/>
        <v>3.5500000000000032E-2</v>
      </c>
      <c r="G1715" s="119"/>
    </row>
    <row r="1716" spans="1:7" ht="12.75">
      <c r="A1716" s="180" t="s">
        <v>407</v>
      </c>
      <c r="B1716" s="243">
        <f>'Tariff Book 14_15'!D1715</f>
        <v>8.8850099999999994</v>
      </c>
      <c r="C1716" s="163"/>
      <c r="D1716" s="188">
        <f t="shared" si="52"/>
        <v>9.2004278550000009</v>
      </c>
      <c r="E1716" s="159">
        <f t="shared" si="50"/>
        <v>3.5500000000000177E-2</v>
      </c>
      <c r="G1716" s="119"/>
    </row>
    <row r="1717" spans="1:7" ht="12.75">
      <c r="A1717" s="180" t="s">
        <v>409</v>
      </c>
      <c r="B1717" s="243">
        <f>'Tariff Book 14_15'!D1716</f>
        <v>28.04232</v>
      </c>
      <c r="C1717" s="163"/>
      <c r="D1717" s="188">
        <f t="shared" si="52"/>
        <v>29.037822360000003</v>
      </c>
      <c r="E1717" s="159">
        <f t="shared" si="50"/>
        <v>3.5500000000000115E-2</v>
      </c>
      <c r="G1717" s="119"/>
    </row>
    <row r="1718" spans="1:7" ht="12.75">
      <c r="A1718" s="180" t="s">
        <v>411</v>
      </c>
      <c r="B1718" s="243">
        <f>'Tariff Book 14_15'!D1717</f>
        <v>46.712489999999995</v>
      </c>
      <c r="C1718" s="143"/>
      <c r="D1718" s="188">
        <f t="shared" si="52"/>
        <v>48.370783394999997</v>
      </c>
      <c r="E1718" s="159">
        <f t="shared" si="50"/>
        <v>3.5500000000000032E-2</v>
      </c>
      <c r="G1718" s="119"/>
    </row>
    <row r="1719" spans="1:7" ht="12.75">
      <c r="A1719" s="180" t="s">
        <v>413</v>
      </c>
      <c r="B1719" s="243">
        <f>'Tariff Book 14_15'!D1718</f>
        <v>46.712489999999995</v>
      </c>
      <c r="C1719" s="143"/>
      <c r="D1719" s="188">
        <f t="shared" si="52"/>
        <v>48.370783394999997</v>
      </c>
      <c r="E1719" s="159">
        <f t="shared" si="50"/>
        <v>3.5500000000000032E-2</v>
      </c>
      <c r="G1719" s="119"/>
    </row>
    <row r="1720" spans="1:7" ht="12.75">
      <c r="A1720" s="180" t="s">
        <v>415</v>
      </c>
      <c r="B1720" s="243">
        <f>'Tariff Book 14_15'!D1719</f>
        <v>6.2481</v>
      </c>
      <c r="C1720" s="143"/>
      <c r="D1720" s="188">
        <f t="shared" si="52"/>
        <v>6.4699075500000003</v>
      </c>
      <c r="E1720" s="159">
        <f t="shared" si="50"/>
        <v>3.5500000000000045E-2</v>
      </c>
      <c r="G1720" s="119"/>
    </row>
    <row r="1721" spans="1:7" ht="12.75">
      <c r="A1721" s="180" t="s">
        <v>416</v>
      </c>
      <c r="B1721" s="243">
        <f>'Tariff Book 14_15'!D1720</f>
        <v>18.680759999999999</v>
      </c>
      <c r="C1721" s="163"/>
      <c r="D1721" s="188">
        <f t="shared" si="52"/>
        <v>19.343926980000003</v>
      </c>
      <c r="E1721" s="159">
        <f t="shared" si="50"/>
        <v>3.5500000000000177E-2</v>
      </c>
      <c r="G1721" s="119"/>
    </row>
    <row r="1722" spans="1:7" ht="12.75">
      <c r="A1722" s="180" t="s">
        <v>418</v>
      </c>
      <c r="B1722" s="243">
        <f>'Tariff Book 14_15'!D1721</f>
        <v>5.9303999999999997</v>
      </c>
      <c r="C1722" s="163"/>
      <c r="D1722" s="188">
        <f t="shared" si="52"/>
        <v>6.1409292000000004</v>
      </c>
      <c r="E1722" s="159">
        <f t="shared" si="50"/>
        <v>3.5500000000000129E-2</v>
      </c>
      <c r="G1722" s="119"/>
    </row>
    <row r="1723" spans="1:7" ht="12.75">
      <c r="A1723" s="180" t="s">
        <v>419</v>
      </c>
      <c r="B1723" s="243">
        <f>'Tariff Book 14_15'!D1722</f>
        <v>6.5340299999999996</v>
      </c>
      <c r="C1723" s="143"/>
      <c r="D1723" s="188">
        <f t="shared" si="52"/>
        <v>6.7659880650000002</v>
      </c>
      <c r="E1723" s="159">
        <f t="shared" si="50"/>
        <v>3.5500000000000094E-2</v>
      </c>
      <c r="G1723" s="119"/>
    </row>
    <row r="1724" spans="1:7" ht="12.75">
      <c r="A1724" s="180" t="s">
        <v>421</v>
      </c>
      <c r="B1724" s="243">
        <f>'Tariff Book 14_15'!D1723</f>
        <v>35.042310000000001</v>
      </c>
      <c r="C1724" s="163"/>
      <c r="D1724" s="188">
        <f t="shared" si="52"/>
        <v>36.286312005000006</v>
      </c>
      <c r="E1724" s="159">
        <f t="shared" si="50"/>
        <v>3.5500000000000163E-2</v>
      </c>
      <c r="G1724" s="119"/>
    </row>
    <row r="1725" spans="1:7" ht="12.75">
      <c r="A1725" s="180" t="s">
        <v>422</v>
      </c>
      <c r="B1725" s="243">
        <f>'Tariff Book 14_15'!D1724</f>
        <v>15.270779999999998</v>
      </c>
      <c r="C1725" s="143"/>
      <c r="D1725" s="188">
        <f t="shared" si="52"/>
        <v>15.81289269</v>
      </c>
      <c r="E1725" s="159">
        <f t="shared" si="50"/>
        <v>3.5500000000000101E-2</v>
      </c>
      <c r="G1725" s="119"/>
    </row>
    <row r="1726" spans="1:7" ht="12.75">
      <c r="A1726" s="180" t="s">
        <v>424</v>
      </c>
      <c r="B1726" s="243">
        <f>'Tariff Book 14_15'!D1725</f>
        <v>23.372129999999999</v>
      </c>
      <c r="C1726" s="163"/>
      <c r="D1726" s="188">
        <f t="shared" si="52"/>
        <v>24.201840615000002</v>
      </c>
      <c r="E1726" s="159">
        <f t="shared" si="50"/>
        <v>3.5500000000000143E-2</v>
      </c>
      <c r="G1726" s="119"/>
    </row>
    <row r="1727" spans="1:7" ht="12.75">
      <c r="A1727" s="180" t="s">
        <v>426</v>
      </c>
      <c r="B1727" s="243">
        <f>'Tariff Book 14_15'!D1726</f>
        <v>6.5340299999999996</v>
      </c>
      <c r="C1727" s="143"/>
      <c r="D1727" s="188">
        <f t="shared" si="52"/>
        <v>6.7659880650000002</v>
      </c>
      <c r="E1727" s="159">
        <f t="shared" si="50"/>
        <v>3.5500000000000094E-2</v>
      </c>
      <c r="G1727" s="119"/>
    </row>
    <row r="1728" spans="1:7" ht="12.75">
      <c r="A1728" s="180" t="s">
        <v>428</v>
      </c>
      <c r="B1728" s="243">
        <f>'Tariff Book 14_15'!D1727</f>
        <v>46.712489999999995</v>
      </c>
      <c r="C1728" s="143"/>
      <c r="D1728" s="188">
        <f t="shared" si="52"/>
        <v>48.370783394999997</v>
      </c>
      <c r="E1728" s="159">
        <f t="shared" si="50"/>
        <v>3.5500000000000032E-2</v>
      </c>
      <c r="G1728" s="119"/>
    </row>
    <row r="1729" spans="1:22" ht="12.75">
      <c r="A1729" s="180" t="s">
        <v>429</v>
      </c>
      <c r="B1729" s="243">
        <f>'Tariff Book 14_15'!D1728</f>
        <v>23.372129999999999</v>
      </c>
      <c r="C1729" s="163"/>
      <c r="D1729" s="188">
        <f t="shared" si="52"/>
        <v>24.201840615000002</v>
      </c>
      <c r="E1729" s="159">
        <f t="shared" si="50"/>
        <v>3.5500000000000143E-2</v>
      </c>
      <c r="G1729" s="119"/>
    </row>
    <row r="1730" spans="1:22" ht="12.75" customHeight="1">
      <c r="A1730" s="180"/>
      <c r="B1730" s="243" t="str">
        <f>'Tariff Book 14_15'!D1729</f>
        <v/>
      </c>
      <c r="C1730" s="163"/>
      <c r="D1730" s="188"/>
      <c r="E1730" s="159" t="s">
        <v>144</v>
      </c>
      <c r="G1730" s="119"/>
    </row>
    <row r="1731" spans="1:22" ht="12.75" customHeight="1">
      <c r="A1731" s="179" t="s">
        <v>464</v>
      </c>
      <c r="B1731" s="243" t="str">
        <f>'Tariff Book 14_15'!D1730</f>
        <v/>
      </c>
      <c r="C1731" s="163"/>
      <c r="D1731" s="188"/>
      <c r="E1731" s="159" t="s">
        <v>144</v>
      </c>
      <c r="G1731" s="119"/>
    </row>
    <row r="1732" spans="1:22" ht="12.75" customHeight="1">
      <c r="A1732" s="96" t="s">
        <v>366</v>
      </c>
      <c r="B1732" s="243">
        <f>'Tariff Book 14_15'!D1731</f>
        <v>24.939450000000001</v>
      </c>
      <c r="C1732" s="163"/>
      <c r="D1732" s="188">
        <f t="shared" ref="D1732:D1740" si="53">B1732*($J$33+$J$30)</f>
        <v>25.824800475000004</v>
      </c>
      <c r="E1732" s="159">
        <f t="shared" ref="E1732:E1740" si="54">(D1732-B1732)/B1732</f>
        <v>3.5500000000000108E-2</v>
      </c>
      <c r="G1732" s="119"/>
    </row>
    <row r="1733" spans="1:22" ht="12.75" customHeight="1">
      <c r="A1733" s="96" t="s">
        <v>435</v>
      </c>
      <c r="B1733" s="243">
        <f>'Tariff Book 14_15'!D1732</f>
        <v>24.939450000000001</v>
      </c>
      <c r="C1733" s="163"/>
      <c r="D1733" s="188">
        <f t="shared" si="53"/>
        <v>25.824800475000004</v>
      </c>
      <c r="E1733" s="159">
        <f t="shared" si="54"/>
        <v>3.5500000000000108E-2</v>
      </c>
      <c r="G1733" s="119"/>
    </row>
    <row r="1734" spans="1:22" ht="12.75" customHeight="1">
      <c r="A1734" s="180" t="s">
        <v>368</v>
      </c>
      <c r="B1734" s="243">
        <f>'Tariff Book 14_15'!D1733</f>
        <v>54.496139999999997</v>
      </c>
      <c r="C1734" s="163"/>
      <c r="D1734" s="188">
        <f t="shared" si="53"/>
        <v>56.43075297</v>
      </c>
      <c r="E1734" s="159">
        <f t="shared" si="54"/>
        <v>3.5500000000000066E-2</v>
      </c>
      <c r="G1734" s="119"/>
    </row>
    <row r="1735" spans="1:22" ht="12.75" customHeight="1">
      <c r="A1735" s="96" t="s">
        <v>437</v>
      </c>
      <c r="B1735" s="243">
        <f>'Tariff Book 14_15'!D1734</f>
        <v>44.403869999999998</v>
      </c>
      <c r="C1735" s="163"/>
      <c r="D1735" s="188">
        <f t="shared" si="53"/>
        <v>45.980207385</v>
      </c>
      <c r="E1735" s="159">
        <f t="shared" si="54"/>
        <v>3.5500000000000052E-2</v>
      </c>
      <c r="G1735" s="119"/>
    </row>
    <row r="1736" spans="1:22" ht="12.75" customHeight="1">
      <c r="A1736" s="96" t="s">
        <v>439</v>
      </c>
      <c r="B1736" s="243">
        <f>'Tariff Book 14_15'!D1735</f>
        <v>28.04232</v>
      </c>
      <c r="C1736" s="163"/>
      <c r="D1736" s="188">
        <f t="shared" si="53"/>
        <v>29.037822360000003</v>
      </c>
      <c r="E1736" s="159">
        <f t="shared" si="54"/>
        <v>3.5500000000000115E-2</v>
      </c>
      <c r="G1736" s="119"/>
    </row>
    <row r="1737" spans="1:22" ht="12.75" customHeight="1">
      <c r="A1737" s="96" t="s">
        <v>440</v>
      </c>
      <c r="B1737" s="243">
        <f>'Tariff Book 14_15'!D1736</f>
        <v>6.0998399999999995</v>
      </c>
      <c r="C1737" s="139"/>
      <c r="D1737" s="188">
        <f t="shared" si="53"/>
        <v>6.3163843200000001</v>
      </c>
      <c r="E1737" s="159">
        <f t="shared" si="54"/>
        <v>3.5500000000000094E-2</v>
      </c>
      <c r="G1737" s="119"/>
      <c r="V1737" s="165">
        <v>1</v>
      </c>
    </row>
    <row r="1738" spans="1:22" ht="12.75">
      <c r="A1738" s="96" t="s">
        <v>441</v>
      </c>
      <c r="B1738" s="243">
        <f>'Tariff Book 14_15'!D1737</f>
        <v>62.322150000000001</v>
      </c>
      <c r="C1738" s="163"/>
      <c r="D1738" s="188">
        <f t="shared" si="53"/>
        <v>64.534586325000006</v>
      </c>
      <c r="E1738" s="159">
        <f t="shared" si="54"/>
        <v>3.5500000000000094E-2</v>
      </c>
      <c r="G1738" s="119"/>
      <c r="V1738" s="165">
        <v>1</v>
      </c>
    </row>
    <row r="1739" spans="1:22" ht="12.75">
      <c r="A1739" s="96" t="s">
        <v>436</v>
      </c>
      <c r="B1739" s="243">
        <f>'Tariff Book 14_15'!D1738</f>
        <v>13.089239999999998</v>
      </c>
      <c r="C1739" s="163"/>
      <c r="D1739" s="188">
        <f t="shared" si="53"/>
        <v>13.55390802</v>
      </c>
      <c r="E1739" s="159">
        <f t="shared" si="54"/>
        <v>3.5500000000000101E-2</v>
      </c>
      <c r="G1739" s="119"/>
      <c r="V1739" s="165">
        <v>1</v>
      </c>
    </row>
    <row r="1740" spans="1:22" ht="12.75">
      <c r="A1740" s="96" t="s">
        <v>443</v>
      </c>
      <c r="B1740" s="243">
        <f>'Tariff Book 14_15'!D1739</f>
        <v>54.496139999999997</v>
      </c>
      <c r="C1740" s="163"/>
      <c r="D1740" s="188">
        <f t="shared" si="53"/>
        <v>56.43075297</v>
      </c>
      <c r="E1740" s="159">
        <f t="shared" si="54"/>
        <v>3.5500000000000066E-2</v>
      </c>
      <c r="G1740" s="119"/>
      <c r="V1740" s="165">
        <v>1</v>
      </c>
    </row>
    <row r="1741" spans="1:22" ht="12.75">
      <c r="A1741" s="180"/>
      <c r="B1741" s="243" t="str">
        <f>'Tariff Book 14_15'!D1740</f>
        <v/>
      </c>
      <c r="C1741" s="163"/>
      <c r="D1741" s="188"/>
      <c r="E1741" s="159" t="s">
        <v>144</v>
      </c>
      <c r="G1741" s="119"/>
      <c r="V1741" s="165">
        <v>1</v>
      </c>
    </row>
    <row r="1742" spans="1:22" ht="12.75">
      <c r="A1742" s="179" t="s">
        <v>465</v>
      </c>
      <c r="B1742" s="243" t="str">
        <f>'Tariff Book 14_15'!D1741</f>
        <v/>
      </c>
      <c r="C1742" s="163"/>
      <c r="D1742" s="188"/>
      <c r="E1742" s="159" t="s">
        <v>144</v>
      </c>
      <c r="G1742" s="119"/>
      <c r="V1742" s="165">
        <v>1</v>
      </c>
    </row>
    <row r="1743" spans="1:22" ht="12.75">
      <c r="A1743" s="96" t="s">
        <v>366</v>
      </c>
      <c r="B1743" s="243">
        <f>'Tariff Book 14_15'!D1742</f>
        <v>24.939450000000001</v>
      </c>
      <c r="C1743" s="163"/>
      <c r="D1743" s="188">
        <f t="shared" ref="D1743:D1751" si="55">B1743*($J$33+$J$30)</f>
        <v>25.824800475000004</v>
      </c>
      <c r="E1743" s="159">
        <f t="shared" ref="E1743:E1751" si="56">(D1743-B1743)/B1743</f>
        <v>3.5500000000000108E-2</v>
      </c>
      <c r="G1743" s="119"/>
      <c r="V1743" s="165">
        <v>1</v>
      </c>
    </row>
    <row r="1744" spans="1:22" ht="12.75">
      <c r="A1744" s="96" t="s">
        <v>435</v>
      </c>
      <c r="B1744" s="243">
        <f>'Tariff Book 14_15'!D1743</f>
        <v>24.939450000000001</v>
      </c>
      <c r="C1744" s="163"/>
      <c r="D1744" s="188">
        <f t="shared" si="55"/>
        <v>25.824800475000004</v>
      </c>
      <c r="E1744" s="159">
        <f t="shared" si="56"/>
        <v>3.5500000000000108E-2</v>
      </c>
      <c r="G1744" s="119"/>
      <c r="V1744" s="165">
        <v>1</v>
      </c>
    </row>
    <row r="1745" spans="1:22" ht="12.75">
      <c r="A1745" s="180" t="s">
        <v>368</v>
      </c>
      <c r="B1745" s="243">
        <f>'Tariff Book 14_15'!D1744</f>
        <v>46.723079999999996</v>
      </c>
      <c r="C1745" s="163"/>
      <c r="D1745" s="188">
        <f t="shared" si="55"/>
        <v>48.381749339999999</v>
      </c>
      <c r="E1745" s="159">
        <f t="shared" si="56"/>
        <v>3.5500000000000066E-2</v>
      </c>
      <c r="G1745" s="119"/>
      <c r="V1745" s="165">
        <v>1</v>
      </c>
    </row>
    <row r="1746" spans="1:22" ht="12.75">
      <c r="A1746" s="96" t="s">
        <v>437</v>
      </c>
      <c r="B1746" s="243">
        <f>'Tariff Book 14_15'!D1745</f>
        <v>46.712489999999995</v>
      </c>
      <c r="C1746" s="143"/>
      <c r="D1746" s="188">
        <f t="shared" si="55"/>
        <v>48.370783394999997</v>
      </c>
      <c r="E1746" s="159">
        <f t="shared" si="56"/>
        <v>3.5500000000000032E-2</v>
      </c>
      <c r="G1746" s="119"/>
      <c r="V1746" s="165">
        <v>1</v>
      </c>
    </row>
    <row r="1747" spans="1:22" ht="12.75">
      <c r="A1747" s="180" t="s">
        <v>439</v>
      </c>
      <c r="B1747" s="243">
        <f>'Tariff Book 14_15'!D1746</f>
        <v>15.588480000000001</v>
      </c>
      <c r="C1747" s="97"/>
      <c r="D1747" s="188">
        <f t="shared" si="55"/>
        <v>16.141871040000002</v>
      </c>
      <c r="E1747" s="268">
        <f t="shared" si="56"/>
        <v>3.5500000000000066E-2</v>
      </c>
      <c r="F1747" s="116"/>
      <c r="G1747" s="119"/>
    </row>
    <row r="1748" spans="1:22" ht="12.75">
      <c r="A1748" s="96" t="s">
        <v>440</v>
      </c>
      <c r="B1748" s="243">
        <f>'Tariff Book 14_15'!D1747</f>
        <v>3.1134599999999999</v>
      </c>
      <c r="C1748" s="143"/>
      <c r="D1748" s="188">
        <f t="shared" si="55"/>
        <v>3.22398783</v>
      </c>
      <c r="E1748" s="159">
        <f t="shared" si="56"/>
        <v>3.5500000000000032E-2</v>
      </c>
      <c r="G1748" s="119"/>
    </row>
    <row r="1749" spans="1:22" ht="12.75">
      <c r="A1749" s="96" t="s">
        <v>441</v>
      </c>
      <c r="B1749" s="243">
        <f>'Tariff Book 14_15'!D1748</f>
        <v>39.74427</v>
      </c>
      <c r="C1749" s="163"/>
      <c r="D1749" s="188">
        <f t="shared" si="55"/>
        <v>41.155191585000004</v>
      </c>
      <c r="E1749" s="159">
        <f t="shared" si="56"/>
        <v>3.5500000000000101E-2</v>
      </c>
      <c r="G1749" s="119"/>
    </row>
    <row r="1750" spans="1:22" ht="12.75">
      <c r="A1750" s="180" t="s">
        <v>436</v>
      </c>
      <c r="B1750" s="243">
        <f>'Tariff Book 14_15'!D1749</f>
        <v>46.712489999999995</v>
      </c>
      <c r="C1750" s="143"/>
      <c r="D1750" s="188">
        <f t="shared" si="55"/>
        <v>48.370783394999997</v>
      </c>
      <c r="E1750" s="159">
        <f t="shared" si="56"/>
        <v>3.5500000000000032E-2</v>
      </c>
      <c r="G1750" s="119"/>
    </row>
    <row r="1751" spans="1:22" ht="12.75">
      <c r="A1751" s="96" t="s">
        <v>443</v>
      </c>
      <c r="B1751" s="243">
        <f>'Tariff Book 14_15'!D1750</f>
        <v>46.723079999999996</v>
      </c>
      <c r="C1751" s="163"/>
      <c r="D1751" s="188">
        <f t="shared" si="55"/>
        <v>48.381749339999999</v>
      </c>
      <c r="E1751" s="159">
        <f t="shared" si="56"/>
        <v>3.5500000000000066E-2</v>
      </c>
      <c r="G1751" s="119"/>
    </row>
    <row r="1752" spans="1:22" ht="12.75">
      <c r="A1752" s="94" t="s">
        <v>771</v>
      </c>
      <c r="B1752" s="243"/>
      <c r="C1752" s="89"/>
      <c r="D1752" s="188"/>
      <c r="E1752" s="159"/>
      <c r="G1752" s="119"/>
      <c r="V1752" s="165">
        <v>1</v>
      </c>
    </row>
    <row r="1753" spans="1:22" ht="12.75">
      <c r="A1753" s="94" t="s">
        <v>696</v>
      </c>
      <c r="B1753" s="243"/>
      <c r="C1753" s="89"/>
      <c r="D1753" s="188"/>
      <c r="E1753" s="159" t="s">
        <v>144</v>
      </c>
      <c r="G1753" s="119"/>
    </row>
    <row r="1754" spans="1:22" ht="12.75">
      <c r="A1754" s="96" t="s">
        <v>697</v>
      </c>
      <c r="B1754" s="243">
        <f>'Tariff Book 14_15'!D1753</f>
        <v>1976.3375699999999</v>
      </c>
      <c r="C1754" s="230"/>
      <c r="D1754" s="188">
        <f>B1754*($J$33+$J$30)</f>
        <v>2046.4975537350001</v>
      </c>
      <c r="E1754" s="159">
        <f>(D1754-B1754)/B1754</f>
        <v>3.5500000000000101E-2</v>
      </c>
      <c r="G1754" s="119"/>
    </row>
    <row r="1755" spans="1:22" ht="12.75">
      <c r="A1755" s="96" t="s">
        <v>698</v>
      </c>
      <c r="B1755" s="243">
        <f>'Tariff Book 14_15'!D1754</f>
        <v>3952.6433699999998</v>
      </c>
      <c r="C1755" s="230"/>
      <c r="D1755" s="188">
        <f>B1755*($J$33+$J$30)</f>
        <v>4092.9622096349999</v>
      </c>
      <c r="E1755" s="159">
        <f>(D1755-B1755)/B1755</f>
        <v>3.5500000000000038E-2</v>
      </c>
      <c r="G1755" s="119"/>
    </row>
    <row r="1756" spans="1:22" ht="12.75">
      <c r="A1756" s="96" t="s">
        <v>143</v>
      </c>
      <c r="B1756" s="243">
        <f>'Tariff Book 14_15'!D1755</f>
        <v>76.353899999999996</v>
      </c>
      <c r="C1756" s="89"/>
      <c r="D1756" s="188">
        <f>B1756*($J$33+$J$30)</f>
        <v>79.064463450000005</v>
      </c>
      <c r="E1756" s="159">
        <f>(D1756-B1756)/B1756</f>
        <v>3.5500000000000122E-2</v>
      </c>
      <c r="G1756" s="119"/>
    </row>
    <row r="1757" spans="1:22" ht="12.75">
      <c r="A1757" s="308"/>
      <c r="B1757" s="243" t="str">
        <f>'Tariff Book 14_15'!D1756</f>
        <v/>
      </c>
      <c r="C1757" s="89"/>
      <c r="D1757" s="188"/>
      <c r="E1757" s="159" t="s">
        <v>144</v>
      </c>
      <c r="G1757" s="119"/>
    </row>
    <row r="1758" spans="1:22" ht="12.75">
      <c r="B1758" s="158" t="str">
        <f>'Tariff Book 14_15'!D1757</f>
        <v/>
      </c>
      <c r="C1758" s="89"/>
      <c r="D1758" s="188"/>
      <c r="E1758" s="159" t="s">
        <v>144</v>
      </c>
      <c r="G1758" s="119"/>
    </row>
    <row r="1759" spans="1:22" ht="12.75">
      <c r="A1759" s="94" t="s">
        <v>706</v>
      </c>
      <c r="B1759" s="243" t="str">
        <f>'Tariff Book 14_15'!D1758</f>
        <v/>
      </c>
      <c r="C1759" s="89"/>
      <c r="D1759" s="188"/>
      <c r="E1759" s="159" t="s">
        <v>144</v>
      </c>
      <c r="G1759" s="119"/>
    </row>
    <row r="1760" spans="1:22" ht="12.75">
      <c r="A1760" s="180" t="s">
        <v>697</v>
      </c>
      <c r="B1760" s="243">
        <f>'Tariff Book 14_15'!D1759</f>
        <v>650.59664999999995</v>
      </c>
      <c r="C1760" s="269"/>
      <c r="D1760" s="188">
        <f>B1760*($J$33+$J$29)</f>
        <v>673.69283107499996</v>
      </c>
      <c r="E1760" s="159">
        <f>(D1760-B1760)/B1760</f>
        <v>3.5500000000000011E-2</v>
      </c>
      <c r="G1760" s="119"/>
    </row>
    <row r="1761" spans="1:7" ht="12.75">
      <c r="A1761" s="180" t="s">
        <v>698</v>
      </c>
      <c r="B1761" s="243">
        <f>'Tariff Book 14_15'!D1760</f>
        <v>1301.1932999999999</v>
      </c>
      <c r="C1761" s="269"/>
      <c r="D1761" s="188">
        <f>B1761*($J$33+$J$29)</f>
        <v>1347.3856621499999</v>
      </c>
      <c r="E1761" s="268">
        <f>(D1761-B1761)/B1761</f>
        <v>3.5500000000000011E-2</v>
      </c>
      <c r="G1761" s="119"/>
    </row>
    <row r="1762" spans="1:7" s="366" customFormat="1" ht="12.75">
      <c r="A1762" s="361" t="s">
        <v>143</v>
      </c>
      <c r="B1762" s="362">
        <f>'Tariff Book 14_15'!D1761</f>
        <v>76.353899999999996</v>
      </c>
      <c r="C1762" s="363"/>
      <c r="D1762" s="364">
        <f>B1762*($J$33+$J$30)</f>
        <v>79.064463450000005</v>
      </c>
      <c r="E1762" s="365">
        <f>(D1762-B1762)/B1762</f>
        <v>3.5500000000000122E-2</v>
      </c>
      <c r="F1762" s="366" t="s">
        <v>1547</v>
      </c>
      <c r="G1762" s="367"/>
    </row>
    <row r="1763" spans="1:7" ht="12.75">
      <c r="A1763" s="96"/>
      <c r="B1763" s="243" t="str">
        <f>'Tariff Book 14_15'!D1762</f>
        <v/>
      </c>
      <c r="C1763" s="89"/>
      <c r="D1763" s="188"/>
      <c r="E1763" s="159" t="s">
        <v>144</v>
      </c>
      <c r="G1763" s="119"/>
    </row>
    <row r="1764" spans="1:7" ht="12.75">
      <c r="A1764" s="94" t="s">
        <v>707</v>
      </c>
      <c r="B1764" s="243" t="str">
        <f>'Tariff Book 14_15'!D1763</f>
        <v/>
      </c>
      <c r="C1764" s="89"/>
      <c r="D1764" s="188"/>
      <c r="E1764" s="159" t="s">
        <v>144</v>
      </c>
      <c r="G1764" s="119"/>
    </row>
    <row r="1765" spans="1:7" ht="12.75">
      <c r="A1765" s="94"/>
      <c r="B1765" s="243" t="str">
        <f>'Tariff Book 14_15'!D1764</f>
        <v/>
      </c>
      <c r="C1765" s="89"/>
      <c r="D1765" s="188"/>
      <c r="E1765" s="159" t="s">
        <v>144</v>
      </c>
      <c r="G1765" s="119"/>
    </row>
    <row r="1766" spans="1:7" ht="12.75">
      <c r="A1766" s="94" t="s">
        <v>1335</v>
      </c>
      <c r="B1766" s="243" t="str">
        <f>'Tariff Book 14_15'!D1765</f>
        <v/>
      </c>
      <c r="C1766" s="89"/>
      <c r="D1766" s="188"/>
      <c r="E1766" s="159" t="s">
        <v>144</v>
      </c>
      <c r="G1766" s="119"/>
    </row>
    <row r="1767" spans="1:7" ht="12.75">
      <c r="A1767" s="96" t="s">
        <v>709</v>
      </c>
      <c r="B1767" s="243" t="str">
        <f>'Tariff Book 14_15'!D1766</f>
        <v/>
      </c>
      <c r="C1767" s="89"/>
      <c r="D1767" s="188"/>
      <c r="E1767" s="159" t="s">
        <v>144</v>
      </c>
      <c r="G1767" s="119"/>
    </row>
    <row r="1768" spans="1:7" ht="12.75">
      <c r="A1768" s="96" t="s">
        <v>710</v>
      </c>
      <c r="B1768" s="243">
        <f>'Tariff Book 14_15'!D1767</f>
        <v>14.36004</v>
      </c>
      <c r="C1768" s="89"/>
      <c r="D1768" s="188">
        <f>B1768*($J$33+$J$30)</f>
        <v>14.869821420000001</v>
      </c>
      <c r="E1768" s="159">
        <f>(D1768-B1768)/B1768</f>
        <v>3.5500000000000087E-2</v>
      </c>
      <c r="G1768" s="119"/>
    </row>
    <row r="1769" spans="1:7" ht="12.75">
      <c r="A1769" s="96" t="s">
        <v>711</v>
      </c>
      <c r="B1769" s="243">
        <f>'Tariff Book 14_15'!D1768</f>
        <v>14.36004</v>
      </c>
      <c r="C1769" s="89"/>
      <c r="D1769" s="188">
        <f>B1769*($J$33+$J$30)</f>
        <v>14.869821420000001</v>
      </c>
      <c r="E1769" s="159">
        <f>(D1769-B1769)/B1769</f>
        <v>3.5500000000000087E-2</v>
      </c>
      <c r="G1769" s="119"/>
    </row>
    <row r="1770" spans="1:7" ht="12.75">
      <c r="A1770" s="96" t="s">
        <v>712</v>
      </c>
      <c r="B1770" s="243">
        <f>'Tariff Book 14_15'!D1769</f>
        <v>3.8865299999999996</v>
      </c>
      <c r="C1770" s="89"/>
      <c r="D1770" s="188">
        <f>B1770*($J$33+$J$30)</f>
        <v>4.0245018149999998</v>
      </c>
      <c r="E1770" s="159">
        <f>(D1770-B1770)/B1770</f>
        <v>3.5500000000000059E-2</v>
      </c>
      <c r="G1770" s="119"/>
    </row>
    <row r="1771" spans="1:7" ht="13.5" thickBot="1">
      <c r="A1771" s="271" t="s">
        <v>713</v>
      </c>
      <c r="B1771" s="204">
        <f>'Tariff Book 14_15'!D1770</f>
        <v>3.8865299999999996</v>
      </c>
      <c r="C1771" s="351"/>
      <c r="D1771" s="353">
        <f>B1771*($J$33+$J$30)</f>
        <v>4.0245018149999998</v>
      </c>
      <c r="E1771" s="226">
        <f>(D1771-B1771)/B1771</f>
        <v>3.5500000000000059E-2</v>
      </c>
      <c r="G1771" s="119"/>
    </row>
    <row r="1772" spans="1:7" ht="12.75">
      <c r="A1772" s="290"/>
      <c r="B1772" s="243" t="str">
        <f>'Tariff Book 14_15'!D1771</f>
        <v/>
      </c>
      <c r="C1772" s="283"/>
      <c r="D1772" s="352"/>
      <c r="E1772" s="285" t="s">
        <v>144</v>
      </c>
      <c r="G1772" s="119"/>
    </row>
    <row r="1773" spans="1:7" ht="12.75">
      <c r="A1773" s="94" t="s">
        <v>1336</v>
      </c>
      <c r="B1773" s="243" t="str">
        <f>'Tariff Book 14_15'!D1772</f>
        <v/>
      </c>
      <c r="C1773" s="89"/>
      <c r="D1773" s="352"/>
      <c r="E1773" s="159" t="s">
        <v>144</v>
      </c>
      <c r="G1773" s="119"/>
    </row>
    <row r="1774" spans="1:7" ht="12.75">
      <c r="A1774" s="96" t="s">
        <v>715</v>
      </c>
      <c r="B1774" s="243" t="str">
        <f>'Tariff Book 14_15'!D1773</f>
        <v/>
      </c>
      <c r="C1774" s="89"/>
      <c r="D1774" s="352"/>
      <c r="E1774" s="159" t="s">
        <v>144</v>
      </c>
      <c r="G1774" s="119"/>
    </row>
    <row r="1775" spans="1:7" ht="12.75">
      <c r="A1775" s="96" t="s">
        <v>716</v>
      </c>
      <c r="B1775" s="243" t="str">
        <f>'Tariff Book 14_15'!D1774</f>
        <v/>
      </c>
      <c r="C1775" s="89"/>
      <c r="D1775" s="352"/>
      <c r="E1775" s="159" t="s">
        <v>144</v>
      </c>
      <c r="G1775" s="119"/>
    </row>
    <row r="1776" spans="1:7" ht="12.75">
      <c r="A1776" s="96"/>
      <c r="B1776" s="243" t="str">
        <f>'Tariff Book 14_15'!D1775</f>
        <v/>
      </c>
      <c r="C1776" s="89"/>
      <c r="D1776" s="352"/>
      <c r="E1776" s="159" t="s">
        <v>144</v>
      </c>
      <c r="G1776" s="119"/>
    </row>
    <row r="1777" spans="1:7" ht="12.75">
      <c r="A1777" s="94" t="s">
        <v>1337</v>
      </c>
      <c r="B1777" s="243" t="str">
        <f>'Tariff Book 14_15'!D1776</f>
        <v/>
      </c>
      <c r="C1777" s="89"/>
      <c r="D1777" s="352"/>
      <c r="E1777" s="159" t="s">
        <v>144</v>
      </c>
      <c r="G1777" s="119"/>
    </row>
    <row r="1778" spans="1:7" ht="12.75">
      <c r="A1778" s="96" t="s">
        <v>718</v>
      </c>
      <c r="B1778" s="243">
        <f>'Tariff Book 14_15'!D1777</f>
        <v>77.900040000000004</v>
      </c>
      <c r="C1778" s="89"/>
      <c r="D1778" s="352">
        <f>B1778*($J$33+$J$30)</f>
        <v>80.665491420000009</v>
      </c>
      <c r="E1778" s="159">
        <f>(D1778-B1778)/B1778</f>
        <v>3.5500000000000066E-2</v>
      </c>
      <c r="G1778" s="119"/>
    </row>
    <row r="1779" spans="1:7" ht="12.75">
      <c r="A1779" s="96" t="s">
        <v>719</v>
      </c>
      <c r="B1779" s="243">
        <f>'Tariff Book 14_15'!D1778</f>
        <v>155.76830999999999</v>
      </c>
      <c r="C1779" s="89"/>
      <c r="D1779" s="352">
        <f>B1779*($J$33+$J$30)</f>
        <v>161.29808500499999</v>
      </c>
      <c r="E1779" s="159">
        <f>(D1779-B1779)/B1779</f>
        <v>3.5500000000000032E-2</v>
      </c>
      <c r="G1779" s="119"/>
    </row>
    <row r="1780" spans="1:7" ht="12.75">
      <c r="A1780" s="96" t="s">
        <v>143</v>
      </c>
      <c r="B1780" s="243">
        <f>'Tariff Book 14_15'!D1779</f>
        <v>77.900040000000004</v>
      </c>
      <c r="C1780" s="89"/>
      <c r="D1780" s="352">
        <f>B1780*($J$33+$J$30)</f>
        <v>80.665491420000009</v>
      </c>
      <c r="E1780" s="159">
        <f>(D1780-B1780)/B1780</f>
        <v>3.5500000000000066E-2</v>
      </c>
      <c r="G1780" s="119"/>
    </row>
    <row r="1781" spans="1:7" ht="12.75">
      <c r="A1781" s="96"/>
      <c r="B1781" s="243"/>
      <c r="C1781" s="89"/>
      <c r="D1781" s="352"/>
      <c r="E1781" s="159" t="s">
        <v>144</v>
      </c>
      <c r="G1781" s="119"/>
    </row>
    <row r="1782" spans="1:7" ht="12.75">
      <c r="A1782" s="94" t="s">
        <v>1338</v>
      </c>
      <c r="B1782" s="243"/>
      <c r="C1782" s="89"/>
      <c r="D1782" s="352"/>
      <c r="E1782" s="159" t="s">
        <v>144</v>
      </c>
      <c r="G1782" s="119"/>
    </row>
    <row r="1783" spans="1:7" ht="12.75">
      <c r="A1783" s="96" t="s">
        <v>718</v>
      </c>
      <c r="B1783" s="243">
        <f>'Tariff Book 14_15'!D1782</f>
        <v>77.900040000000004</v>
      </c>
      <c r="C1783" s="89"/>
      <c r="D1783" s="352">
        <f>B1783*($J$33+$J$30)</f>
        <v>80.665491420000009</v>
      </c>
      <c r="E1783" s="159">
        <f>(D1783-B1783)/B1783</f>
        <v>3.5500000000000066E-2</v>
      </c>
      <c r="G1783" s="119"/>
    </row>
    <row r="1784" spans="1:7" ht="12.75">
      <c r="A1784" s="96" t="s">
        <v>719</v>
      </c>
      <c r="B1784" s="243">
        <f>'Tariff Book 14_15'!D1783</f>
        <v>155.76830999999999</v>
      </c>
      <c r="C1784" s="89"/>
      <c r="D1784" s="352">
        <f>B1784*($J$33+$J$30)</f>
        <v>161.29808500499999</v>
      </c>
      <c r="E1784" s="159">
        <f>(D1784-B1784)/B1784</f>
        <v>3.5500000000000032E-2</v>
      </c>
      <c r="G1784" s="119"/>
    </row>
    <row r="1785" spans="1:7" ht="12.75">
      <c r="A1785" s="96" t="s">
        <v>143</v>
      </c>
      <c r="B1785" s="243">
        <f>'Tariff Book 14_15'!D1784</f>
        <v>77.900040000000004</v>
      </c>
      <c r="C1785" s="89"/>
      <c r="D1785" s="352">
        <f>B1785*($J$33+$J$30)</f>
        <v>80.665491420000009</v>
      </c>
      <c r="E1785" s="159">
        <f>(D1785-B1785)/B1785</f>
        <v>3.5500000000000066E-2</v>
      </c>
      <c r="G1785" s="119"/>
    </row>
    <row r="1786" spans="1:7" ht="12.75">
      <c r="A1786" s="96"/>
      <c r="B1786" s="243" t="str">
        <f>'Tariff Book 14_15'!D1785</f>
        <v/>
      </c>
      <c r="C1786" s="89"/>
      <c r="D1786" s="188" t="s">
        <v>144</v>
      </c>
      <c r="E1786" s="159" t="s">
        <v>144</v>
      </c>
      <c r="G1786" s="119"/>
    </row>
    <row r="1787" spans="1:7" ht="12.75">
      <c r="A1787" s="94" t="s">
        <v>720</v>
      </c>
      <c r="B1787" s="243" t="str">
        <f>'Tariff Book 14_15'!D1786</f>
        <v/>
      </c>
      <c r="C1787" s="89"/>
      <c r="D1787" s="188" t="s">
        <v>144</v>
      </c>
      <c r="E1787" s="159" t="s">
        <v>144</v>
      </c>
      <c r="G1787" s="119"/>
    </row>
    <row r="1788" spans="1:7" ht="12.75">
      <c r="A1788" s="96"/>
      <c r="B1788" s="243" t="str">
        <f>'Tariff Book 14_15'!D1787</f>
        <v/>
      </c>
      <c r="C1788" s="89"/>
      <c r="D1788" s="188" t="s">
        <v>144</v>
      </c>
      <c r="E1788" s="159" t="s">
        <v>144</v>
      </c>
      <c r="G1788" s="119"/>
    </row>
    <row r="1789" spans="1:7" ht="12.75">
      <c r="A1789" s="96" t="s">
        <v>721</v>
      </c>
      <c r="B1789" s="243" t="str">
        <f>'Tariff Book 14_15'!D1788</f>
        <v/>
      </c>
      <c r="C1789" s="89"/>
      <c r="D1789" s="188" t="s">
        <v>144</v>
      </c>
      <c r="E1789" s="159" t="s">
        <v>144</v>
      </c>
      <c r="G1789" s="119"/>
    </row>
    <row r="1790" spans="1:7" ht="12.75">
      <c r="A1790" s="96" t="s">
        <v>722</v>
      </c>
      <c r="B1790" s="243" t="str">
        <f>'Tariff Book 14_15'!D1789</f>
        <v/>
      </c>
      <c r="C1790" s="89"/>
      <c r="D1790" s="188" t="s">
        <v>144</v>
      </c>
      <c r="E1790" s="159" t="s">
        <v>144</v>
      </c>
      <c r="G1790" s="119"/>
    </row>
    <row r="1791" spans="1:7" ht="12.75">
      <c r="A1791" s="96"/>
      <c r="B1791" s="243" t="str">
        <f>'Tariff Book 14_15'!D1790</f>
        <v/>
      </c>
      <c r="C1791" s="89"/>
      <c r="D1791" s="188" t="s">
        <v>144</v>
      </c>
      <c r="E1791" s="159" t="s">
        <v>144</v>
      </c>
      <c r="G1791" s="119"/>
    </row>
    <row r="1792" spans="1:7" ht="12.75">
      <c r="A1792" s="96" t="s">
        <v>200</v>
      </c>
      <c r="B1792" s="243" t="str">
        <f>'Tariff Book 14_15'!D1791</f>
        <v/>
      </c>
      <c r="C1792" s="89"/>
      <c r="D1792" s="188" t="s">
        <v>144</v>
      </c>
      <c r="E1792" s="159" t="s">
        <v>144</v>
      </c>
      <c r="G1792" s="119"/>
    </row>
    <row r="1793" spans="1:7" ht="12.75">
      <c r="A1793" s="96"/>
      <c r="B1793" s="243" t="str">
        <f>'Tariff Book 14_15'!D1792</f>
        <v/>
      </c>
      <c r="C1793" s="89"/>
      <c r="D1793" s="188" t="s">
        <v>144</v>
      </c>
      <c r="E1793" s="159" t="s">
        <v>144</v>
      </c>
      <c r="G1793" s="119"/>
    </row>
    <row r="1794" spans="1:7" ht="12.75">
      <c r="A1794" s="96" t="s">
        <v>1292</v>
      </c>
      <c r="B1794" s="243" t="str">
        <f>'Tariff Book 14_15'!D1793</f>
        <v/>
      </c>
      <c r="C1794" s="89"/>
      <c r="D1794" s="188" t="s">
        <v>144</v>
      </c>
      <c r="E1794" s="159" t="s">
        <v>144</v>
      </c>
      <c r="G1794" s="119"/>
    </row>
    <row r="1795" spans="1:7" ht="12.75">
      <c r="A1795" s="96" t="s">
        <v>201</v>
      </c>
      <c r="B1795" s="243" t="str">
        <f>'Tariff Book 14_15'!D1794</f>
        <v/>
      </c>
      <c r="C1795" s="89"/>
      <c r="D1795" s="188" t="s">
        <v>144</v>
      </c>
      <c r="E1795" s="159" t="s">
        <v>144</v>
      </c>
      <c r="G1795" s="119"/>
    </row>
    <row r="1796" spans="1:7" ht="12.75">
      <c r="A1796" s="96" t="s">
        <v>724</v>
      </c>
      <c r="B1796" s="243" t="str">
        <f>'Tariff Book 14_15'!D1795</f>
        <v/>
      </c>
      <c r="C1796" s="89"/>
      <c r="D1796" s="188" t="s">
        <v>144</v>
      </c>
      <c r="E1796" s="159" t="s">
        <v>144</v>
      </c>
      <c r="G1796" s="119"/>
    </row>
    <row r="1797" spans="1:7" ht="12.75">
      <c r="A1797" s="96"/>
      <c r="B1797" s="243" t="str">
        <f>'Tariff Book 14_15'!D1796</f>
        <v/>
      </c>
      <c r="C1797" s="89"/>
      <c r="D1797" s="188" t="s">
        <v>144</v>
      </c>
      <c r="E1797" s="159" t="s">
        <v>144</v>
      </c>
      <c r="G1797" s="119"/>
    </row>
    <row r="1798" spans="1:7" ht="12.75">
      <c r="A1798" s="96" t="s">
        <v>725</v>
      </c>
      <c r="B1798" s="243" t="str">
        <f>'Tariff Book 14_15'!D1797</f>
        <v/>
      </c>
      <c r="C1798" s="89"/>
      <c r="D1798" s="188" t="s">
        <v>144</v>
      </c>
      <c r="E1798" s="159" t="s">
        <v>144</v>
      </c>
      <c r="G1798" s="119"/>
    </row>
    <row r="1799" spans="1:7" ht="12.75">
      <c r="A1799" s="96" t="s">
        <v>726</v>
      </c>
      <c r="B1799" s="243" t="str">
        <f>'Tariff Book 14_15'!D1798</f>
        <v/>
      </c>
      <c r="C1799" s="89"/>
      <c r="D1799" s="188" t="s">
        <v>144</v>
      </c>
      <c r="E1799" s="159" t="s">
        <v>144</v>
      </c>
      <c r="G1799" s="119"/>
    </row>
    <row r="1800" spans="1:7" ht="12.75">
      <c r="A1800" s="96" t="s">
        <v>727</v>
      </c>
      <c r="B1800" s="243" t="str">
        <f>'Tariff Book 14_15'!D1799</f>
        <v/>
      </c>
      <c r="C1800" s="89"/>
      <c r="D1800" s="188" t="s">
        <v>144</v>
      </c>
      <c r="E1800" s="159" t="s">
        <v>144</v>
      </c>
      <c r="G1800" s="119"/>
    </row>
    <row r="1801" spans="1:7" ht="12.75">
      <c r="A1801" s="96"/>
      <c r="B1801" s="243" t="str">
        <f>'Tariff Book 14_15'!D1800</f>
        <v/>
      </c>
      <c r="C1801" s="89"/>
      <c r="D1801" s="188" t="s">
        <v>144</v>
      </c>
      <c r="E1801" s="159" t="s">
        <v>144</v>
      </c>
      <c r="G1801" s="119"/>
    </row>
    <row r="1802" spans="1:7" ht="12.75">
      <c r="A1802" s="96" t="s">
        <v>202</v>
      </c>
      <c r="B1802" s="243" t="str">
        <f>'Tariff Book 14_15'!D1801</f>
        <v/>
      </c>
      <c r="C1802" s="89"/>
      <c r="D1802" s="188" t="s">
        <v>144</v>
      </c>
      <c r="E1802" s="159" t="s">
        <v>144</v>
      </c>
      <c r="G1802" s="119"/>
    </row>
    <row r="1803" spans="1:7" ht="12.75">
      <c r="A1803" s="96"/>
      <c r="B1803" s="243" t="str">
        <f>'Tariff Book 14_15'!D1802</f>
        <v/>
      </c>
      <c r="C1803" s="89"/>
      <c r="D1803" s="188" t="s">
        <v>144</v>
      </c>
      <c r="E1803" s="159" t="s">
        <v>144</v>
      </c>
      <c r="G1803" s="119"/>
    </row>
    <row r="1804" spans="1:7" ht="12.75">
      <c r="A1804" s="96" t="s">
        <v>728</v>
      </c>
      <c r="B1804" s="243" t="str">
        <f>'Tariff Book 14_15'!D1803</f>
        <v/>
      </c>
      <c r="C1804" s="89"/>
      <c r="D1804" s="188" t="s">
        <v>144</v>
      </c>
      <c r="E1804" s="159" t="s">
        <v>144</v>
      </c>
      <c r="G1804" s="119"/>
    </row>
    <row r="1805" spans="1:7" ht="12.75">
      <c r="A1805" s="96"/>
      <c r="B1805" s="243" t="str">
        <f>'Tariff Book 14_15'!D1804</f>
        <v/>
      </c>
      <c r="C1805" s="89"/>
      <c r="D1805" s="188" t="s">
        <v>144</v>
      </c>
      <c r="E1805" s="159" t="s">
        <v>144</v>
      </c>
      <c r="G1805" s="119"/>
    </row>
    <row r="1806" spans="1:7" ht="12.75">
      <c r="A1806" s="154" t="s">
        <v>1293</v>
      </c>
      <c r="B1806" s="243" t="str">
        <f>'Tariff Book 14_15'!D1805</f>
        <v/>
      </c>
      <c r="C1806" s="89"/>
      <c r="D1806" s="188" t="s">
        <v>144</v>
      </c>
      <c r="E1806" s="159" t="s">
        <v>144</v>
      </c>
      <c r="G1806" s="119"/>
    </row>
    <row r="1807" spans="1:7" ht="12.75">
      <c r="A1807" s="96" t="s">
        <v>730</v>
      </c>
      <c r="B1807" s="243" t="str">
        <f>'Tariff Book 14_15'!D1806</f>
        <v/>
      </c>
      <c r="C1807" s="89"/>
      <c r="D1807" s="188" t="s">
        <v>144</v>
      </c>
      <c r="E1807" s="159" t="s">
        <v>144</v>
      </c>
      <c r="G1807" s="119"/>
    </row>
    <row r="1808" spans="1:7" ht="12.75">
      <c r="A1808" s="96" t="s">
        <v>731</v>
      </c>
      <c r="B1808" s="243" t="str">
        <f>'Tariff Book 14_15'!D1807</f>
        <v/>
      </c>
      <c r="C1808" s="89"/>
      <c r="D1808" s="188" t="s">
        <v>144</v>
      </c>
      <c r="E1808" s="159" t="s">
        <v>144</v>
      </c>
      <c r="G1808" s="119"/>
    </row>
    <row r="1809" spans="1:7" ht="12.75">
      <c r="A1809" s="96"/>
      <c r="B1809" s="243" t="str">
        <f>'Tariff Book 14_15'!D1808</f>
        <v/>
      </c>
      <c r="C1809" s="89"/>
      <c r="D1809" s="188" t="s">
        <v>144</v>
      </c>
      <c r="E1809" s="159" t="s">
        <v>144</v>
      </c>
      <c r="G1809" s="119"/>
    </row>
    <row r="1810" spans="1:7" ht="12.75">
      <c r="A1810" s="94" t="s">
        <v>1294</v>
      </c>
      <c r="B1810" s="243" t="str">
        <f>'Tariff Book 14_15'!D1809</f>
        <v/>
      </c>
      <c r="C1810" s="89"/>
      <c r="D1810" s="188" t="s">
        <v>144</v>
      </c>
      <c r="E1810" s="159" t="s">
        <v>144</v>
      </c>
      <c r="G1810" s="119"/>
    </row>
    <row r="1811" spans="1:7" ht="12.75">
      <c r="A1811" s="96" t="s">
        <v>733</v>
      </c>
      <c r="B1811" s="243" t="str">
        <f>'Tariff Book 14_15'!D1810</f>
        <v/>
      </c>
      <c r="C1811" s="89"/>
      <c r="D1811" s="188" t="s">
        <v>144</v>
      </c>
      <c r="E1811" s="159" t="s">
        <v>144</v>
      </c>
      <c r="G1811" s="119"/>
    </row>
    <row r="1812" spans="1:7" ht="12.75">
      <c r="A1812" s="96" t="s">
        <v>734</v>
      </c>
      <c r="B1812" s="243" t="str">
        <f>'Tariff Book 14_15'!D1811</f>
        <v/>
      </c>
      <c r="C1812" s="89"/>
      <c r="D1812" s="188" t="s">
        <v>144</v>
      </c>
      <c r="E1812" s="159" t="s">
        <v>144</v>
      </c>
      <c r="G1812" s="119"/>
    </row>
    <row r="1813" spans="1:7" ht="12.75">
      <c r="A1813" s="96"/>
      <c r="B1813" s="243"/>
      <c r="C1813" s="89"/>
      <c r="D1813" s="188"/>
      <c r="E1813" s="159"/>
      <c r="G1813" s="119"/>
    </row>
    <row r="1814" spans="1:7" ht="12.75">
      <c r="A1814" s="96" t="s">
        <v>1259</v>
      </c>
      <c r="B1814" s="243" t="str">
        <f>'Tariff Book 14_15'!D1813</f>
        <v/>
      </c>
      <c r="C1814" s="89"/>
      <c r="D1814" s="188" t="s">
        <v>144</v>
      </c>
      <c r="E1814" s="159" t="s">
        <v>144</v>
      </c>
      <c r="G1814" s="119"/>
    </row>
    <row r="1815" spans="1:7" ht="12.75">
      <c r="A1815" s="154" t="s">
        <v>1295</v>
      </c>
      <c r="B1815" s="243" t="str">
        <f>'Tariff Book 14_15'!D1814</f>
        <v/>
      </c>
      <c r="C1815" s="89"/>
      <c r="D1815" s="188" t="s">
        <v>144</v>
      </c>
      <c r="E1815" s="159" t="s">
        <v>144</v>
      </c>
      <c r="G1815" s="119"/>
    </row>
    <row r="1816" spans="1:7" ht="12.75">
      <c r="A1816" s="96" t="s">
        <v>736</v>
      </c>
      <c r="B1816" s="243" t="str">
        <f>'Tariff Book 14_15'!D1815</f>
        <v/>
      </c>
      <c r="C1816" s="89"/>
      <c r="D1816" s="188" t="s">
        <v>144</v>
      </c>
      <c r="E1816" s="159" t="s">
        <v>144</v>
      </c>
      <c r="G1816" s="119"/>
    </row>
    <row r="1817" spans="1:7" ht="12.75">
      <c r="A1817" s="96" t="s">
        <v>737</v>
      </c>
      <c r="B1817" s="243" t="str">
        <f>'Tariff Book 14_15'!D1816</f>
        <v/>
      </c>
      <c r="C1817" s="89"/>
      <c r="D1817" s="188" t="s">
        <v>144</v>
      </c>
      <c r="E1817" s="159" t="s">
        <v>144</v>
      </c>
      <c r="G1817" s="119"/>
    </row>
    <row r="1818" spans="1:7" ht="12.75">
      <c r="A1818" s="96" t="s">
        <v>738</v>
      </c>
      <c r="B1818" s="243" t="str">
        <f>'Tariff Book 14_15'!D1817</f>
        <v/>
      </c>
      <c r="C1818" s="89"/>
      <c r="D1818" s="188" t="s">
        <v>144</v>
      </c>
      <c r="E1818" s="159" t="s">
        <v>144</v>
      </c>
      <c r="G1818" s="119"/>
    </row>
    <row r="1819" spans="1:7" ht="12.75">
      <c r="A1819" s="96" t="s">
        <v>739</v>
      </c>
      <c r="B1819" s="243" t="str">
        <f>'Tariff Book 14_15'!D1818</f>
        <v/>
      </c>
      <c r="C1819" s="89"/>
      <c r="D1819" s="188" t="s">
        <v>144</v>
      </c>
      <c r="E1819" s="159" t="s">
        <v>144</v>
      </c>
      <c r="G1819" s="119"/>
    </row>
    <row r="1820" spans="1:7" ht="12.75">
      <c r="A1820" s="96" t="s">
        <v>740</v>
      </c>
      <c r="B1820" s="243" t="str">
        <f>'Tariff Book 14_15'!D1819</f>
        <v/>
      </c>
      <c r="C1820" s="89"/>
      <c r="D1820" s="188" t="s">
        <v>144</v>
      </c>
      <c r="E1820" s="159" t="s">
        <v>144</v>
      </c>
      <c r="G1820" s="119"/>
    </row>
    <row r="1821" spans="1:7" ht="12.75">
      <c r="A1821" s="96" t="s">
        <v>741</v>
      </c>
      <c r="B1821" s="243" t="str">
        <f>'Tariff Book 14_15'!D1820</f>
        <v/>
      </c>
      <c r="C1821" s="89"/>
      <c r="D1821" s="188" t="s">
        <v>144</v>
      </c>
      <c r="E1821" s="159" t="s">
        <v>144</v>
      </c>
      <c r="G1821" s="119"/>
    </row>
    <row r="1822" spans="1:7" ht="12.75">
      <c r="A1822" s="96" t="s">
        <v>742</v>
      </c>
      <c r="B1822" s="243" t="str">
        <f>'Tariff Book 14_15'!D1821</f>
        <v/>
      </c>
      <c r="C1822" s="89"/>
      <c r="D1822" s="188" t="s">
        <v>144</v>
      </c>
      <c r="E1822" s="159" t="s">
        <v>144</v>
      </c>
      <c r="G1822" s="119"/>
    </row>
    <row r="1823" spans="1:7" ht="12.75">
      <c r="A1823" s="96" t="s">
        <v>743</v>
      </c>
      <c r="B1823" s="243" t="str">
        <f>'Tariff Book 14_15'!D1822</f>
        <v/>
      </c>
      <c r="C1823" s="89"/>
      <c r="D1823" s="188" t="s">
        <v>144</v>
      </c>
      <c r="E1823" s="159" t="s">
        <v>144</v>
      </c>
      <c r="G1823" s="119"/>
    </row>
    <row r="1824" spans="1:7" ht="12.75">
      <c r="A1824" s="96"/>
      <c r="B1824" s="243" t="str">
        <f>'Tariff Book 14_15'!D1823</f>
        <v/>
      </c>
      <c r="C1824" s="89"/>
      <c r="D1824" s="188" t="s">
        <v>144</v>
      </c>
      <c r="E1824" s="159" t="s">
        <v>144</v>
      </c>
      <c r="G1824" s="119"/>
    </row>
    <row r="1825" spans="1:7" ht="12.75">
      <c r="A1825" s="96" t="s">
        <v>1296</v>
      </c>
      <c r="B1825" s="243" t="str">
        <f>'Tariff Book 14_15'!D1824</f>
        <v/>
      </c>
      <c r="C1825" s="89"/>
      <c r="D1825" s="188" t="s">
        <v>144</v>
      </c>
      <c r="E1825" s="159" t="s">
        <v>144</v>
      </c>
      <c r="G1825" s="119"/>
    </row>
    <row r="1826" spans="1:7" ht="12.75">
      <c r="A1826" s="96" t="s">
        <v>745</v>
      </c>
      <c r="B1826" s="243" t="str">
        <f>'Tariff Book 14_15'!D1825</f>
        <v/>
      </c>
      <c r="C1826" s="89"/>
      <c r="D1826" s="188" t="s">
        <v>144</v>
      </c>
      <c r="E1826" s="159" t="s">
        <v>144</v>
      </c>
      <c r="G1826" s="119"/>
    </row>
    <row r="1827" spans="1:7" ht="12.75">
      <c r="A1827" s="96" t="s">
        <v>203</v>
      </c>
      <c r="B1827" s="243" t="str">
        <f>'Tariff Book 14_15'!D1826</f>
        <v/>
      </c>
      <c r="C1827" s="89"/>
      <c r="D1827" s="188" t="s">
        <v>144</v>
      </c>
      <c r="E1827" s="159" t="s">
        <v>144</v>
      </c>
      <c r="G1827" s="119"/>
    </row>
    <row r="1828" spans="1:7" ht="12.75">
      <c r="A1828" s="96" t="s">
        <v>746</v>
      </c>
      <c r="B1828" s="243" t="str">
        <f>'Tariff Book 14_15'!D1827</f>
        <v/>
      </c>
      <c r="C1828" s="89"/>
      <c r="D1828" s="188" t="s">
        <v>144</v>
      </c>
      <c r="E1828" s="159" t="s">
        <v>144</v>
      </c>
      <c r="G1828" s="119"/>
    </row>
    <row r="1829" spans="1:7" ht="12.75">
      <c r="A1829" s="96"/>
      <c r="B1829" s="243" t="str">
        <f>'Tariff Book 14_15'!D1828</f>
        <v/>
      </c>
      <c r="C1829" s="89"/>
      <c r="D1829" s="188" t="s">
        <v>144</v>
      </c>
      <c r="E1829" s="159" t="s">
        <v>144</v>
      </c>
      <c r="G1829" s="119"/>
    </row>
    <row r="1830" spans="1:7" ht="12.75">
      <c r="A1830" s="96" t="s">
        <v>1297</v>
      </c>
      <c r="B1830" s="243" t="str">
        <f>'Tariff Book 14_15'!D1829</f>
        <v/>
      </c>
      <c r="C1830" s="89"/>
      <c r="D1830" s="188" t="s">
        <v>144</v>
      </c>
      <c r="E1830" s="159" t="s">
        <v>144</v>
      </c>
      <c r="G1830" s="119"/>
    </row>
    <row r="1831" spans="1:7" ht="12.75">
      <c r="A1831" s="96" t="s">
        <v>748</v>
      </c>
      <c r="B1831" s="243" t="str">
        <f>'Tariff Book 14_15'!D1830</f>
        <v/>
      </c>
      <c r="C1831" s="89"/>
      <c r="D1831" s="188" t="s">
        <v>144</v>
      </c>
      <c r="E1831" s="159" t="s">
        <v>144</v>
      </c>
      <c r="G1831" s="119"/>
    </row>
    <row r="1832" spans="1:7" ht="12.75">
      <c r="A1832" s="96" t="s">
        <v>749</v>
      </c>
      <c r="B1832" s="243" t="str">
        <f>'Tariff Book 14_15'!D1831</f>
        <v/>
      </c>
      <c r="C1832" s="89"/>
      <c r="D1832" s="188" t="s">
        <v>144</v>
      </c>
      <c r="E1832" s="159" t="s">
        <v>144</v>
      </c>
      <c r="G1832" s="119"/>
    </row>
    <row r="1833" spans="1:7" ht="12.75">
      <c r="A1833" s="96"/>
      <c r="B1833" s="243" t="str">
        <f>'Tariff Book 14_15'!D1832</f>
        <v/>
      </c>
      <c r="C1833" s="89"/>
      <c r="D1833" s="188" t="s">
        <v>144</v>
      </c>
      <c r="E1833" s="159" t="s">
        <v>144</v>
      </c>
      <c r="G1833" s="119"/>
    </row>
    <row r="1834" spans="1:7" ht="12.75">
      <c r="A1834" s="96" t="s">
        <v>1298</v>
      </c>
      <c r="B1834" s="243" t="str">
        <f>'Tariff Book 14_15'!D1833</f>
        <v/>
      </c>
      <c r="C1834" s="89"/>
      <c r="D1834" s="188" t="s">
        <v>144</v>
      </c>
      <c r="E1834" s="159" t="s">
        <v>144</v>
      </c>
      <c r="G1834" s="119"/>
    </row>
    <row r="1835" spans="1:7" ht="12.75">
      <c r="A1835" s="96" t="s">
        <v>751</v>
      </c>
      <c r="B1835" s="243" t="str">
        <f>'Tariff Book 14_15'!D1834</f>
        <v/>
      </c>
      <c r="C1835" s="163"/>
      <c r="D1835" s="188" t="s">
        <v>144</v>
      </c>
      <c r="E1835" s="159" t="s">
        <v>144</v>
      </c>
      <c r="G1835" s="119"/>
    </row>
    <row r="1836" spans="1:7" ht="12.75">
      <c r="A1836" s="96" t="s">
        <v>752</v>
      </c>
      <c r="B1836" s="243" t="str">
        <f>'Tariff Book 14_15'!D1835</f>
        <v/>
      </c>
      <c r="C1836" s="89"/>
      <c r="D1836" s="188" t="s">
        <v>144</v>
      </c>
      <c r="E1836" s="159" t="s">
        <v>144</v>
      </c>
      <c r="G1836" s="119"/>
    </row>
    <row r="1837" spans="1:7" ht="12.75">
      <c r="A1837" s="96" t="s">
        <v>753</v>
      </c>
      <c r="B1837" s="243" t="str">
        <f>'Tariff Book 14_15'!D1836</f>
        <v/>
      </c>
      <c r="C1837" s="89"/>
      <c r="D1837" s="188" t="s">
        <v>144</v>
      </c>
      <c r="E1837" s="159" t="s">
        <v>144</v>
      </c>
      <c r="G1837" s="119"/>
    </row>
    <row r="1838" spans="1:7" ht="12.75">
      <c r="A1838" s="96" t="s">
        <v>754</v>
      </c>
      <c r="B1838" s="243" t="str">
        <f>'Tariff Book 14_15'!D1837</f>
        <v/>
      </c>
      <c r="C1838" s="89"/>
      <c r="D1838" s="188" t="s">
        <v>144</v>
      </c>
      <c r="E1838" s="159" t="s">
        <v>144</v>
      </c>
      <c r="G1838" s="119"/>
    </row>
    <row r="1839" spans="1:7" ht="12.75">
      <c r="A1839" s="96" t="s">
        <v>755</v>
      </c>
      <c r="B1839" s="243" t="str">
        <f>'Tariff Book 14_15'!D1838</f>
        <v/>
      </c>
      <c r="C1839" s="89"/>
      <c r="D1839" s="188" t="s">
        <v>144</v>
      </c>
      <c r="E1839" s="159" t="s">
        <v>144</v>
      </c>
      <c r="G1839" s="119"/>
    </row>
    <row r="1840" spans="1:7" ht="12.75">
      <c r="A1840" s="96"/>
      <c r="B1840" s="243" t="str">
        <f>'Tariff Book 14_15'!D1839</f>
        <v/>
      </c>
      <c r="C1840" s="163"/>
      <c r="D1840" s="188" t="s">
        <v>144</v>
      </c>
      <c r="E1840" s="159" t="s">
        <v>144</v>
      </c>
      <c r="G1840" s="119"/>
    </row>
    <row r="1841" spans="1:7" ht="12.75">
      <c r="A1841" s="96" t="s">
        <v>1299</v>
      </c>
      <c r="B1841" s="243" t="str">
        <f>'Tariff Book 14_15'!D1840</f>
        <v/>
      </c>
      <c r="C1841" s="163"/>
      <c r="D1841" s="188" t="s">
        <v>144</v>
      </c>
      <c r="E1841" s="159" t="s">
        <v>144</v>
      </c>
      <c r="G1841" s="119"/>
    </row>
    <row r="1842" spans="1:7" ht="12.75">
      <c r="A1842" s="96" t="s">
        <v>757</v>
      </c>
      <c r="B1842" s="243" t="str">
        <f>'Tariff Book 14_15'!D1841</f>
        <v/>
      </c>
      <c r="C1842" s="100"/>
      <c r="D1842" s="188" t="s">
        <v>144</v>
      </c>
      <c r="E1842" s="159" t="s">
        <v>144</v>
      </c>
      <c r="G1842" s="119"/>
    </row>
    <row r="1843" spans="1:7" ht="12.75">
      <c r="A1843" s="96" t="s">
        <v>758</v>
      </c>
      <c r="B1843" s="243" t="str">
        <f>'Tariff Book 14_15'!D1842</f>
        <v/>
      </c>
      <c r="C1843" s="100"/>
      <c r="D1843" s="188" t="s">
        <v>144</v>
      </c>
      <c r="E1843" s="159" t="s">
        <v>144</v>
      </c>
      <c r="G1843" s="119"/>
    </row>
    <row r="1844" spans="1:7" ht="13.5" thickBot="1">
      <c r="A1844" s="271"/>
      <c r="B1844" s="204" t="str">
        <f>'Tariff Book 14_15'!D1843</f>
        <v/>
      </c>
      <c r="C1844" s="301"/>
      <c r="D1844" s="225" t="s">
        <v>144</v>
      </c>
      <c r="E1844" s="280" t="s">
        <v>144</v>
      </c>
      <c r="G1844" s="119"/>
    </row>
    <row r="1845" spans="1:7" ht="12.75">
      <c r="A1845" s="291" t="s">
        <v>759</v>
      </c>
      <c r="B1845" s="243" t="str">
        <f>'Tariff Book 14_15'!D1844</f>
        <v/>
      </c>
      <c r="C1845" s="303"/>
      <c r="D1845" s="284" t="s">
        <v>144</v>
      </c>
      <c r="E1845" s="285" t="s">
        <v>144</v>
      </c>
      <c r="G1845" s="119"/>
    </row>
    <row r="1846" spans="1:7" ht="12.75">
      <c r="A1846" s="94" t="s">
        <v>1513</v>
      </c>
      <c r="B1846" s="243" t="str">
        <f>'Tariff Book 14_15'!D1845</f>
        <v/>
      </c>
      <c r="C1846" s="100"/>
      <c r="D1846" s="188" t="s">
        <v>144</v>
      </c>
      <c r="E1846" s="159" t="s">
        <v>144</v>
      </c>
      <c r="G1846" s="119"/>
    </row>
    <row r="1847" spans="1:7" ht="12.75">
      <c r="A1847" s="94" t="s">
        <v>761</v>
      </c>
      <c r="B1847" s="243" t="str">
        <f>'Tariff Book 14_15'!D1846</f>
        <v/>
      </c>
      <c r="C1847" s="100"/>
      <c r="D1847" s="188" t="s">
        <v>144</v>
      </c>
      <c r="E1847" s="159" t="s">
        <v>144</v>
      </c>
      <c r="G1847" s="119"/>
    </row>
    <row r="1848" spans="1:7" ht="12.75">
      <c r="A1848" s="94" t="s">
        <v>762</v>
      </c>
      <c r="B1848" s="243" t="str">
        <f>'Tariff Book 14_15'!D1847</f>
        <v/>
      </c>
      <c r="C1848" s="100"/>
      <c r="D1848" s="188" t="s">
        <v>144</v>
      </c>
      <c r="E1848" s="159" t="s">
        <v>144</v>
      </c>
      <c r="G1848" s="119"/>
    </row>
    <row r="1849" spans="1:7" ht="12.75">
      <c r="A1849" s="96"/>
      <c r="B1849" s="243" t="str">
        <f>'Tariff Book 14_15'!D1848</f>
        <v/>
      </c>
      <c r="C1849" s="100"/>
      <c r="D1849" s="188" t="s">
        <v>144</v>
      </c>
      <c r="E1849" s="159" t="s">
        <v>144</v>
      </c>
      <c r="G1849" s="119"/>
    </row>
    <row r="1850" spans="1:7" ht="12.75">
      <c r="A1850" s="96" t="s">
        <v>1514</v>
      </c>
      <c r="B1850" s="243" t="str">
        <f>'Tariff Book 14_15'!D1849</f>
        <v/>
      </c>
      <c r="C1850" s="100"/>
      <c r="D1850" s="188" t="s">
        <v>144</v>
      </c>
      <c r="E1850" s="159" t="s">
        <v>144</v>
      </c>
      <c r="G1850" s="119"/>
    </row>
    <row r="1851" spans="1:7" ht="12.75">
      <c r="A1851" s="96" t="s">
        <v>1271</v>
      </c>
      <c r="B1851" s="243" t="str">
        <f>'Tariff Book 14_15'!D1850</f>
        <v/>
      </c>
      <c r="C1851" s="100"/>
      <c r="D1851" s="188" t="s">
        <v>144</v>
      </c>
      <c r="E1851" s="159" t="s">
        <v>144</v>
      </c>
      <c r="G1851" s="119"/>
    </row>
    <row r="1852" spans="1:7" ht="12.75">
      <c r="A1852" s="96"/>
      <c r="B1852" s="243"/>
      <c r="C1852" s="100"/>
      <c r="D1852" s="188"/>
      <c r="E1852" s="159"/>
      <c r="G1852" s="119"/>
    </row>
    <row r="1853" spans="1:7" ht="12.75">
      <c r="A1853" s="96" t="s">
        <v>1515</v>
      </c>
      <c r="B1853" s="243"/>
      <c r="C1853" s="100"/>
      <c r="D1853" s="188"/>
      <c r="E1853" s="159"/>
      <c r="G1853" s="119"/>
    </row>
    <row r="1854" spans="1:7" ht="12.75">
      <c r="A1854" s="96"/>
      <c r="B1854" s="243" t="str">
        <f>'Tariff Book 14_15'!D1853</f>
        <v/>
      </c>
      <c r="C1854" s="100"/>
      <c r="D1854" s="188" t="s">
        <v>144</v>
      </c>
      <c r="E1854" s="159" t="s">
        <v>144</v>
      </c>
      <c r="G1854" s="119"/>
    </row>
    <row r="1855" spans="1:7" ht="12.75">
      <c r="A1855" s="96" t="s">
        <v>1516</v>
      </c>
      <c r="B1855" s="243" t="str">
        <f>'Tariff Book 14_15'!D1854</f>
        <v/>
      </c>
      <c r="C1855" s="100"/>
      <c r="D1855" s="188" t="s">
        <v>144</v>
      </c>
      <c r="E1855" s="159" t="s">
        <v>144</v>
      </c>
      <c r="G1855" s="119"/>
    </row>
    <row r="1856" spans="1:7" ht="12.75">
      <c r="A1856" s="96" t="s">
        <v>1272</v>
      </c>
      <c r="B1856" s="243" t="str">
        <f>'Tariff Book 14_15'!D1855</f>
        <v/>
      </c>
      <c r="C1856" s="100"/>
      <c r="D1856" s="188" t="s">
        <v>144</v>
      </c>
      <c r="E1856" s="159" t="s">
        <v>144</v>
      </c>
      <c r="G1856" s="119"/>
    </row>
    <row r="1857" spans="1:7" ht="12.75">
      <c r="A1857" s="96"/>
      <c r="B1857" s="243" t="str">
        <f>'Tariff Book 14_15'!D1856</f>
        <v/>
      </c>
      <c r="C1857" s="100"/>
      <c r="D1857" s="188" t="s">
        <v>144</v>
      </c>
      <c r="E1857" s="159" t="s">
        <v>144</v>
      </c>
      <c r="G1857" s="119"/>
    </row>
    <row r="1858" spans="1:7" ht="12.75">
      <c r="A1858" s="96" t="s">
        <v>769</v>
      </c>
      <c r="B1858" s="243" t="str">
        <f>'Tariff Book 14_15'!D1857</f>
        <v/>
      </c>
      <c r="C1858" s="100"/>
      <c r="D1858" s="188" t="s">
        <v>144</v>
      </c>
      <c r="E1858" s="159" t="s">
        <v>144</v>
      </c>
      <c r="G1858" s="119"/>
    </row>
    <row r="1859" spans="1:7" ht="12.75">
      <c r="A1859" s="96" t="s">
        <v>768</v>
      </c>
      <c r="B1859" s="243" t="str">
        <f>'Tariff Book 14_15'!D1858</f>
        <v/>
      </c>
      <c r="C1859" s="100"/>
      <c r="D1859" s="188" t="s">
        <v>144</v>
      </c>
      <c r="E1859" s="159" t="s">
        <v>144</v>
      </c>
      <c r="G1859" s="119"/>
    </row>
    <row r="1860" spans="1:7" ht="12.75">
      <c r="A1860" s="96"/>
      <c r="B1860" s="243" t="str">
        <f>'Tariff Book 14_15'!D1859</f>
        <v/>
      </c>
      <c r="C1860" s="100"/>
      <c r="D1860" s="188" t="s">
        <v>144</v>
      </c>
      <c r="E1860" s="159" t="s">
        <v>144</v>
      </c>
      <c r="G1860" s="119"/>
    </row>
    <row r="1861" spans="1:7" ht="12.75">
      <c r="A1861" s="96" t="s">
        <v>770</v>
      </c>
      <c r="B1861" s="243" t="str">
        <f>'Tariff Book 14_15'!D1860</f>
        <v/>
      </c>
      <c r="C1861" s="100"/>
      <c r="D1861" s="188" t="s">
        <v>144</v>
      </c>
      <c r="E1861" s="159" t="s">
        <v>144</v>
      </c>
      <c r="G1861" s="119"/>
    </row>
    <row r="1862" spans="1:7" ht="12.75">
      <c r="A1862" s="96"/>
      <c r="B1862" s="243" t="str">
        <f>'Tariff Book 14_15'!D1861</f>
        <v/>
      </c>
      <c r="C1862" s="100"/>
      <c r="D1862" s="188" t="s">
        <v>144</v>
      </c>
      <c r="E1862" s="159" t="s">
        <v>144</v>
      </c>
      <c r="G1862" s="119"/>
    </row>
    <row r="1863" spans="1:7" ht="12.75">
      <c r="A1863" s="94"/>
      <c r="B1863" s="243" t="str">
        <f>'Tariff Book 14_15'!D1862</f>
        <v/>
      </c>
      <c r="C1863" s="100"/>
      <c r="D1863" s="188" t="s">
        <v>144</v>
      </c>
      <c r="E1863" s="159" t="s">
        <v>144</v>
      </c>
      <c r="G1863" s="119"/>
    </row>
    <row r="1864" spans="1:7" ht="12.75">
      <c r="A1864" s="96" t="s">
        <v>772</v>
      </c>
      <c r="B1864" s="243" t="str">
        <f>'Tariff Book 14_15'!D1863</f>
        <v/>
      </c>
      <c r="C1864" s="100"/>
      <c r="D1864" s="188" t="s">
        <v>144</v>
      </c>
      <c r="E1864" s="159" t="s">
        <v>144</v>
      </c>
      <c r="G1864" s="119"/>
    </row>
    <row r="1865" spans="1:7" ht="12.75">
      <c r="A1865" s="391" t="s">
        <v>1551</v>
      </c>
      <c r="B1865" s="386" t="s">
        <v>1561</v>
      </c>
      <c r="C1865" s="100"/>
      <c r="D1865" s="188" t="s">
        <v>144</v>
      </c>
      <c r="E1865" s="159" t="s">
        <v>144</v>
      </c>
      <c r="F1865" s="347"/>
      <c r="G1865" s="119"/>
    </row>
    <row r="1866" spans="1:7" ht="12.75">
      <c r="A1866" s="96" t="s">
        <v>774</v>
      </c>
      <c r="B1866" s="243">
        <f>'Tariff Book 14_15'!D1865</f>
        <v>77.900040000000004</v>
      </c>
      <c r="C1866" s="100"/>
      <c r="D1866" s="352">
        <f>B1866*($J$33+$J$30)</f>
        <v>80.665491420000009</v>
      </c>
      <c r="E1866" s="159">
        <f>(D1866-B1866)/B1866</f>
        <v>3.5500000000000066E-2</v>
      </c>
      <c r="G1866" s="119"/>
    </row>
    <row r="1867" spans="1:7" ht="12.75">
      <c r="A1867" s="96" t="s">
        <v>775</v>
      </c>
      <c r="B1867" s="243">
        <f>'Tariff Book 14_15'!D1866</f>
        <v>77.900040000000004</v>
      </c>
      <c r="C1867" s="100"/>
      <c r="D1867" s="352">
        <f>B1867*($J$33+$J$30)</f>
        <v>80.665491420000009</v>
      </c>
      <c r="E1867" s="159">
        <f>(D1867-B1867)/B1867</f>
        <v>3.5500000000000066E-2</v>
      </c>
      <c r="G1867" s="119"/>
    </row>
    <row r="1868" spans="1:7" ht="12.75">
      <c r="A1868" s="96"/>
      <c r="B1868" s="243"/>
      <c r="C1868" s="100"/>
      <c r="D1868" s="352"/>
      <c r="E1868" s="159"/>
      <c r="G1868" s="119"/>
    </row>
    <row r="1869" spans="1:7" ht="12.75">
      <c r="A1869" s="96"/>
      <c r="B1869" s="243"/>
      <c r="C1869" s="100"/>
      <c r="D1869" s="352"/>
      <c r="E1869" s="159" t="s">
        <v>144</v>
      </c>
      <c r="G1869" s="119"/>
    </row>
    <row r="1870" spans="1:7" ht="12.75">
      <c r="A1870" s="391" t="s">
        <v>1550</v>
      </c>
      <c r="B1870" s="243"/>
      <c r="C1870" s="100"/>
      <c r="D1870" s="352"/>
      <c r="E1870" s="159" t="s">
        <v>144</v>
      </c>
      <c r="G1870" s="119"/>
    </row>
    <row r="1871" spans="1:7" ht="12.75">
      <c r="A1871" s="96" t="s">
        <v>777</v>
      </c>
      <c r="B1871" s="243">
        <f>'Tariff Book 14_15'!D1870</f>
        <v>155.76830999999999</v>
      </c>
      <c r="C1871" s="100"/>
      <c r="D1871" s="352">
        <f>B1871*($J$33+$J$30)</f>
        <v>161.29808500499999</v>
      </c>
      <c r="E1871" s="159">
        <f>(D1871-B1871)/B1871</f>
        <v>3.5500000000000032E-2</v>
      </c>
      <c r="G1871" s="119"/>
    </row>
    <row r="1872" spans="1:7" ht="12.75">
      <c r="A1872" s="96" t="s">
        <v>775</v>
      </c>
      <c r="B1872" s="243">
        <f>'Tariff Book 14_15'!D1871</f>
        <v>155.76830999999999</v>
      </c>
      <c r="C1872" s="100"/>
      <c r="D1872" s="352">
        <f>B1872*($J$33+$J$30)</f>
        <v>161.29808500499999</v>
      </c>
      <c r="E1872" s="159">
        <f>(D1872-B1872)/B1872</f>
        <v>3.5500000000000032E-2</v>
      </c>
      <c r="G1872" s="119"/>
    </row>
    <row r="1873" spans="1:7" ht="12.75">
      <c r="A1873" s="96"/>
      <c r="B1873" s="243"/>
      <c r="C1873" s="100"/>
      <c r="D1873" s="352"/>
      <c r="E1873" s="159"/>
      <c r="G1873" s="119"/>
    </row>
    <row r="1874" spans="1:7" s="389" customFormat="1" ht="12.75">
      <c r="A1874" s="385" t="s">
        <v>1560</v>
      </c>
      <c r="B1874" s="386">
        <f>'Tariff Book 14_15'!D1873</f>
        <v>76.353899999999996</v>
      </c>
      <c r="C1874" s="327"/>
      <c r="D1874" s="387">
        <f>B1874*($J$33+$J$30)</f>
        <v>79.064463450000005</v>
      </c>
      <c r="E1874" s="388">
        <f>(D1874-B1874)/B1874</f>
        <v>3.5500000000000122E-2</v>
      </c>
      <c r="F1874" s="389" t="s">
        <v>1549</v>
      </c>
      <c r="G1874" s="390"/>
    </row>
    <row r="1875" spans="1:7" ht="12.75">
      <c r="A1875" s="96"/>
      <c r="B1875" s="243"/>
      <c r="C1875" s="100"/>
      <c r="D1875" s="352"/>
      <c r="E1875" s="159"/>
      <c r="G1875" s="119"/>
    </row>
    <row r="1876" spans="1:7" ht="12.75">
      <c r="A1876" s="96" t="s">
        <v>778</v>
      </c>
      <c r="B1876" s="243"/>
      <c r="C1876" s="100"/>
      <c r="D1876" s="352"/>
      <c r="E1876" s="159" t="s">
        <v>144</v>
      </c>
      <c r="G1876" s="119"/>
    </row>
    <row r="1877" spans="1:7" ht="12.75">
      <c r="A1877" s="96" t="s">
        <v>774</v>
      </c>
      <c r="B1877" s="243">
        <f>'Tariff Book 14_15'!D1876</f>
        <v>3.83358</v>
      </c>
      <c r="C1877" s="100"/>
      <c r="D1877" s="352">
        <f>B1877*($J$33+$J$30)</f>
        <v>3.9696720900000004</v>
      </c>
      <c r="E1877" s="159">
        <f>(D1877-B1877)/B1877</f>
        <v>3.5500000000000115E-2</v>
      </c>
      <c r="G1877" s="119"/>
    </row>
    <row r="1878" spans="1:7" ht="12.75">
      <c r="A1878" s="96" t="s">
        <v>775</v>
      </c>
      <c r="B1878" s="243">
        <f>'Tariff Book 14_15'!D1877</f>
        <v>3.83358</v>
      </c>
      <c r="C1878" s="100"/>
      <c r="D1878" s="352">
        <f>B1878*($J$33+$J$30)</f>
        <v>3.9696720900000004</v>
      </c>
      <c r="E1878" s="159">
        <f>(D1878-B1878)/B1878</f>
        <v>3.5500000000000115E-2</v>
      </c>
      <c r="G1878" s="119"/>
    </row>
    <row r="1879" spans="1:7" ht="12.75">
      <c r="A1879" s="96"/>
      <c r="B1879" s="243"/>
      <c r="C1879" s="100"/>
      <c r="D1879" s="352"/>
      <c r="E1879" s="159" t="s">
        <v>144</v>
      </c>
      <c r="G1879" s="119"/>
    </row>
    <row r="1880" spans="1:7" ht="12.75">
      <c r="A1880" s="94"/>
      <c r="B1880" s="243"/>
      <c r="C1880" s="100"/>
      <c r="D1880" s="352"/>
      <c r="E1880" s="159" t="s">
        <v>144</v>
      </c>
      <c r="G1880" s="119"/>
    </row>
    <row r="1881" spans="1:7" ht="12.75">
      <c r="A1881" s="96" t="s">
        <v>772</v>
      </c>
      <c r="B1881" s="243"/>
      <c r="C1881" s="100"/>
      <c r="D1881" s="352"/>
      <c r="E1881" s="159" t="s">
        <v>144</v>
      </c>
      <c r="G1881" s="119"/>
    </row>
    <row r="1882" spans="1:7" ht="12.75">
      <c r="A1882" s="96"/>
      <c r="B1882" s="243"/>
      <c r="C1882" s="100"/>
      <c r="D1882" s="352"/>
      <c r="E1882" s="159" t="s">
        <v>144</v>
      </c>
      <c r="G1882" s="119"/>
    </row>
    <row r="1883" spans="1:7" ht="12.75">
      <c r="A1883" s="96" t="s">
        <v>773</v>
      </c>
      <c r="B1883" s="243"/>
      <c r="C1883" s="100"/>
      <c r="D1883" s="352"/>
      <c r="E1883" s="159" t="s">
        <v>144</v>
      </c>
      <c r="G1883" s="119"/>
    </row>
    <row r="1884" spans="1:7" ht="12.75">
      <c r="A1884" s="96" t="s">
        <v>774</v>
      </c>
      <c r="B1884" s="243">
        <f>'Tariff Book 14_15'!D1883</f>
        <v>77.900040000000004</v>
      </c>
      <c r="C1884" s="100"/>
      <c r="D1884" s="352">
        <f>B1884*($J$33+$J$30)</f>
        <v>80.665491420000009</v>
      </c>
      <c r="E1884" s="159">
        <f>(D1884-B1884)/B1884</f>
        <v>3.5500000000000066E-2</v>
      </c>
      <c r="G1884" s="119"/>
    </row>
    <row r="1885" spans="1:7" ht="12.75">
      <c r="A1885" s="96" t="s">
        <v>775</v>
      </c>
      <c r="B1885" s="243">
        <f>'Tariff Book 14_15'!D1884</f>
        <v>77.900040000000004</v>
      </c>
      <c r="C1885" s="100"/>
      <c r="D1885" s="352">
        <f>B1885*($J$33+$J$30)</f>
        <v>80.665491420000009</v>
      </c>
      <c r="E1885" s="159">
        <f>(D1885-B1885)/B1885</f>
        <v>3.5500000000000066E-2</v>
      </c>
      <c r="G1885" s="119"/>
    </row>
    <row r="1886" spans="1:7" ht="12.75">
      <c r="A1886" s="96"/>
      <c r="B1886" s="243"/>
      <c r="C1886" s="100"/>
      <c r="D1886" s="352"/>
      <c r="E1886" s="159" t="s">
        <v>144</v>
      </c>
      <c r="G1886" s="119"/>
    </row>
    <row r="1887" spans="1:7" ht="12.75">
      <c r="A1887" s="96" t="s">
        <v>780</v>
      </c>
      <c r="B1887" s="243"/>
      <c r="C1887" s="100"/>
      <c r="D1887" s="352"/>
      <c r="E1887" s="159" t="s">
        <v>144</v>
      </c>
      <c r="G1887" s="119"/>
    </row>
    <row r="1888" spans="1:7" ht="12.75">
      <c r="A1888" s="96" t="s">
        <v>774</v>
      </c>
      <c r="B1888" s="243">
        <f>'Tariff Book 14_15'!D1887</f>
        <v>155.76830999999999</v>
      </c>
      <c r="C1888" s="100"/>
      <c r="D1888" s="352">
        <f>B1888*($J$33+$J$30)</f>
        <v>161.29808500499999</v>
      </c>
      <c r="E1888" s="159">
        <f>(D1888-B1888)/B1888</f>
        <v>3.5500000000000032E-2</v>
      </c>
      <c r="G1888" s="119"/>
    </row>
    <row r="1889" spans="1:7" ht="12.75">
      <c r="A1889" s="96" t="s">
        <v>775</v>
      </c>
      <c r="B1889" s="243">
        <f>'Tariff Book 14_15'!D1888</f>
        <v>155.76830999999999</v>
      </c>
      <c r="C1889" s="100"/>
      <c r="D1889" s="352">
        <f>B1889*($J$33+$J$30)</f>
        <v>161.29808500499999</v>
      </c>
      <c r="E1889" s="159">
        <f>(D1889-B1889)/B1889</f>
        <v>3.5500000000000032E-2</v>
      </c>
      <c r="G1889" s="119"/>
    </row>
    <row r="1890" spans="1:7" ht="12.75">
      <c r="A1890" s="96"/>
      <c r="B1890" s="243"/>
      <c r="C1890" s="100"/>
      <c r="D1890" s="352"/>
      <c r="E1890" s="159" t="s">
        <v>144</v>
      </c>
      <c r="G1890" s="119"/>
    </row>
    <row r="1891" spans="1:7" ht="12.75">
      <c r="A1891" s="96" t="s">
        <v>781</v>
      </c>
      <c r="B1891" s="243"/>
      <c r="C1891" s="100"/>
      <c r="D1891" s="352"/>
      <c r="E1891" s="159" t="s">
        <v>144</v>
      </c>
      <c r="G1891" s="119"/>
    </row>
    <row r="1892" spans="1:7" ht="12.75">
      <c r="A1892" s="96" t="s">
        <v>774</v>
      </c>
      <c r="B1892" s="243">
        <f>'Tariff Book 14_15'!D1891</f>
        <v>3.83358</v>
      </c>
      <c r="C1892" s="100"/>
      <c r="D1892" s="352">
        <f>B1892*($J$33+$J$30)</f>
        <v>3.9696720900000004</v>
      </c>
      <c r="E1892" s="159">
        <f>(D1892-B1892)/B1892</f>
        <v>3.5500000000000115E-2</v>
      </c>
      <c r="G1892" s="119"/>
    </row>
    <row r="1893" spans="1:7" ht="12.75">
      <c r="A1893" s="96" t="s">
        <v>775</v>
      </c>
      <c r="B1893" s="243">
        <f>'Tariff Book 14_15'!D1892</f>
        <v>3.83358</v>
      </c>
      <c r="C1893" s="100"/>
      <c r="D1893" s="352">
        <f>B1893*($J$33+$J$30)</f>
        <v>3.9696720900000004</v>
      </c>
      <c r="E1893" s="159">
        <f>(D1893-B1893)/B1893</f>
        <v>3.5500000000000115E-2</v>
      </c>
      <c r="G1893" s="119"/>
    </row>
    <row r="1894" spans="1:7" ht="12.75">
      <c r="A1894" s="96"/>
      <c r="B1894" s="243"/>
      <c r="C1894" s="100"/>
      <c r="D1894" s="352"/>
      <c r="E1894" s="159"/>
      <c r="G1894" s="119"/>
    </row>
    <row r="1895" spans="1:7" ht="12.75">
      <c r="A1895" s="96" t="s">
        <v>1276</v>
      </c>
      <c r="B1895" s="243"/>
      <c r="C1895" s="100"/>
      <c r="D1895" s="352"/>
      <c r="E1895" s="159"/>
      <c r="G1895" s="119"/>
    </row>
    <row r="1896" spans="1:7" ht="23.25">
      <c r="A1896" s="253" t="s">
        <v>1279</v>
      </c>
      <c r="B1896" s="243"/>
      <c r="C1896" s="100"/>
      <c r="D1896" s="352"/>
      <c r="E1896" s="159"/>
      <c r="G1896" s="119"/>
    </row>
    <row r="1897" spans="1:7" ht="12.75">
      <c r="A1897" s="96" t="s">
        <v>1277</v>
      </c>
      <c r="B1897" s="243">
        <f>'Tariff Book 14_15'!D1896</f>
        <v>3.83358</v>
      </c>
      <c r="C1897" s="100"/>
      <c r="D1897" s="352">
        <f>B1897*($J$33+$J$30)</f>
        <v>3.9696720900000004</v>
      </c>
      <c r="E1897" s="159">
        <f>(D1897-B1897)/B1897</f>
        <v>3.5500000000000115E-2</v>
      </c>
      <c r="G1897" s="119"/>
    </row>
    <row r="1898" spans="1:7" ht="12.75">
      <c r="A1898" s="96" t="s">
        <v>1278</v>
      </c>
      <c r="B1898" s="243">
        <f>'Tariff Book 14_15'!D1897</f>
        <v>1.91679</v>
      </c>
      <c r="C1898" s="100"/>
      <c r="D1898" s="352">
        <f>B1898*($J$33+$J$30)</f>
        <v>1.9848360450000002</v>
      </c>
      <c r="E1898" s="159">
        <f>(D1898-B1898)/B1898</f>
        <v>3.5500000000000115E-2</v>
      </c>
      <c r="G1898" s="119"/>
    </row>
    <row r="1899" spans="1:7" ht="12.75">
      <c r="A1899" s="96"/>
      <c r="B1899" s="243"/>
      <c r="C1899" s="100"/>
      <c r="D1899" s="352"/>
      <c r="E1899" s="159"/>
      <c r="G1899" s="119"/>
    </row>
    <row r="1900" spans="1:7" ht="12.75">
      <c r="A1900" s="96" t="s">
        <v>1259</v>
      </c>
      <c r="B1900" s="243"/>
      <c r="C1900" s="100"/>
      <c r="D1900" s="352"/>
      <c r="E1900" s="159"/>
      <c r="G1900" s="119"/>
    </row>
    <row r="1901" spans="1:7" ht="22.5">
      <c r="A1901" s="170" t="s">
        <v>1280</v>
      </c>
      <c r="B1901" s="243"/>
      <c r="C1901" s="100"/>
      <c r="D1901" s="352"/>
      <c r="E1901" s="159"/>
      <c r="G1901" s="119"/>
    </row>
    <row r="1902" spans="1:7" ht="12.75">
      <c r="A1902" s="96"/>
      <c r="B1902" s="243"/>
      <c r="C1902" s="100"/>
      <c r="D1902" s="352"/>
      <c r="E1902" s="159"/>
      <c r="G1902" s="119"/>
    </row>
    <row r="1903" spans="1:7" ht="22.5">
      <c r="A1903" s="170" t="s">
        <v>1281</v>
      </c>
      <c r="B1903" s="243"/>
      <c r="C1903" s="100"/>
      <c r="D1903" s="352"/>
      <c r="E1903" s="159"/>
      <c r="G1903" s="119"/>
    </row>
    <row r="1904" spans="1:7" ht="12.75">
      <c r="A1904" s="96"/>
      <c r="B1904" s="243"/>
      <c r="C1904" s="100"/>
      <c r="D1904" s="352"/>
      <c r="E1904" s="159"/>
      <c r="G1904" s="119"/>
    </row>
    <row r="1905" spans="1:7" ht="12.75">
      <c r="A1905" s="96"/>
      <c r="B1905" s="243"/>
      <c r="C1905" s="100"/>
      <c r="D1905" s="352"/>
      <c r="E1905" s="159" t="s">
        <v>144</v>
      </c>
      <c r="G1905" s="119"/>
    </row>
    <row r="1906" spans="1:7" ht="12.75">
      <c r="A1906" s="94" t="s">
        <v>254</v>
      </c>
      <c r="B1906" s="243"/>
      <c r="C1906" s="100"/>
      <c r="D1906" s="352"/>
      <c r="E1906" s="159" t="s">
        <v>144</v>
      </c>
      <c r="G1906" s="119"/>
    </row>
    <row r="1907" spans="1:7" ht="12.75">
      <c r="A1907" s="96"/>
      <c r="B1907" s="243"/>
      <c r="C1907" s="100"/>
      <c r="D1907" s="352"/>
      <c r="E1907" s="159" t="s">
        <v>144</v>
      </c>
      <c r="G1907" s="119"/>
    </row>
    <row r="1908" spans="1:7" ht="12.75">
      <c r="A1908" s="96" t="s">
        <v>782</v>
      </c>
      <c r="B1908" s="243"/>
      <c r="C1908" s="100"/>
      <c r="D1908" s="352"/>
      <c r="E1908" s="159" t="s">
        <v>144</v>
      </c>
      <c r="G1908" s="119"/>
    </row>
    <row r="1909" spans="1:7" ht="12.75">
      <c r="A1909" s="96" t="s">
        <v>783</v>
      </c>
      <c r="B1909" s="243"/>
      <c r="C1909" s="100"/>
      <c r="D1909" s="352"/>
      <c r="E1909" s="159" t="s">
        <v>144</v>
      </c>
      <c r="G1909" s="119"/>
    </row>
    <row r="1910" spans="1:7" ht="12.75">
      <c r="A1910" s="96"/>
      <c r="B1910" s="243"/>
      <c r="C1910" s="100"/>
      <c r="D1910" s="352"/>
      <c r="E1910" s="159" t="s">
        <v>144</v>
      </c>
      <c r="G1910" s="119"/>
    </row>
    <row r="1911" spans="1:7" ht="12.75">
      <c r="A1911" s="96" t="s">
        <v>784</v>
      </c>
      <c r="B1911" s="243">
        <f>'Tariff Book 14_15'!D1910</f>
        <v>273.09492</v>
      </c>
      <c r="C1911" s="100"/>
      <c r="D1911" s="352">
        <f>B1911*($J$33+$J$30)</f>
        <v>282.78978966000005</v>
      </c>
      <c r="E1911" s="159">
        <f>(D1911-B1911)/B1911</f>
        <v>3.5500000000000191E-2</v>
      </c>
      <c r="G1911" s="119"/>
    </row>
    <row r="1912" spans="1:7" ht="12.75">
      <c r="A1912" s="96"/>
      <c r="B1912" s="243" t="str">
        <f>'Tariff Book 14_15'!D1911</f>
        <v/>
      </c>
      <c r="C1912" s="100"/>
      <c r="D1912" s="188"/>
      <c r="E1912" s="159" t="s">
        <v>144</v>
      </c>
      <c r="G1912" s="119"/>
    </row>
    <row r="1913" spans="1:7" ht="12.75">
      <c r="A1913" s="96" t="s">
        <v>1300</v>
      </c>
      <c r="B1913" s="243" t="str">
        <f>'Tariff Book 14_15'!D1912</f>
        <v/>
      </c>
      <c r="C1913" s="100"/>
      <c r="D1913" s="188"/>
      <c r="E1913" s="159" t="s">
        <v>144</v>
      </c>
      <c r="G1913" s="119"/>
    </row>
    <row r="1914" spans="1:7" ht="45.75" thickBot="1">
      <c r="A1914" s="260" t="s">
        <v>1283</v>
      </c>
      <c r="B1914" s="204"/>
      <c r="C1914" s="301" t="s">
        <v>1284</v>
      </c>
      <c r="D1914" s="368"/>
      <c r="E1914" s="280"/>
      <c r="G1914" s="119"/>
    </row>
    <row r="1915" spans="1:7" ht="12.75">
      <c r="A1915" s="290"/>
      <c r="B1915" s="243"/>
      <c r="C1915" s="303"/>
      <c r="D1915" s="352"/>
      <c r="E1915" s="285"/>
      <c r="G1915" s="119"/>
    </row>
    <row r="1916" spans="1:7" ht="12.75">
      <c r="A1916" s="96"/>
      <c r="B1916" s="243"/>
      <c r="C1916" s="100"/>
      <c r="D1916" s="352"/>
      <c r="E1916" s="159"/>
      <c r="G1916" s="119"/>
    </row>
    <row r="1917" spans="1:7" ht="12.75">
      <c r="A1917" s="96"/>
      <c r="B1917" s="243"/>
      <c r="C1917" s="100"/>
      <c r="D1917" s="352"/>
      <c r="E1917" s="159"/>
      <c r="G1917" s="119"/>
    </row>
    <row r="1918" spans="1:7" ht="12.75">
      <c r="A1918" s="94"/>
      <c r="B1918" s="243"/>
      <c r="C1918" s="100"/>
      <c r="D1918" s="352"/>
      <c r="E1918" s="159"/>
      <c r="G1918" s="119"/>
    </row>
    <row r="1919" spans="1:7" ht="12.75">
      <c r="A1919" s="96"/>
      <c r="B1919" s="243"/>
      <c r="C1919" s="100"/>
      <c r="D1919" s="352"/>
      <c r="E1919" s="159"/>
      <c r="G1919" s="119"/>
    </row>
    <row r="1920" spans="1:7" ht="12.75">
      <c r="A1920" s="96"/>
      <c r="B1920" s="243"/>
      <c r="C1920" s="100"/>
      <c r="D1920" s="352"/>
      <c r="E1920" s="159"/>
      <c r="G1920" s="119"/>
    </row>
    <row r="1921" spans="1:22" ht="12.75">
      <c r="A1921" s="96"/>
      <c r="B1921" s="243"/>
      <c r="C1921" s="100"/>
      <c r="D1921" s="352"/>
      <c r="E1921" s="159"/>
      <c r="G1921" s="119"/>
      <c r="V1921" s="165">
        <v>1</v>
      </c>
    </row>
    <row r="1922" spans="1:22" ht="12.75">
      <c r="A1922" s="96"/>
      <c r="B1922" s="243"/>
      <c r="C1922" s="100"/>
      <c r="D1922" s="352"/>
      <c r="E1922" s="159"/>
      <c r="G1922" s="119"/>
    </row>
    <row r="1923" spans="1:22" ht="12.75">
      <c r="A1923" s="96"/>
      <c r="B1923" s="243"/>
      <c r="C1923" s="100"/>
      <c r="D1923" s="352"/>
      <c r="E1923" s="159"/>
      <c r="G1923" s="119"/>
    </row>
    <row r="1924" spans="1:22" ht="12.75">
      <c r="A1924" s="96"/>
      <c r="B1924" s="243"/>
      <c r="C1924" s="100"/>
      <c r="D1924" s="352"/>
      <c r="E1924" s="159"/>
      <c r="G1924" s="119"/>
    </row>
    <row r="1925" spans="1:22" ht="12.75">
      <c r="A1925" s="96"/>
      <c r="B1925" s="243"/>
      <c r="C1925" s="100"/>
      <c r="D1925" s="352"/>
      <c r="E1925" s="159"/>
      <c r="G1925" s="119"/>
    </row>
    <row r="1926" spans="1:22" ht="12.75">
      <c r="A1926" s="96" t="s">
        <v>787</v>
      </c>
      <c r="B1926" s="243">
        <f>'Tariff Book 14_15'!D1925</f>
        <v>1365.4534200000001</v>
      </c>
      <c r="C1926" s="100"/>
      <c r="D1926" s="352">
        <f>B1926*($J$33+$J$30)</f>
        <v>1413.9270164100001</v>
      </c>
      <c r="E1926" s="159">
        <f>(D1926-B1926)/B1926</f>
        <v>3.5500000000000018E-2</v>
      </c>
      <c r="G1926" s="119"/>
      <c r="V1926" s="165">
        <v>1</v>
      </c>
    </row>
    <row r="1927" spans="1:22" ht="12.75">
      <c r="A1927" s="94"/>
      <c r="B1927" s="243"/>
      <c r="C1927" s="100"/>
      <c r="D1927" s="352"/>
      <c r="E1927" s="159" t="s">
        <v>144</v>
      </c>
      <c r="G1927" s="119"/>
      <c r="V1927" s="165">
        <v>1</v>
      </c>
    </row>
    <row r="1928" spans="1:22" ht="12.75">
      <c r="A1928" s="96" t="s">
        <v>1282</v>
      </c>
      <c r="B1928" s="243">
        <f>'Tariff Book 14_15'!D1927</f>
        <v>273.09492</v>
      </c>
      <c r="C1928" s="100"/>
      <c r="D1928" s="352">
        <f>B1928*($J$33+$J$30)</f>
        <v>282.78978966000005</v>
      </c>
      <c r="E1928" s="159">
        <f>(D1928-B1928)/B1928</f>
        <v>3.5500000000000191E-2</v>
      </c>
      <c r="G1928" s="119"/>
      <c r="V1928" s="165">
        <v>1</v>
      </c>
    </row>
    <row r="1929" spans="1:22" ht="12.75">
      <c r="A1929" s="96"/>
      <c r="B1929" s="243"/>
      <c r="C1929" s="100"/>
      <c r="D1929" s="352"/>
      <c r="E1929" s="159" t="s">
        <v>144</v>
      </c>
      <c r="G1929" s="119"/>
      <c r="V1929" s="165">
        <v>1</v>
      </c>
    </row>
    <row r="1930" spans="1:22" ht="12.75">
      <c r="A1930" s="94" t="s">
        <v>1274</v>
      </c>
      <c r="B1930" s="243"/>
      <c r="C1930" s="100"/>
      <c r="D1930" s="352"/>
      <c r="E1930" s="159" t="s">
        <v>144</v>
      </c>
      <c r="G1930" s="119"/>
      <c r="V1930" s="165">
        <v>1</v>
      </c>
    </row>
    <row r="1931" spans="1:22" ht="12.75">
      <c r="A1931" s="94" t="s">
        <v>1275</v>
      </c>
      <c r="B1931" s="243"/>
      <c r="C1931" s="100"/>
      <c r="D1931" s="352"/>
      <c r="E1931" s="159" t="s">
        <v>144</v>
      </c>
      <c r="G1931" s="119"/>
      <c r="V1931" s="165">
        <v>1</v>
      </c>
    </row>
    <row r="1932" spans="1:22" ht="12.75">
      <c r="A1932" s="96" t="s">
        <v>135</v>
      </c>
      <c r="B1932" s="243">
        <f>'Tariff Book 14_15'!D1931</f>
        <v>323.75747999999999</v>
      </c>
      <c r="C1932" s="100"/>
      <c r="D1932" s="352">
        <f>B1932*($J$33+$J$30)</f>
        <v>335.25087053999999</v>
      </c>
      <c r="E1932" s="159">
        <f>(D1932-B1932)/B1932</f>
        <v>3.5500000000000025E-2</v>
      </c>
      <c r="G1932" s="119"/>
      <c r="V1932" s="165">
        <v>1</v>
      </c>
    </row>
    <row r="1933" spans="1:22" ht="12.75">
      <c r="A1933" s="96"/>
      <c r="B1933" s="243"/>
      <c r="C1933" s="100"/>
      <c r="D1933" s="352"/>
      <c r="E1933" s="159" t="s">
        <v>144</v>
      </c>
      <c r="G1933" s="119"/>
    </row>
    <row r="1934" spans="1:22" ht="12.75">
      <c r="A1934" s="94" t="s">
        <v>979</v>
      </c>
      <c r="B1934" s="243"/>
      <c r="C1934" s="100"/>
      <c r="D1934" s="352"/>
      <c r="E1934" s="159" t="s">
        <v>144</v>
      </c>
      <c r="G1934" s="119"/>
    </row>
    <row r="1935" spans="1:22" ht="12.75">
      <c r="A1935" s="96" t="s">
        <v>351</v>
      </c>
      <c r="B1935" s="243">
        <f>'Tariff Book 14_15'!D1934</f>
        <v>8.3555099999999989</v>
      </c>
      <c r="C1935" s="163"/>
      <c r="D1935" s="352">
        <f>B1935*($J$33+$J$31)</f>
        <v>8.8568406</v>
      </c>
      <c r="E1935" s="159">
        <f>(D1935-B1935)/B1935</f>
        <v>6.0000000000000137E-2</v>
      </c>
      <c r="G1935" s="119"/>
    </row>
    <row r="1936" spans="1:22" ht="12.75">
      <c r="A1936" s="96"/>
      <c r="B1936" s="158"/>
      <c r="C1936" s="163"/>
      <c r="D1936" s="188"/>
      <c r="E1936" s="159"/>
      <c r="G1936" s="119"/>
    </row>
    <row r="1937" spans="1:7" ht="12.75">
      <c r="A1937" s="94" t="s">
        <v>1285</v>
      </c>
      <c r="B1937" s="158"/>
      <c r="C1937" s="163"/>
      <c r="D1937" s="188"/>
      <c r="E1937" s="159"/>
      <c r="G1937" s="119"/>
    </row>
    <row r="1938" spans="1:7" ht="12.75">
      <c r="A1938" s="96"/>
      <c r="B1938" s="158"/>
      <c r="C1938" s="163"/>
      <c r="D1938" s="188"/>
      <c r="E1938" s="159"/>
      <c r="G1938" s="119"/>
    </row>
    <row r="1939" spans="1:7" ht="12.75">
      <c r="A1939" s="96" t="s">
        <v>1286</v>
      </c>
      <c r="B1939" s="158"/>
      <c r="C1939" s="163"/>
      <c r="D1939" s="188"/>
      <c r="E1939" s="159"/>
      <c r="G1939" s="119"/>
    </row>
    <row r="1940" spans="1:7" ht="12.75">
      <c r="A1940" s="177" t="s">
        <v>1288</v>
      </c>
      <c r="B1940" s="158"/>
      <c r="C1940" s="163"/>
      <c r="D1940" s="188"/>
      <c r="E1940" s="159"/>
      <c r="G1940" s="119"/>
    </row>
    <row r="1941" spans="1:7" ht="12.75">
      <c r="A1941" s="96"/>
      <c r="B1941" s="158"/>
      <c r="C1941" s="163"/>
      <c r="D1941" s="188"/>
      <c r="E1941" s="159"/>
      <c r="G1941" s="119"/>
    </row>
    <row r="1942" spans="1:7" ht="12.75">
      <c r="A1942" s="96" t="s">
        <v>1287</v>
      </c>
      <c r="B1942" s="158"/>
      <c r="C1942" s="163"/>
      <c r="D1942" s="188"/>
      <c r="E1942" s="159"/>
      <c r="G1942" s="119"/>
    </row>
    <row r="1943" spans="1:7" ht="12.75">
      <c r="A1943" s="177" t="s">
        <v>1290</v>
      </c>
      <c r="B1943" s="158"/>
      <c r="C1943" s="163"/>
      <c r="D1943" s="188"/>
      <c r="E1943" s="159"/>
      <c r="G1943" s="119"/>
    </row>
    <row r="1944" spans="1:7" ht="12.75">
      <c r="A1944" s="196" t="s">
        <v>1289</v>
      </c>
      <c r="B1944" s="158"/>
      <c r="C1944" s="163"/>
      <c r="D1944" s="188"/>
      <c r="E1944" s="159"/>
      <c r="G1944" s="119"/>
    </row>
    <row r="1945" spans="1:7" ht="12.75">
      <c r="A1945" s="96"/>
      <c r="B1945" s="158"/>
      <c r="C1945" s="163"/>
      <c r="D1945" s="188"/>
      <c r="E1945" s="159"/>
      <c r="G1945" s="119"/>
    </row>
    <row r="1946" spans="1:7" ht="12.75">
      <c r="A1946" s="96"/>
      <c r="B1946" s="158"/>
      <c r="C1946" s="163"/>
      <c r="D1946" s="188"/>
      <c r="E1946" s="159"/>
      <c r="G1946" s="119"/>
    </row>
    <row r="1947" spans="1:7" ht="12.75">
      <c r="A1947" s="96"/>
      <c r="B1947" s="158"/>
      <c r="C1947" s="163"/>
      <c r="D1947" s="188"/>
      <c r="E1947" s="159"/>
      <c r="G1947" s="119"/>
    </row>
    <row r="1948" spans="1:7" ht="12.75">
      <c r="A1948" s="96"/>
      <c r="B1948" s="158"/>
      <c r="C1948" s="163"/>
      <c r="D1948" s="188"/>
      <c r="E1948" s="159"/>
      <c r="G1948" s="119"/>
    </row>
    <row r="1949" spans="1:7" ht="12.75">
      <c r="A1949" s="96"/>
      <c r="B1949" s="158"/>
      <c r="C1949" s="163"/>
      <c r="D1949" s="188"/>
      <c r="E1949" s="159"/>
      <c r="G1949" s="119"/>
    </row>
    <row r="1950" spans="1:7" ht="12.75">
      <c r="A1950" s="96"/>
      <c r="B1950" s="158"/>
      <c r="C1950" s="163"/>
      <c r="D1950" s="188"/>
      <c r="E1950" s="159"/>
      <c r="G1950" s="119"/>
    </row>
    <row r="1951" spans="1:7" ht="12.75">
      <c r="A1951" s="96"/>
      <c r="B1951" s="158"/>
      <c r="C1951" s="163"/>
      <c r="D1951" s="188"/>
      <c r="E1951" s="159"/>
      <c r="G1951" s="119"/>
    </row>
    <row r="1952" spans="1:7" ht="12.75">
      <c r="A1952" s="96"/>
      <c r="B1952" s="158"/>
      <c r="C1952" s="163"/>
      <c r="D1952" s="188"/>
      <c r="E1952" s="159"/>
      <c r="G1952" s="119"/>
    </row>
    <row r="1953" spans="1:7" ht="12.75">
      <c r="A1953" s="94"/>
      <c r="B1953" s="158"/>
      <c r="C1953" s="163"/>
      <c r="D1953" s="188"/>
      <c r="E1953" s="159"/>
      <c r="G1953" s="119"/>
    </row>
    <row r="1954" spans="1:7" ht="12.75">
      <c r="A1954" s="96"/>
      <c r="B1954" s="158"/>
      <c r="C1954" s="163"/>
      <c r="D1954" s="188"/>
      <c r="E1954" s="159"/>
      <c r="G1954" s="119"/>
    </row>
    <row r="1955" spans="1:7" ht="12.75">
      <c r="A1955" s="96"/>
      <c r="B1955" s="158"/>
      <c r="C1955" s="163"/>
      <c r="D1955" s="188"/>
      <c r="E1955" s="159"/>
      <c r="G1955" s="119"/>
    </row>
    <row r="1956" spans="1:7" ht="12.75">
      <c r="A1956" s="96"/>
      <c r="B1956" s="158"/>
      <c r="C1956" s="163"/>
      <c r="D1956" s="188"/>
      <c r="E1956" s="159"/>
      <c r="G1956" s="119"/>
    </row>
    <row r="1957" spans="1:7" ht="12.75">
      <c r="A1957" s="96"/>
      <c r="B1957" s="158"/>
      <c r="C1957" s="163"/>
      <c r="D1957" s="188"/>
      <c r="E1957" s="159"/>
      <c r="G1957" s="119"/>
    </row>
    <row r="1958" spans="1:7" ht="12.75">
      <c r="A1958" s="96"/>
      <c r="B1958" s="158"/>
      <c r="C1958" s="163"/>
      <c r="D1958" s="188"/>
      <c r="E1958" s="159"/>
      <c r="G1958" s="119"/>
    </row>
    <row r="1959" spans="1:7" ht="12.75">
      <c r="A1959" s="96"/>
      <c r="B1959" s="158"/>
      <c r="C1959" s="100"/>
      <c r="D1959" s="188"/>
      <c r="E1959" s="159"/>
    </row>
    <row r="1960" spans="1:7" ht="12.75">
      <c r="A1960" s="219" t="s">
        <v>457</v>
      </c>
      <c r="B1960" s="158"/>
      <c r="C1960" s="89"/>
      <c r="D1960" s="188"/>
      <c r="E1960" s="159"/>
      <c r="F1960" s="2"/>
    </row>
    <row r="1961" spans="1:7" ht="12.75">
      <c r="A1961" s="254"/>
      <c r="B1961" s="158"/>
      <c r="C1961" s="2"/>
      <c r="D1961" s="2"/>
      <c r="E1961" s="255"/>
    </row>
    <row r="1962" spans="1:7" ht="12.75">
      <c r="A1962" s="94" t="s">
        <v>1367</v>
      </c>
      <c r="B1962" s="158"/>
      <c r="C1962" s="2"/>
      <c r="D1962" s="2"/>
      <c r="E1962" s="255"/>
    </row>
    <row r="1963" spans="1:7" ht="12.75">
      <c r="A1963" s="94" t="s">
        <v>1368</v>
      </c>
      <c r="B1963" s="158"/>
      <c r="C1963" s="2"/>
      <c r="D1963" s="2"/>
      <c r="E1963" s="255"/>
    </row>
    <row r="1964" spans="1:7" ht="12.75">
      <c r="A1964" s="170" t="s">
        <v>1369</v>
      </c>
      <c r="B1964" s="158"/>
      <c r="C1964" s="2"/>
      <c r="D1964" s="2"/>
      <c r="E1964" s="255"/>
    </row>
    <row r="1965" spans="1:7" ht="12.75">
      <c r="A1965" s="170" t="s">
        <v>1370</v>
      </c>
      <c r="B1965" s="158"/>
      <c r="C1965" s="2"/>
      <c r="D1965" s="2"/>
      <c r="E1965" s="255"/>
    </row>
    <row r="1966" spans="1:7" ht="22.5">
      <c r="A1966" s="170" t="s">
        <v>1415</v>
      </c>
      <c r="B1966" s="158"/>
      <c r="C1966" s="2"/>
      <c r="D1966" s="2"/>
      <c r="E1966" s="255"/>
      <c r="G1966" s="119"/>
    </row>
    <row r="1967" spans="1:7" ht="12.75">
      <c r="A1967" s="170"/>
      <c r="B1967" s="158"/>
      <c r="C1967" s="2"/>
      <c r="D1967" s="2"/>
      <c r="E1967" s="255"/>
      <c r="G1967" s="119"/>
    </row>
    <row r="1968" spans="1:7" ht="33.75">
      <c r="A1968" s="170" t="s">
        <v>1417</v>
      </c>
      <c r="B1968" s="158"/>
      <c r="C1968" s="2"/>
      <c r="D1968" s="2"/>
      <c r="E1968" s="255"/>
      <c r="G1968" s="119"/>
    </row>
    <row r="1969" spans="1:7" ht="12.75">
      <c r="A1969" s="170"/>
      <c r="B1969" s="158"/>
      <c r="C1969" s="2"/>
      <c r="D1969" s="2"/>
      <c r="E1969" s="255"/>
      <c r="G1969" s="119"/>
    </row>
    <row r="1970" spans="1:7" ht="22.5">
      <c r="A1970" s="170" t="s">
        <v>1416</v>
      </c>
      <c r="B1970" s="158"/>
      <c r="C1970" s="2"/>
      <c r="D1970" s="2"/>
      <c r="E1970" s="255"/>
      <c r="G1970" s="119"/>
    </row>
    <row r="1971" spans="1:7" ht="12.75">
      <c r="A1971" s="170"/>
      <c r="B1971" s="158"/>
      <c r="C1971" s="2"/>
      <c r="D1971" s="2"/>
      <c r="E1971" s="255"/>
      <c r="G1971" s="119"/>
    </row>
    <row r="1972" spans="1:7" ht="33.75">
      <c r="A1972" s="170" t="s">
        <v>1418</v>
      </c>
      <c r="B1972" s="158"/>
      <c r="C1972" s="2"/>
      <c r="D1972" s="2"/>
      <c r="E1972" s="255"/>
      <c r="G1972" s="119"/>
    </row>
    <row r="1973" spans="1:7" ht="22.5">
      <c r="A1973" s="170" t="s">
        <v>1419</v>
      </c>
      <c r="B1973" s="158"/>
      <c r="C1973" s="2"/>
      <c r="D1973" s="2"/>
      <c r="E1973" s="256"/>
      <c r="G1973" s="119"/>
    </row>
    <row r="1974" spans="1:7" ht="22.5">
      <c r="A1974" s="240" t="s">
        <v>1420</v>
      </c>
      <c r="B1974" s="158"/>
      <c r="C1974" s="2"/>
      <c r="D1974" s="2"/>
      <c r="E1974" s="256"/>
      <c r="G1974" s="119"/>
    </row>
    <row r="1975" spans="1:7" ht="22.5">
      <c r="A1975" s="240" t="s">
        <v>1421</v>
      </c>
      <c r="B1975" s="158"/>
      <c r="C1975" s="2"/>
      <c r="D1975" s="2"/>
      <c r="E1975" s="256"/>
      <c r="G1975" s="119"/>
    </row>
    <row r="1976" spans="1:7" ht="33.75">
      <c r="A1976" s="170" t="s">
        <v>1422</v>
      </c>
      <c r="B1976" s="158"/>
      <c r="C1976" s="2"/>
      <c r="D1976" s="2"/>
      <c r="E1976" s="256"/>
      <c r="G1976" s="119"/>
    </row>
    <row r="1977" spans="1:7" ht="12.75">
      <c r="A1977" s="170"/>
      <c r="B1977" s="158"/>
      <c r="C1977" s="2"/>
      <c r="D1977" s="2"/>
      <c r="E1977" s="256"/>
      <c r="G1977" s="119"/>
    </row>
    <row r="1978" spans="1:7" ht="12.75">
      <c r="A1978" s="94" t="s">
        <v>1371</v>
      </c>
      <c r="B1978" s="158"/>
      <c r="C1978" s="2"/>
      <c r="D1978" s="2"/>
      <c r="E1978" s="256"/>
      <c r="G1978" s="119"/>
    </row>
    <row r="1979" spans="1:7" ht="12.75">
      <c r="A1979" s="170" t="s">
        <v>1372</v>
      </c>
      <c r="B1979" s="158"/>
      <c r="C1979" s="2"/>
      <c r="D1979" s="2"/>
      <c r="E1979" s="256"/>
      <c r="G1979" s="119"/>
    </row>
    <row r="1980" spans="1:7" ht="12.75">
      <c r="A1980" s="170"/>
      <c r="B1980" s="158"/>
      <c r="C1980" s="2"/>
      <c r="D1980" s="2"/>
      <c r="E1980" s="256"/>
      <c r="G1980" s="119"/>
    </row>
    <row r="1981" spans="1:7" ht="12.75">
      <c r="A1981" s="240" t="s">
        <v>1423</v>
      </c>
      <c r="B1981" s="158"/>
      <c r="C1981" s="2"/>
      <c r="D1981" s="2"/>
      <c r="E1981" s="256"/>
      <c r="G1981" s="119"/>
    </row>
    <row r="1982" spans="1:7" ht="12.75">
      <c r="A1982" s="170" t="s">
        <v>1424</v>
      </c>
      <c r="B1982" s="158"/>
      <c r="C1982" s="2"/>
      <c r="D1982" s="2"/>
      <c r="E1982" s="256"/>
      <c r="G1982" s="119"/>
    </row>
    <row r="1983" spans="1:7" ht="12.75">
      <c r="A1983" s="170" t="s">
        <v>1425</v>
      </c>
      <c r="B1983" s="158"/>
      <c r="C1983" s="2"/>
      <c r="D1983" s="2"/>
      <c r="E1983" s="256"/>
      <c r="G1983" s="119"/>
    </row>
    <row r="1984" spans="1:7" ht="12.75">
      <c r="A1984" s="170" t="s">
        <v>1426</v>
      </c>
      <c r="B1984" s="158"/>
      <c r="C1984" s="2"/>
      <c r="D1984" s="2"/>
      <c r="E1984" s="256"/>
      <c r="G1984" s="119"/>
    </row>
    <row r="1985" spans="1:7" ht="13.5" thickBot="1">
      <c r="A1985" s="260"/>
      <c r="B1985" s="204"/>
      <c r="C1985" s="309"/>
      <c r="D1985" s="309"/>
      <c r="E1985" s="16"/>
      <c r="G1985" s="119"/>
    </row>
    <row r="1986" spans="1:7" ht="12.75">
      <c r="A1986" s="310" t="s">
        <v>1427</v>
      </c>
      <c r="B1986" s="354"/>
      <c r="C1986" s="2"/>
      <c r="D1986" s="2"/>
      <c r="E1986" s="256"/>
      <c r="G1986" s="119"/>
    </row>
    <row r="1987" spans="1:7" ht="12.75">
      <c r="A1987" s="170" t="s">
        <v>1428</v>
      </c>
      <c r="B1987" s="158"/>
      <c r="C1987" s="2"/>
      <c r="D1987" s="2"/>
      <c r="E1987" s="256"/>
      <c r="G1987" s="119"/>
    </row>
    <row r="1988" spans="1:7" ht="12.75">
      <c r="A1988" s="170" t="s">
        <v>1429</v>
      </c>
      <c r="B1988" s="158"/>
      <c r="C1988" s="2"/>
      <c r="D1988" s="2"/>
      <c r="E1988" s="256"/>
      <c r="G1988" s="119"/>
    </row>
    <row r="1989" spans="1:7" ht="12.75">
      <c r="A1989" s="170" t="s">
        <v>1430</v>
      </c>
      <c r="B1989" s="158"/>
      <c r="C1989" s="2"/>
      <c r="D1989" s="2"/>
      <c r="E1989" s="256"/>
      <c r="G1989" s="119"/>
    </row>
    <row r="1990" spans="1:7" ht="12.75">
      <c r="A1990" s="170" t="s">
        <v>1373</v>
      </c>
      <c r="B1990" s="158"/>
      <c r="C1990" s="2"/>
      <c r="D1990" s="2"/>
      <c r="E1990" s="256"/>
      <c r="G1990" s="119"/>
    </row>
    <row r="1991" spans="1:7" ht="12.75">
      <c r="A1991" s="170"/>
      <c r="B1991" s="158"/>
      <c r="C1991" s="2"/>
      <c r="D1991" s="2"/>
      <c r="E1991" s="256"/>
      <c r="G1991" s="119"/>
    </row>
    <row r="1992" spans="1:7" ht="12.75">
      <c r="A1992" s="240" t="s">
        <v>1431</v>
      </c>
      <c r="B1992" s="158"/>
      <c r="C1992" s="2"/>
      <c r="D1992" s="2"/>
      <c r="E1992" s="256"/>
      <c r="G1992" s="119"/>
    </row>
    <row r="1993" spans="1:7" ht="12.75">
      <c r="A1993" s="170" t="s">
        <v>1432</v>
      </c>
      <c r="B1993" s="158"/>
      <c r="C1993" s="2"/>
      <c r="D1993" s="2"/>
      <c r="E1993" s="256"/>
      <c r="G1993" s="119"/>
    </row>
    <row r="1994" spans="1:7" ht="12.75">
      <c r="A1994" s="170" t="s">
        <v>1433</v>
      </c>
      <c r="B1994" s="158"/>
      <c r="C1994" s="2"/>
      <c r="D1994" s="2"/>
      <c r="E1994" s="256"/>
      <c r="G1994" s="119"/>
    </row>
    <row r="1995" spans="1:7" ht="12.75">
      <c r="A1995" s="170" t="s">
        <v>1434</v>
      </c>
      <c r="B1995" s="158"/>
      <c r="C1995" s="2"/>
      <c r="D1995" s="2"/>
      <c r="E1995" s="256"/>
      <c r="G1995" s="119"/>
    </row>
    <row r="1996" spans="1:7" ht="12.75">
      <c r="A1996" s="170"/>
      <c r="B1996" s="158"/>
      <c r="C1996" s="2"/>
      <c r="D1996" s="2"/>
      <c r="E1996" s="256"/>
      <c r="G1996" s="119"/>
    </row>
    <row r="1997" spans="1:7" ht="12.75">
      <c r="A1997" s="240" t="s">
        <v>1435</v>
      </c>
      <c r="B1997" s="158"/>
      <c r="C1997" s="2"/>
      <c r="D1997" s="2"/>
      <c r="E1997" s="256"/>
      <c r="G1997" s="119"/>
    </row>
    <row r="1998" spans="1:7" ht="22.5">
      <c r="A1998" s="170" t="s">
        <v>1436</v>
      </c>
      <c r="B1998" s="158"/>
      <c r="C1998" s="2"/>
      <c r="D1998" s="2"/>
      <c r="E1998" s="256"/>
      <c r="G1998" s="119"/>
    </row>
    <row r="1999" spans="1:7" ht="12.75">
      <c r="A1999" s="170"/>
      <c r="B1999" s="158"/>
      <c r="C1999" s="2"/>
      <c r="D1999" s="2"/>
      <c r="E1999" s="256"/>
      <c r="G1999" s="119"/>
    </row>
    <row r="2000" spans="1:7" ht="12.75">
      <c r="A2000" s="240" t="s">
        <v>1374</v>
      </c>
      <c r="B2000" s="158"/>
      <c r="C2000" s="2"/>
      <c r="D2000" s="2"/>
      <c r="E2000" s="256"/>
      <c r="G2000" s="119"/>
    </row>
    <row r="2001" spans="1:7" ht="22.5">
      <c r="A2001" s="170" t="s">
        <v>1548</v>
      </c>
      <c r="B2001" s="158"/>
      <c r="C2001" s="2"/>
      <c r="D2001" s="2"/>
      <c r="E2001" s="256"/>
      <c r="G2001" s="119"/>
    </row>
    <row r="2002" spans="1:7" ht="12.75">
      <c r="A2002" s="170"/>
      <c r="B2002" s="158"/>
      <c r="C2002" s="2"/>
      <c r="D2002" s="2"/>
      <c r="E2002" s="256"/>
      <c r="G2002" s="119"/>
    </row>
    <row r="2003" spans="1:7" ht="22.5">
      <c r="A2003" s="170" t="s">
        <v>1438</v>
      </c>
      <c r="B2003" s="158"/>
      <c r="C2003" s="2"/>
      <c r="D2003" s="2"/>
      <c r="E2003" s="256"/>
      <c r="G2003" s="119"/>
    </row>
    <row r="2004" spans="1:7" ht="12.75">
      <c r="A2004" s="170"/>
      <c r="B2004" s="158"/>
      <c r="C2004" s="2"/>
      <c r="D2004" s="2"/>
      <c r="E2004" s="256"/>
      <c r="G2004" s="119"/>
    </row>
    <row r="2005" spans="1:7" ht="12.75">
      <c r="A2005" s="240" t="s">
        <v>1375</v>
      </c>
      <c r="B2005" s="158"/>
      <c r="C2005" s="2"/>
      <c r="D2005" s="2"/>
      <c r="E2005" s="256"/>
      <c r="G2005" s="119"/>
    </row>
    <row r="2006" spans="1:7" ht="12.75">
      <c r="A2006" s="240"/>
      <c r="B2006" s="158"/>
      <c r="C2006" s="2"/>
      <c r="D2006" s="2"/>
      <c r="E2006" s="256"/>
      <c r="G2006" s="119"/>
    </row>
    <row r="2007" spans="1:7" ht="22.5">
      <c r="A2007" s="170" t="s">
        <v>1439</v>
      </c>
      <c r="B2007" s="158"/>
      <c r="C2007" s="2"/>
      <c r="D2007" s="2"/>
      <c r="E2007" s="256"/>
      <c r="G2007" s="119"/>
    </row>
    <row r="2008" spans="1:7" ht="12.75">
      <c r="A2008" s="170"/>
      <c r="B2008" s="158"/>
      <c r="C2008" s="2"/>
      <c r="D2008" s="2"/>
      <c r="E2008" s="256"/>
      <c r="G2008" s="119"/>
    </row>
    <row r="2009" spans="1:7" ht="12.75">
      <c r="A2009" s="170" t="s">
        <v>1376</v>
      </c>
      <c r="B2009" s="158"/>
      <c r="C2009" s="2"/>
      <c r="D2009" s="2"/>
      <c r="E2009" s="256"/>
      <c r="G2009" s="119"/>
    </row>
    <row r="2010" spans="1:7" ht="12.75">
      <c r="A2010" s="170" t="s">
        <v>1377</v>
      </c>
      <c r="B2010" s="158"/>
      <c r="C2010" s="2"/>
      <c r="D2010" s="2"/>
      <c r="E2010" s="256"/>
      <c r="G2010" s="119"/>
    </row>
    <row r="2011" spans="1:7" ht="12.75">
      <c r="A2011" s="170" t="s">
        <v>1378</v>
      </c>
      <c r="B2011" s="158"/>
      <c r="C2011" s="2"/>
      <c r="D2011" s="2"/>
      <c r="E2011" s="256"/>
      <c r="G2011" s="119"/>
    </row>
    <row r="2012" spans="1:7" ht="12.75">
      <c r="A2012" s="170" t="s">
        <v>1379</v>
      </c>
      <c r="B2012" s="158"/>
      <c r="C2012" s="2"/>
      <c r="D2012" s="2"/>
      <c r="E2012" s="256"/>
      <c r="G2012" s="119"/>
    </row>
    <row r="2013" spans="1:7" ht="12.75">
      <c r="A2013" s="170" t="s">
        <v>1380</v>
      </c>
      <c r="B2013" s="158"/>
      <c r="C2013" s="2"/>
      <c r="D2013" s="2"/>
      <c r="E2013" s="256"/>
      <c r="G2013" s="119"/>
    </row>
    <row r="2014" spans="1:7" ht="22.5">
      <c r="A2014" s="170" t="s">
        <v>1440</v>
      </c>
      <c r="B2014" s="158"/>
      <c r="C2014" s="2"/>
      <c r="D2014" s="2"/>
      <c r="E2014" s="256"/>
      <c r="G2014" s="119"/>
    </row>
    <row r="2015" spans="1:7" ht="12.75">
      <c r="A2015" s="170"/>
      <c r="B2015" s="158"/>
      <c r="C2015" s="2"/>
      <c r="D2015" s="2"/>
      <c r="E2015" s="256"/>
      <c r="G2015" s="119"/>
    </row>
    <row r="2016" spans="1:7" ht="12.75">
      <c r="A2016" s="170" t="s">
        <v>1441</v>
      </c>
      <c r="B2016" s="158"/>
      <c r="C2016" s="2"/>
      <c r="D2016" s="2"/>
      <c r="E2016" s="256"/>
      <c r="G2016" s="119"/>
    </row>
    <row r="2017" spans="1:7" ht="12.75">
      <c r="A2017" s="7"/>
      <c r="B2017" s="158"/>
      <c r="C2017" s="2"/>
      <c r="D2017" s="2"/>
      <c r="E2017" s="256"/>
      <c r="G2017" s="119"/>
    </row>
    <row r="2018" spans="1:7" ht="12.75">
      <c r="A2018" s="170" t="s">
        <v>1442</v>
      </c>
      <c r="B2018" s="158"/>
      <c r="C2018" s="2"/>
      <c r="D2018" s="2"/>
      <c r="E2018" s="256"/>
      <c r="G2018" s="119"/>
    </row>
    <row r="2019" spans="1:7" ht="12.75">
      <c r="A2019" s="170" t="s">
        <v>1443</v>
      </c>
      <c r="B2019" s="158"/>
      <c r="C2019" s="2"/>
      <c r="D2019" s="2"/>
      <c r="E2019" s="256"/>
      <c r="G2019" s="119"/>
    </row>
    <row r="2020" spans="1:7" ht="12.75">
      <c r="A2020" s="170" t="s">
        <v>1444</v>
      </c>
      <c r="B2020" s="158"/>
      <c r="C2020" s="2"/>
      <c r="D2020" s="2"/>
      <c r="E2020" s="256"/>
      <c r="G2020" s="119"/>
    </row>
    <row r="2021" spans="1:7" ht="12.75">
      <c r="A2021" s="170" t="s">
        <v>1446</v>
      </c>
      <c r="B2021" s="158"/>
      <c r="C2021" s="2"/>
      <c r="D2021" s="2"/>
      <c r="E2021" s="255"/>
      <c r="G2021" s="119"/>
    </row>
    <row r="2022" spans="1:7" ht="22.5">
      <c r="A2022" s="170" t="s">
        <v>1445</v>
      </c>
      <c r="B2022" s="158"/>
      <c r="C2022" s="2"/>
      <c r="D2022" s="2"/>
      <c r="E2022" s="255"/>
      <c r="G2022" s="119"/>
    </row>
    <row r="2023" spans="1:7" ht="12.75">
      <c r="A2023" s="257"/>
      <c r="B2023" s="158"/>
      <c r="C2023" s="2"/>
      <c r="D2023" s="2"/>
      <c r="E2023" s="255"/>
      <c r="G2023" s="119"/>
    </row>
    <row r="2024" spans="1:7" ht="12.75">
      <c r="A2024" s="94" t="s">
        <v>1381</v>
      </c>
      <c r="B2024" s="158"/>
      <c r="C2024" s="2"/>
      <c r="D2024" s="2"/>
      <c r="E2024" s="255"/>
      <c r="G2024" s="119"/>
    </row>
    <row r="2025" spans="1:7" ht="12.75">
      <c r="A2025" s="94" t="s">
        <v>1382</v>
      </c>
      <c r="B2025" s="158"/>
      <c r="C2025" s="2"/>
      <c r="D2025" s="2"/>
      <c r="E2025" s="255"/>
      <c r="G2025" s="119"/>
    </row>
    <row r="2026" spans="1:7" ht="33.75">
      <c r="A2026" s="170" t="s">
        <v>1447</v>
      </c>
      <c r="B2026" s="158"/>
      <c r="C2026" s="2"/>
      <c r="D2026" s="2"/>
      <c r="E2026" s="255"/>
      <c r="G2026" s="119"/>
    </row>
    <row r="2027" spans="1:7" ht="12.75">
      <c r="A2027" s="170"/>
      <c r="B2027" s="158"/>
      <c r="C2027" s="2"/>
      <c r="D2027" s="2"/>
      <c r="E2027" s="255"/>
      <c r="G2027" s="119"/>
    </row>
    <row r="2028" spans="1:7" ht="12.75">
      <c r="A2028" s="170" t="s">
        <v>1383</v>
      </c>
      <c r="B2028" s="158"/>
      <c r="C2028" s="2"/>
      <c r="D2028" s="2"/>
      <c r="E2028" s="255"/>
      <c r="G2028" s="119"/>
    </row>
    <row r="2029" spans="1:7" ht="12.75">
      <c r="A2029" s="170" t="s">
        <v>1384</v>
      </c>
      <c r="B2029" s="158"/>
      <c r="C2029" s="2"/>
      <c r="D2029" s="2"/>
      <c r="E2029" s="255"/>
      <c r="G2029" s="119"/>
    </row>
    <row r="2030" spans="1:7" ht="12.75">
      <c r="A2030" s="170"/>
      <c r="B2030" s="158"/>
      <c r="C2030" s="2"/>
      <c r="D2030" s="2"/>
      <c r="E2030" s="255"/>
      <c r="G2030" s="119"/>
    </row>
    <row r="2031" spans="1:7" ht="22.5">
      <c r="A2031" s="170" t="s">
        <v>1448</v>
      </c>
      <c r="B2031" s="158"/>
      <c r="C2031" s="2"/>
      <c r="D2031" s="2"/>
      <c r="E2031" s="255"/>
      <c r="G2031" s="119"/>
    </row>
    <row r="2032" spans="1:7" ht="12.75">
      <c r="A2032" s="170"/>
      <c r="B2032" s="158"/>
      <c r="C2032" s="2"/>
      <c r="D2032" s="2"/>
      <c r="E2032" s="255"/>
      <c r="G2032" s="119"/>
    </row>
    <row r="2033" spans="1:5" ht="22.5">
      <c r="A2033" s="170" t="s">
        <v>1449</v>
      </c>
      <c r="B2033" s="158"/>
      <c r="C2033" s="72"/>
      <c r="D2033" s="72"/>
      <c r="E2033" s="258"/>
    </row>
    <row r="2034" spans="1:5" ht="12.75">
      <c r="A2034" s="170"/>
      <c r="B2034" s="158"/>
      <c r="C2034" s="72"/>
      <c r="D2034" s="72"/>
      <c r="E2034" s="258"/>
    </row>
    <row r="2035" spans="1:5" ht="12.75">
      <c r="A2035" s="94" t="s">
        <v>1385</v>
      </c>
      <c r="B2035" s="158"/>
      <c r="C2035" s="72"/>
      <c r="D2035" s="72" t="s">
        <v>144</v>
      </c>
      <c r="E2035" s="258" t="s">
        <v>144</v>
      </c>
    </row>
    <row r="2036" spans="1:5" ht="12.75">
      <c r="A2036" s="170" t="s">
        <v>1450</v>
      </c>
      <c r="B2036" s="158"/>
      <c r="C2036" s="72"/>
      <c r="D2036" s="72" t="s">
        <v>144</v>
      </c>
      <c r="E2036" s="258" t="s">
        <v>144</v>
      </c>
    </row>
    <row r="2037" spans="1:5" ht="12.75">
      <c r="A2037" s="170"/>
      <c r="B2037" s="158"/>
      <c r="C2037" s="72"/>
      <c r="D2037" s="72"/>
      <c r="E2037" s="258"/>
    </row>
    <row r="2038" spans="1:5" ht="12.75">
      <c r="A2038" s="170" t="s">
        <v>1386</v>
      </c>
      <c r="B2038" s="158"/>
      <c r="C2038" s="72"/>
      <c r="D2038" s="72" t="s">
        <v>144</v>
      </c>
      <c r="E2038" s="258" t="s">
        <v>144</v>
      </c>
    </row>
    <row r="2039" spans="1:5" ht="12.75">
      <c r="A2039" s="170" t="s">
        <v>1387</v>
      </c>
      <c r="B2039" s="158"/>
      <c r="C2039" s="72"/>
      <c r="D2039" s="72" t="s">
        <v>144</v>
      </c>
      <c r="E2039" s="258" t="s">
        <v>144</v>
      </c>
    </row>
    <row r="2040" spans="1:5" ht="12.75">
      <c r="A2040" s="170"/>
      <c r="B2040" s="158"/>
      <c r="C2040" s="72"/>
      <c r="D2040" s="72"/>
      <c r="E2040" s="258"/>
    </row>
    <row r="2041" spans="1:5" ht="12.75">
      <c r="A2041" s="170" t="s">
        <v>1451</v>
      </c>
      <c r="B2041" s="158"/>
      <c r="C2041" s="72"/>
      <c r="D2041" s="72" t="s">
        <v>144</v>
      </c>
      <c r="E2041" s="258" t="s">
        <v>144</v>
      </c>
    </row>
    <row r="2042" spans="1:5" ht="12.75">
      <c r="A2042" s="170"/>
      <c r="B2042" s="158"/>
      <c r="C2042" s="72"/>
      <c r="D2042" s="72"/>
      <c r="E2042" s="258"/>
    </row>
    <row r="2043" spans="1:5" ht="22.5">
      <c r="A2043" s="170" t="s">
        <v>1449</v>
      </c>
      <c r="B2043" s="158"/>
      <c r="C2043" s="72"/>
      <c r="D2043" s="72" t="s">
        <v>144</v>
      </c>
      <c r="E2043" s="258" t="s">
        <v>144</v>
      </c>
    </row>
    <row r="2044" spans="1:5" ht="13.5" thickBot="1">
      <c r="A2044" s="260"/>
      <c r="B2044" s="204"/>
      <c r="C2044" s="262"/>
      <c r="D2044" s="262"/>
      <c r="E2044" s="263"/>
    </row>
    <row r="2045" spans="1:5" ht="12.75">
      <c r="A2045" s="291" t="s">
        <v>1388</v>
      </c>
      <c r="B2045" s="243" t="str">
        <f>'Tariff Book 14_15'!D2044</f>
        <v/>
      </c>
      <c r="C2045" s="313"/>
      <c r="D2045" s="313" t="s">
        <v>144</v>
      </c>
      <c r="E2045" s="314" t="s">
        <v>144</v>
      </c>
    </row>
    <row r="2046" spans="1:5" ht="12.75">
      <c r="A2046" s="170" t="s">
        <v>1389</v>
      </c>
      <c r="B2046" s="243"/>
      <c r="C2046" s="72"/>
      <c r="D2046" s="72" t="s">
        <v>144</v>
      </c>
      <c r="E2046" s="258" t="s">
        <v>144</v>
      </c>
    </row>
    <row r="2047" spans="1:5" ht="12.75">
      <c r="A2047" s="170"/>
      <c r="B2047" s="243"/>
      <c r="C2047" s="72"/>
      <c r="D2047" s="72"/>
      <c r="E2047" s="258"/>
    </row>
    <row r="2048" spans="1:5" ht="12.75">
      <c r="A2048" s="170" t="s">
        <v>1452</v>
      </c>
      <c r="B2048" s="243"/>
      <c r="C2048" s="72"/>
      <c r="D2048" s="72" t="s">
        <v>144</v>
      </c>
      <c r="E2048" s="258" t="s">
        <v>144</v>
      </c>
    </row>
    <row r="2049" spans="1:22" ht="12.75">
      <c r="A2049" s="170"/>
      <c r="B2049" s="243"/>
      <c r="C2049" s="72"/>
      <c r="D2049" s="72"/>
      <c r="E2049" s="258"/>
    </row>
    <row r="2050" spans="1:22" ht="12.75">
      <c r="A2050" s="170" t="s">
        <v>1390</v>
      </c>
      <c r="B2050" s="243"/>
      <c r="C2050" s="72"/>
      <c r="D2050" s="72" t="s">
        <v>144</v>
      </c>
      <c r="E2050" s="258" t="s">
        <v>144</v>
      </c>
    </row>
    <row r="2051" spans="1:22" ht="12.75">
      <c r="A2051" s="170" t="s">
        <v>1391</v>
      </c>
      <c r="B2051" s="243"/>
      <c r="C2051" s="72"/>
      <c r="D2051" s="72" t="s">
        <v>144</v>
      </c>
      <c r="E2051" s="258" t="s">
        <v>144</v>
      </c>
    </row>
    <row r="2052" spans="1:22" ht="12.75">
      <c r="A2052" s="170" t="s">
        <v>1392</v>
      </c>
      <c r="B2052" s="243"/>
      <c r="C2052" s="72"/>
      <c r="D2052" s="72" t="s">
        <v>144</v>
      </c>
      <c r="E2052" s="258" t="s">
        <v>144</v>
      </c>
    </row>
    <row r="2053" spans="1:22" ht="12.75">
      <c r="A2053" s="170"/>
      <c r="B2053" s="243"/>
      <c r="C2053" s="72"/>
      <c r="D2053" s="72"/>
      <c r="E2053" s="258"/>
    </row>
    <row r="2054" spans="1:22" ht="12.75">
      <c r="A2054" s="170" t="s">
        <v>1393</v>
      </c>
      <c r="B2054" s="243"/>
      <c r="C2054" s="72"/>
      <c r="D2054" s="72" t="s">
        <v>144</v>
      </c>
      <c r="E2054" s="258" t="s">
        <v>144</v>
      </c>
    </row>
    <row r="2055" spans="1:22" ht="12.75">
      <c r="A2055" s="170" t="s">
        <v>1394</v>
      </c>
      <c r="B2055" s="243"/>
      <c r="C2055" s="72"/>
      <c r="D2055" s="72" t="s">
        <v>144</v>
      </c>
      <c r="E2055" s="258" t="s">
        <v>144</v>
      </c>
    </row>
    <row r="2056" spans="1:22" ht="12.75">
      <c r="A2056" s="170" t="s">
        <v>1453</v>
      </c>
      <c r="B2056" s="243"/>
      <c r="C2056" s="72"/>
      <c r="D2056" s="72" t="s">
        <v>144</v>
      </c>
      <c r="E2056" s="258" t="s">
        <v>144</v>
      </c>
    </row>
    <row r="2057" spans="1:22" ht="12.75">
      <c r="A2057" s="170"/>
      <c r="B2057" s="243"/>
      <c r="C2057" s="72"/>
      <c r="D2057" s="72"/>
      <c r="E2057" s="258"/>
    </row>
    <row r="2058" spans="1:22" ht="12.75">
      <c r="A2058" s="170" t="s">
        <v>1454</v>
      </c>
      <c r="B2058" s="243"/>
      <c r="C2058" s="72"/>
      <c r="D2058" s="72" t="s">
        <v>144</v>
      </c>
      <c r="E2058" s="258" t="s">
        <v>144</v>
      </c>
    </row>
    <row r="2059" spans="1:22" ht="12.75">
      <c r="A2059" s="170"/>
      <c r="B2059" s="243"/>
      <c r="C2059" s="72"/>
      <c r="D2059" s="72"/>
      <c r="E2059" s="258"/>
    </row>
    <row r="2060" spans="1:22" ht="12.75">
      <c r="A2060" s="170" t="s">
        <v>1395</v>
      </c>
      <c r="B2060" s="243"/>
      <c r="C2060" s="72"/>
      <c r="D2060" s="72" t="s">
        <v>144</v>
      </c>
      <c r="E2060" s="258" t="s">
        <v>144</v>
      </c>
      <c r="V2060" s="165">
        <v>1</v>
      </c>
    </row>
    <row r="2061" spans="1:22" ht="12.75">
      <c r="A2061" s="170" t="s">
        <v>1396</v>
      </c>
      <c r="B2061" s="243"/>
      <c r="C2061" s="72"/>
      <c r="D2061" s="72" t="s">
        <v>144</v>
      </c>
      <c r="E2061" s="258" t="s">
        <v>144</v>
      </c>
      <c r="V2061" s="165">
        <v>1</v>
      </c>
    </row>
    <row r="2062" spans="1:22" ht="12.75">
      <c r="A2062" s="257"/>
      <c r="B2062" s="243"/>
      <c r="C2062" s="72"/>
      <c r="D2062" s="72" t="s">
        <v>144</v>
      </c>
      <c r="E2062" s="258" t="s">
        <v>144</v>
      </c>
      <c r="V2062" s="165">
        <v>1</v>
      </c>
    </row>
    <row r="2063" spans="1:22" ht="12.75">
      <c r="A2063" s="94" t="s">
        <v>1397</v>
      </c>
      <c r="B2063" s="243"/>
      <c r="C2063" s="72"/>
      <c r="D2063" s="72" t="s">
        <v>144</v>
      </c>
      <c r="E2063" s="258" t="s">
        <v>144</v>
      </c>
      <c r="V2063" s="165">
        <v>1</v>
      </c>
    </row>
    <row r="2064" spans="1:22" ht="33.75">
      <c r="A2064" s="170" t="s">
        <v>1417</v>
      </c>
      <c r="B2064" s="243"/>
      <c r="C2064" s="72"/>
      <c r="D2064" s="72" t="s">
        <v>144</v>
      </c>
      <c r="E2064" s="258" t="s">
        <v>144</v>
      </c>
      <c r="V2064" s="165">
        <v>1</v>
      </c>
    </row>
    <row r="2065" spans="1:22" ht="12.75">
      <c r="A2065" s="170"/>
      <c r="B2065" s="243"/>
      <c r="C2065" s="72"/>
      <c r="D2065" s="72"/>
      <c r="E2065" s="258"/>
    </row>
    <row r="2066" spans="1:22" ht="12.75">
      <c r="A2066" s="170"/>
      <c r="B2066" s="243"/>
      <c r="C2066" s="72"/>
      <c r="D2066" s="72"/>
      <c r="E2066" s="258"/>
    </row>
    <row r="2067" spans="1:22" ht="22.5">
      <c r="A2067" s="170" t="s">
        <v>1416</v>
      </c>
      <c r="B2067" s="243"/>
      <c r="C2067" s="72"/>
      <c r="D2067" s="72" t="s">
        <v>144</v>
      </c>
      <c r="E2067" s="258" t="s">
        <v>144</v>
      </c>
      <c r="V2067" s="165">
        <v>1</v>
      </c>
    </row>
    <row r="2068" spans="1:22" ht="12.75">
      <c r="A2068" s="170"/>
      <c r="B2068" s="243"/>
      <c r="C2068" s="72"/>
      <c r="D2068" s="72"/>
      <c r="E2068" s="258"/>
    </row>
    <row r="2069" spans="1:22" ht="45">
      <c r="A2069" s="170" t="s">
        <v>1455</v>
      </c>
      <c r="B2069" s="243"/>
      <c r="C2069" s="72"/>
      <c r="D2069" s="72" t="s">
        <v>144</v>
      </c>
      <c r="E2069" s="258" t="s">
        <v>144</v>
      </c>
      <c r="V2069" s="165">
        <v>1</v>
      </c>
    </row>
    <row r="2070" spans="1:22" ht="12.75">
      <c r="A2070" s="170"/>
      <c r="B2070" s="243"/>
      <c r="C2070" s="72"/>
      <c r="D2070" s="72"/>
      <c r="E2070" s="258"/>
    </row>
    <row r="2071" spans="1:22" ht="12.75">
      <c r="A2071" s="94" t="s">
        <v>1398</v>
      </c>
      <c r="B2071" s="243" t="str">
        <f>'Tariff Book 14_15'!D2070</f>
        <v/>
      </c>
      <c r="C2071" s="72"/>
      <c r="D2071" s="72" t="s">
        <v>144</v>
      </c>
      <c r="E2071" s="258" t="s">
        <v>144</v>
      </c>
      <c r="V2071" s="165">
        <v>1</v>
      </c>
    </row>
    <row r="2072" spans="1:22" ht="12.75">
      <c r="A2072" s="240" t="s">
        <v>1399</v>
      </c>
      <c r="B2072" s="243" t="str">
        <f>'Tariff Book 14_15'!D2071</f>
        <v/>
      </c>
      <c r="C2072" s="72"/>
      <c r="D2072" s="72" t="s">
        <v>144</v>
      </c>
      <c r="E2072" s="258" t="s">
        <v>144</v>
      </c>
      <c r="V2072" s="165">
        <v>1</v>
      </c>
    </row>
    <row r="2073" spans="1:22" ht="35.25">
      <c r="A2073" s="170" t="s">
        <v>1456</v>
      </c>
      <c r="B2073" s="243" t="str">
        <f>'Tariff Book 14_15'!D2072</f>
        <v/>
      </c>
      <c r="C2073" s="72"/>
      <c r="D2073" s="72" t="s">
        <v>144</v>
      </c>
      <c r="E2073" s="258" t="s">
        <v>144</v>
      </c>
      <c r="V2073" s="165">
        <v>1</v>
      </c>
    </row>
    <row r="2074" spans="1:22" ht="12.75">
      <c r="A2074" s="170"/>
      <c r="B2074" s="243"/>
      <c r="C2074" s="72"/>
      <c r="D2074" s="72"/>
      <c r="E2074" s="258"/>
    </row>
    <row r="2075" spans="1:22" ht="12.75">
      <c r="A2075" s="343" t="s">
        <v>1542</v>
      </c>
      <c r="B2075" s="355"/>
      <c r="C2075" s="72"/>
      <c r="D2075" s="72" t="s">
        <v>144</v>
      </c>
      <c r="E2075" s="258" t="s">
        <v>144</v>
      </c>
      <c r="V2075" s="165">
        <v>1</v>
      </c>
    </row>
    <row r="2076" spans="1:22" ht="12.75">
      <c r="A2076" s="170" t="s">
        <v>1544</v>
      </c>
      <c r="B2076" s="243"/>
      <c r="C2076" s="72"/>
      <c r="D2076" s="72" t="s">
        <v>144</v>
      </c>
      <c r="E2076" s="258" t="s">
        <v>144</v>
      </c>
      <c r="V2076" s="165">
        <v>1</v>
      </c>
    </row>
    <row r="2077" spans="1:22" ht="12.75">
      <c r="A2077" s="170" t="s">
        <v>1402</v>
      </c>
      <c r="B2077" s="243"/>
      <c r="C2077" s="72"/>
      <c r="D2077" s="72" t="s">
        <v>144</v>
      </c>
      <c r="E2077" s="258" t="s">
        <v>144</v>
      </c>
      <c r="V2077" s="165">
        <v>1</v>
      </c>
    </row>
    <row r="2078" spans="1:22" ht="12.75">
      <c r="A2078" s="170" t="s">
        <v>1403</v>
      </c>
      <c r="B2078" s="243"/>
      <c r="C2078" s="72"/>
      <c r="D2078" s="72" t="s">
        <v>144</v>
      </c>
      <c r="E2078" s="258" t="s">
        <v>144</v>
      </c>
      <c r="V2078" s="165">
        <v>1</v>
      </c>
    </row>
    <row r="2079" spans="1:22" ht="12.75">
      <c r="A2079" s="343" t="s">
        <v>1543</v>
      </c>
      <c r="B2079" s="328"/>
      <c r="C2079" s="382"/>
      <c r="D2079" s="382" t="s">
        <v>144</v>
      </c>
      <c r="E2079" s="383" t="s">
        <v>144</v>
      </c>
      <c r="F2079" s="384"/>
      <c r="V2079" s="165">
        <v>1</v>
      </c>
    </row>
    <row r="2080" spans="1:22" ht="12.75">
      <c r="A2080" s="343" t="s">
        <v>1565</v>
      </c>
      <c r="B2080" s="328"/>
      <c r="C2080" s="382"/>
      <c r="D2080" s="382" t="s">
        <v>144</v>
      </c>
      <c r="E2080" s="383" t="s">
        <v>144</v>
      </c>
      <c r="F2080" s="50"/>
      <c r="V2080" s="165">
        <v>1</v>
      </c>
    </row>
    <row r="2081" spans="1:22" ht="22.5">
      <c r="A2081" s="170" t="s">
        <v>1457</v>
      </c>
      <c r="B2081" s="243"/>
      <c r="C2081" s="72"/>
      <c r="D2081" s="72" t="s">
        <v>144</v>
      </c>
      <c r="E2081" s="258" t="s">
        <v>144</v>
      </c>
      <c r="V2081" s="165">
        <v>1</v>
      </c>
    </row>
    <row r="2082" spans="1:22" ht="12.75">
      <c r="A2082" s="170"/>
      <c r="B2082" s="243"/>
      <c r="C2082" s="72"/>
      <c r="D2082" s="72"/>
      <c r="E2082" s="258"/>
    </row>
    <row r="2083" spans="1:22" s="2" customFormat="1" ht="12.75">
      <c r="A2083" s="240" t="s">
        <v>1406</v>
      </c>
      <c r="B2083" s="243"/>
      <c r="C2083" s="72"/>
      <c r="D2083" s="72" t="s">
        <v>144</v>
      </c>
      <c r="E2083" s="258" t="s">
        <v>144</v>
      </c>
      <c r="V2083" s="2">
        <v>1</v>
      </c>
    </row>
    <row r="2084" spans="1:22" s="2" customFormat="1" ht="45">
      <c r="A2084" s="170" t="s">
        <v>1283</v>
      </c>
      <c r="B2084" s="243"/>
      <c r="C2084" s="72"/>
      <c r="D2084" s="72" t="s">
        <v>144</v>
      </c>
      <c r="E2084" s="258" t="s">
        <v>144</v>
      </c>
      <c r="V2084" s="2">
        <v>1</v>
      </c>
    </row>
    <row r="2085" spans="1:22" s="2" customFormat="1" ht="12.75">
      <c r="A2085" s="170"/>
      <c r="B2085" s="243"/>
      <c r="C2085" s="72"/>
      <c r="D2085" s="72"/>
      <c r="E2085" s="258"/>
    </row>
    <row r="2086" spans="1:22" s="2" customFormat="1" ht="12.75">
      <c r="A2086" s="170" t="s">
        <v>1407</v>
      </c>
      <c r="B2086" s="243"/>
      <c r="C2086" s="72"/>
      <c r="D2086" s="72" t="s">
        <v>144</v>
      </c>
      <c r="E2086" s="258" t="s">
        <v>144</v>
      </c>
      <c r="V2086" s="2">
        <v>1</v>
      </c>
    </row>
    <row r="2087" spans="1:22" s="2" customFormat="1" ht="12.75">
      <c r="A2087" s="170" t="s">
        <v>1408</v>
      </c>
      <c r="B2087" s="243"/>
      <c r="C2087" s="72"/>
      <c r="D2087" s="72" t="s">
        <v>144</v>
      </c>
      <c r="E2087" s="258" t="s">
        <v>144</v>
      </c>
      <c r="V2087" s="2">
        <v>1</v>
      </c>
    </row>
    <row r="2088" spans="1:22" s="2" customFormat="1" ht="12.75">
      <c r="A2088" s="170" t="s">
        <v>1409</v>
      </c>
      <c r="B2088" s="243"/>
      <c r="C2088" s="72"/>
      <c r="D2088" s="72" t="s">
        <v>144</v>
      </c>
      <c r="E2088" s="258" t="s">
        <v>144</v>
      </c>
      <c r="V2088" s="2">
        <v>1</v>
      </c>
    </row>
    <row r="2089" spans="1:22" s="2" customFormat="1" ht="12.75">
      <c r="A2089" s="170" t="s">
        <v>1410</v>
      </c>
      <c r="B2089" s="243"/>
      <c r="C2089" s="72"/>
      <c r="D2089" s="72" t="s">
        <v>144</v>
      </c>
      <c r="E2089" s="258" t="s">
        <v>144</v>
      </c>
      <c r="V2089" s="2">
        <v>1</v>
      </c>
    </row>
    <row r="2090" spans="1:22" s="2" customFormat="1" ht="12.75">
      <c r="A2090" s="170" t="s">
        <v>1411</v>
      </c>
      <c r="B2090" s="243"/>
      <c r="C2090" s="72"/>
      <c r="D2090" s="72" t="s">
        <v>144</v>
      </c>
      <c r="E2090" s="258" t="s">
        <v>144</v>
      </c>
      <c r="V2090" s="2">
        <v>1</v>
      </c>
    </row>
    <row r="2091" spans="1:22" s="2" customFormat="1" ht="12.75">
      <c r="A2091" s="170"/>
      <c r="B2091" s="243"/>
      <c r="C2091" s="72"/>
      <c r="D2091" s="72"/>
      <c r="E2091" s="258"/>
    </row>
    <row r="2092" spans="1:22" s="2" customFormat="1" ht="33.75">
      <c r="A2092" s="170" t="s">
        <v>1570</v>
      </c>
      <c r="B2092" s="243"/>
      <c r="C2092" s="72"/>
      <c r="D2092" s="72" t="s">
        <v>144</v>
      </c>
      <c r="E2092" s="258" t="s">
        <v>144</v>
      </c>
      <c r="F2092" s="356"/>
      <c r="V2092" s="2">
        <v>1</v>
      </c>
    </row>
    <row r="2093" spans="1:22" s="2" customFormat="1" ht="12.75">
      <c r="A2093" s="170"/>
      <c r="B2093" s="243"/>
      <c r="C2093" s="72"/>
      <c r="D2093" s="72"/>
      <c r="E2093" s="258"/>
      <c r="F2093" s="356"/>
    </row>
    <row r="2094" spans="1:22" s="2" customFormat="1" ht="12.75">
      <c r="A2094" s="240" t="s">
        <v>1412</v>
      </c>
      <c r="B2094" s="243"/>
      <c r="C2094" s="72"/>
      <c r="D2094" s="72" t="s">
        <v>144</v>
      </c>
      <c r="E2094" s="258" t="s">
        <v>144</v>
      </c>
      <c r="F2094" s="356"/>
      <c r="V2094" s="2">
        <v>1</v>
      </c>
    </row>
    <row r="2095" spans="1:22" s="2" customFormat="1" ht="22.5">
      <c r="A2095" s="170" t="s">
        <v>1566</v>
      </c>
      <c r="B2095" s="243"/>
      <c r="C2095" s="72"/>
      <c r="D2095" s="72" t="s">
        <v>144</v>
      </c>
      <c r="E2095" s="258" t="s">
        <v>144</v>
      </c>
      <c r="F2095" s="356"/>
      <c r="V2095" s="2">
        <v>1</v>
      </c>
    </row>
    <row r="2096" spans="1:22" s="2" customFormat="1" ht="12.75">
      <c r="A2096" s="170"/>
      <c r="B2096" s="243"/>
      <c r="C2096" s="72"/>
      <c r="D2096" s="72"/>
      <c r="E2096" s="258"/>
    </row>
    <row r="2097" spans="1:22" s="2" customFormat="1" ht="22.5">
      <c r="A2097" s="240" t="s">
        <v>1460</v>
      </c>
      <c r="B2097" s="243"/>
      <c r="C2097" s="72"/>
      <c r="D2097" s="72" t="s">
        <v>144</v>
      </c>
      <c r="E2097" s="258" t="s">
        <v>144</v>
      </c>
      <c r="V2097" s="2">
        <v>1</v>
      </c>
    </row>
    <row r="2098" spans="1:22" s="2" customFormat="1" ht="12.75">
      <c r="A2098" s="170"/>
      <c r="B2098" s="243"/>
      <c r="C2098" s="72"/>
      <c r="D2098" s="72" t="s">
        <v>144</v>
      </c>
      <c r="E2098" s="258" t="s">
        <v>144</v>
      </c>
      <c r="V2098" s="2">
        <v>1</v>
      </c>
    </row>
    <row r="2099" spans="1:22" s="2" customFormat="1" ht="12.75">
      <c r="A2099" s="94" t="s">
        <v>1413</v>
      </c>
      <c r="B2099" s="243" t="str">
        <f>'Tariff Book 14_15'!D2098</f>
        <v/>
      </c>
      <c r="C2099" s="72"/>
      <c r="D2099" s="72" t="s">
        <v>144</v>
      </c>
      <c r="E2099" s="258" t="s">
        <v>144</v>
      </c>
      <c r="V2099" s="2">
        <v>1</v>
      </c>
    </row>
    <row r="2100" spans="1:22" s="2" customFormat="1" ht="56.25">
      <c r="A2100" s="170" t="s">
        <v>1567</v>
      </c>
      <c r="B2100" s="243" t="str">
        <f>'Tariff Book 14_15'!D2099</f>
        <v/>
      </c>
      <c r="C2100" s="72"/>
      <c r="D2100" s="72" t="s">
        <v>144</v>
      </c>
      <c r="E2100" s="258" t="s">
        <v>144</v>
      </c>
      <c r="F2100" s="356"/>
      <c r="V2100" s="2">
        <v>1</v>
      </c>
    </row>
    <row r="2101" spans="1:22" s="2" customFormat="1" ht="12.75">
      <c r="A2101" s="170"/>
      <c r="B2101" s="243"/>
      <c r="C2101" s="72"/>
      <c r="D2101" s="72"/>
      <c r="E2101" s="258"/>
    </row>
    <row r="2102" spans="1:22" s="2" customFormat="1" ht="12.75">
      <c r="A2102" s="94" t="s">
        <v>1414</v>
      </c>
      <c r="B2102" s="243" t="str">
        <f>'Tariff Book 14_15'!D2101</f>
        <v/>
      </c>
      <c r="C2102" s="72"/>
      <c r="D2102" s="72" t="s">
        <v>144</v>
      </c>
      <c r="E2102" s="258" t="s">
        <v>144</v>
      </c>
      <c r="V2102" s="2">
        <v>1</v>
      </c>
    </row>
    <row r="2103" spans="1:22" s="2" customFormat="1" ht="22.5">
      <c r="A2103" s="170" t="s">
        <v>1462</v>
      </c>
      <c r="B2103" s="243" t="str">
        <f>'Tariff Book 14_15'!D2102</f>
        <v/>
      </c>
      <c r="C2103" s="72"/>
      <c r="D2103" s="72" t="s">
        <v>144</v>
      </c>
      <c r="E2103" s="258" t="s">
        <v>144</v>
      </c>
      <c r="V2103" s="2">
        <v>1</v>
      </c>
    </row>
    <row r="2104" spans="1:22" s="2" customFormat="1" ht="12.75">
      <c r="A2104" s="170"/>
      <c r="B2104" s="243" t="str">
        <f>'Tariff Book 14_15'!D2103</f>
        <v/>
      </c>
      <c r="C2104" s="72"/>
      <c r="D2104" s="72" t="s">
        <v>144</v>
      </c>
      <c r="E2104" s="258" t="s">
        <v>144</v>
      </c>
      <c r="V2104" s="2">
        <v>1</v>
      </c>
    </row>
    <row r="2105" spans="1:22" s="2" customFormat="1" ht="22.5">
      <c r="A2105" s="170" t="s">
        <v>1463</v>
      </c>
      <c r="B2105" s="243" t="str">
        <f>'Tariff Book 14_15'!D2104</f>
        <v/>
      </c>
      <c r="C2105" s="72"/>
      <c r="D2105" s="72" t="s">
        <v>144</v>
      </c>
      <c r="E2105" s="258" t="s">
        <v>144</v>
      </c>
      <c r="V2105" s="2">
        <v>1</v>
      </c>
    </row>
    <row r="2106" spans="1:22" s="2" customFormat="1" ht="13.5" thickBot="1">
      <c r="A2106" s="260"/>
      <c r="B2106" s="204" t="str">
        <f>'Tariff Book 14_15'!D2105</f>
        <v/>
      </c>
      <c r="C2106" s="262"/>
      <c r="D2106" s="262" t="s">
        <v>144</v>
      </c>
      <c r="E2106" s="263" t="s">
        <v>144</v>
      </c>
      <c r="V2106" s="2">
        <v>1</v>
      </c>
    </row>
    <row r="2107" spans="1:22" s="2" customFormat="1" ht="12.75">
      <c r="A2107" s="291" t="s">
        <v>1464</v>
      </c>
      <c r="B2107" s="243" t="str">
        <f>'Tariff Book 14_15'!D2106</f>
        <v/>
      </c>
      <c r="C2107" s="313"/>
      <c r="D2107" s="313" t="s">
        <v>144</v>
      </c>
      <c r="E2107" s="314" t="s">
        <v>144</v>
      </c>
      <c r="V2107" s="2">
        <v>1</v>
      </c>
    </row>
    <row r="2108" spans="1:22" s="2" customFormat="1" ht="22.5">
      <c r="A2108" s="170" t="s">
        <v>1474</v>
      </c>
      <c r="B2108" s="243"/>
      <c r="C2108" s="72"/>
      <c r="D2108" s="72" t="s">
        <v>144</v>
      </c>
      <c r="E2108" s="258" t="s">
        <v>144</v>
      </c>
      <c r="V2108" s="2">
        <v>1</v>
      </c>
    </row>
    <row r="2109" spans="1:22" s="2" customFormat="1" ht="12.75">
      <c r="A2109" s="170"/>
      <c r="B2109" s="243"/>
      <c r="C2109" s="72"/>
      <c r="D2109" s="72" t="s">
        <v>144</v>
      </c>
      <c r="E2109" s="258" t="s">
        <v>144</v>
      </c>
      <c r="V2109" s="2">
        <v>1</v>
      </c>
    </row>
    <row r="2110" spans="1:22" s="2" customFormat="1" ht="12.75">
      <c r="A2110" s="259"/>
      <c r="B2110" s="243"/>
      <c r="C2110" s="72"/>
      <c r="D2110" s="72" t="s">
        <v>144</v>
      </c>
      <c r="E2110" s="258" t="s">
        <v>144</v>
      </c>
      <c r="V2110" s="2">
        <v>1</v>
      </c>
    </row>
    <row r="2111" spans="1:22" s="2" customFormat="1" ht="12.75">
      <c r="A2111" s="170" t="s">
        <v>1465</v>
      </c>
      <c r="B2111" s="243"/>
      <c r="C2111" s="72"/>
      <c r="D2111" s="72" t="s">
        <v>144</v>
      </c>
      <c r="E2111" s="258" t="s">
        <v>144</v>
      </c>
      <c r="V2111" s="2">
        <v>1</v>
      </c>
    </row>
    <row r="2112" spans="1:22" s="2" customFormat="1" ht="12.75">
      <c r="A2112" s="170" t="s">
        <v>1466</v>
      </c>
      <c r="B2112" s="243"/>
      <c r="C2112" s="72"/>
      <c r="D2112" s="72" t="s">
        <v>144</v>
      </c>
      <c r="E2112" s="258" t="s">
        <v>144</v>
      </c>
      <c r="V2112" s="2">
        <v>1</v>
      </c>
    </row>
    <row r="2113" spans="1:22" s="2" customFormat="1" ht="12.75">
      <c r="A2113" s="170" t="s">
        <v>1467</v>
      </c>
      <c r="B2113" s="243"/>
      <c r="C2113" s="72"/>
      <c r="D2113" s="72" t="s">
        <v>144</v>
      </c>
      <c r="E2113" s="258" t="s">
        <v>144</v>
      </c>
      <c r="V2113" s="2">
        <v>1</v>
      </c>
    </row>
    <row r="2114" spans="1:22" s="2" customFormat="1" ht="12.75">
      <c r="A2114" s="193">
        <v>2193</v>
      </c>
      <c r="B2114" s="243"/>
      <c r="C2114" s="72"/>
      <c r="D2114" s="72" t="s">
        <v>144</v>
      </c>
      <c r="E2114" s="258" t="s">
        <v>144</v>
      </c>
      <c r="V2114" s="2">
        <v>1</v>
      </c>
    </row>
    <row r="2115" spans="1:22" s="2" customFormat="1" ht="12.75">
      <c r="A2115" s="259"/>
      <c r="B2115" s="243"/>
      <c r="C2115" s="72"/>
      <c r="D2115" s="72"/>
      <c r="E2115" s="258"/>
    </row>
    <row r="2116" spans="1:22" s="2" customFormat="1" ht="12.75">
      <c r="A2116" s="170" t="s">
        <v>798</v>
      </c>
      <c r="B2116" s="243"/>
      <c r="C2116" s="72"/>
      <c r="D2116" s="72" t="s">
        <v>144</v>
      </c>
      <c r="E2116" s="258" t="s">
        <v>144</v>
      </c>
      <c r="V2116" s="2">
        <v>1</v>
      </c>
    </row>
    <row r="2117" spans="1:22" s="2" customFormat="1" ht="12.75">
      <c r="A2117" s="170" t="s">
        <v>1468</v>
      </c>
      <c r="B2117" s="243"/>
      <c r="C2117" s="72"/>
      <c r="D2117" s="72" t="s">
        <v>144</v>
      </c>
      <c r="E2117" s="258" t="s">
        <v>144</v>
      </c>
      <c r="V2117" s="2">
        <v>1</v>
      </c>
    </row>
    <row r="2118" spans="1:22" s="2" customFormat="1" ht="12.75">
      <c r="A2118" s="170" t="s">
        <v>1469</v>
      </c>
      <c r="B2118" s="243"/>
      <c r="C2118" s="72"/>
      <c r="D2118" s="72" t="s">
        <v>144</v>
      </c>
      <c r="E2118" s="258" t="s">
        <v>144</v>
      </c>
      <c r="V2118" s="2">
        <v>1</v>
      </c>
    </row>
    <row r="2119" spans="1:22" s="2" customFormat="1" ht="12.75">
      <c r="A2119" s="170" t="s">
        <v>1470</v>
      </c>
      <c r="B2119" s="243"/>
      <c r="C2119" s="72"/>
      <c r="D2119" s="72" t="s">
        <v>144</v>
      </c>
      <c r="E2119" s="258" t="s">
        <v>144</v>
      </c>
      <c r="V2119" s="2">
        <v>1</v>
      </c>
    </row>
    <row r="2120" spans="1:22" s="2" customFormat="1" ht="12.75">
      <c r="A2120" s="170" t="s">
        <v>798</v>
      </c>
      <c r="B2120" s="243"/>
      <c r="C2120" s="72"/>
      <c r="D2120" s="72" t="s">
        <v>144</v>
      </c>
      <c r="E2120" s="258" t="s">
        <v>144</v>
      </c>
      <c r="V2120" s="2">
        <v>1</v>
      </c>
    </row>
    <row r="2121" spans="1:22" s="2" customFormat="1" ht="12.75">
      <c r="A2121" s="259"/>
      <c r="B2121" s="243"/>
      <c r="C2121" s="72"/>
      <c r="D2121" s="72"/>
      <c r="E2121" s="258"/>
    </row>
    <row r="2122" spans="1:22" s="2" customFormat="1" ht="12.75">
      <c r="A2122" s="170" t="s">
        <v>633</v>
      </c>
      <c r="B2122" s="243"/>
      <c r="C2122" s="72"/>
      <c r="D2122" s="72" t="s">
        <v>144</v>
      </c>
      <c r="E2122" s="258" t="s">
        <v>144</v>
      </c>
      <c r="V2122" s="2">
        <v>1</v>
      </c>
    </row>
    <row r="2123" spans="1:22" s="2" customFormat="1" ht="12.75">
      <c r="A2123" s="170" t="s">
        <v>1470</v>
      </c>
      <c r="B2123" s="243"/>
      <c r="C2123" s="72"/>
      <c r="D2123" s="72" t="s">
        <v>144</v>
      </c>
      <c r="E2123" s="258" t="s">
        <v>144</v>
      </c>
      <c r="V2123" s="2">
        <v>1</v>
      </c>
    </row>
    <row r="2124" spans="1:22" s="2" customFormat="1" ht="12.75">
      <c r="A2124" s="170" t="s">
        <v>1471</v>
      </c>
      <c r="B2124" s="243"/>
      <c r="C2124" s="72"/>
      <c r="D2124" s="72" t="s">
        <v>144</v>
      </c>
      <c r="E2124" s="258" t="s">
        <v>144</v>
      </c>
      <c r="V2124" s="2">
        <v>1</v>
      </c>
    </row>
    <row r="2125" spans="1:22" s="2" customFormat="1" ht="12.75">
      <c r="A2125" s="170" t="s">
        <v>633</v>
      </c>
      <c r="B2125" s="243"/>
      <c r="C2125" s="72"/>
      <c r="D2125" s="72" t="s">
        <v>144</v>
      </c>
      <c r="E2125" s="258" t="s">
        <v>144</v>
      </c>
      <c r="V2125" s="2">
        <v>1</v>
      </c>
    </row>
    <row r="2126" spans="1:22" s="2" customFormat="1" ht="12.75">
      <c r="A2126" s="259"/>
      <c r="B2126" s="243"/>
      <c r="C2126" s="72"/>
      <c r="D2126" s="72" t="s">
        <v>144</v>
      </c>
      <c r="E2126" s="258" t="s">
        <v>144</v>
      </c>
      <c r="V2126" s="2">
        <v>1</v>
      </c>
    </row>
    <row r="2127" spans="1:22" s="2" customFormat="1" ht="12.75">
      <c r="A2127" s="170" t="s">
        <v>1475</v>
      </c>
      <c r="B2127" s="243"/>
      <c r="C2127" s="72"/>
      <c r="D2127" s="72" t="s">
        <v>144</v>
      </c>
      <c r="E2127" s="258" t="s">
        <v>144</v>
      </c>
      <c r="V2127" s="2">
        <v>1</v>
      </c>
    </row>
    <row r="2128" spans="1:22" s="2" customFormat="1" ht="12.75">
      <c r="A2128" s="170" t="s">
        <v>1476</v>
      </c>
      <c r="B2128" s="243"/>
      <c r="C2128" s="72"/>
      <c r="D2128" s="72" t="s">
        <v>144</v>
      </c>
      <c r="E2128" s="258" t="s">
        <v>144</v>
      </c>
      <c r="V2128" s="2">
        <v>1</v>
      </c>
    </row>
    <row r="2129" spans="1:22" s="2" customFormat="1" ht="12.75">
      <c r="A2129" s="170" t="s">
        <v>1477</v>
      </c>
      <c r="B2129" s="243"/>
      <c r="C2129" s="72"/>
      <c r="D2129" s="72" t="s">
        <v>144</v>
      </c>
      <c r="E2129" s="258" t="s">
        <v>144</v>
      </c>
      <c r="V2129" s="2">
        <v>1</v>
      </c>
    </row>
    <row r="2130" spans="1:22" s="2" customFormat="1" ht="12.75">
      <c r="A2130" s="170" t="s">
        <v>1478</v>
      </c>
      <c r="B2130" s="243"/>
      <c r="C2130" s="72"/>
      <c r="D2130" s="72" t="s">
        <v>144</v>
      </c>
      <c r="E2130" s="258" t="s">
        <v>144</v>
      </c>
      <c r="V2130" s="2">
        <v>1</v>
      </c>
    </row>
    <row r="2131" spans="1:22" s="2" customFormat="1" ht="12.75">
      <c r="A2131" s="170" t="s">
        <v>965</v>
      </c>
      <c r="B2131" s="243"/>
      <c r="C2131" s="72"/>
      <c r="D2131" s="72" t="s">
        <v>144</v>
      </c>
      <c r="E2131" s="258" t="s">
        <v>144</v>
      </c>
      <c r="V2131" s="2">
        <v>1</v>
      </c>
    </row>
    <row r="2132" spans="1:22" s="2" customFormat="1" ht="12.75">
      <c r="A2132" s="259"/>
      <c r="B2132" s="243"/>
      <c r="C2132" s="72"/>
      <c r="D2132" s="72"/>
      <c r="E2132" s="258"/>
    </row>
    <row r="2133" spans="1:22" s="2" customFormat="1" ht="12.75">
      <c r="A2133" s="170" t="s">
        <v>803</v>
      </c>
      <c r="B2133" s="243"/>
      <c r="C2133" s="72"/>
      <c r="D2133" s="72" t="s">
        <v>144</v>
      </c>
      <c r="E2133" s="258" t="s">
        <v>144</v>
      </c>
      <c r="V2133" s="2">
        <v>1</v>
      </c>
    </row>
    <row r="2134" spans="1:22" s="2" customFormat="1" ht="12.75">
      <c r="A2134" s="170" t="s">
        <v>1468</v>
      </c>
      <c r="B2134" s="243"/>
      <c r="C2134" s="72"/>
      <c r="D2134" s="72" t="s">
        <v>144</v>
      </c>
      <c r="E2134" s="258" t="s">
        <v>144</v>
      </c>
      <c r="V2134" s="2">
        <v>1</v>
      </c>
    </row>
    <row r="2135" spans="1:22" s="2" customFormat="1" ht="12.75">
      <c r="A2135" s="170" t="s">
        <v>1535</v>
      </c>
      <c r="B2135" s="243"/>
      <c r="C2135" s="72"/>
      <c r="D2135" s="72" t="s">
        <v>144</v>
      </c>
      <c r="E2135" s="258" t="s">
        <v>144</v>
      </c>
      <c r="V2135" s="2">
        <v>1</v>
      </c>
    </row>
    <row r="2136" spans="1:22" s="2" customFormat="1" ht="12.75">
      <c r="A2136" s="170" t="s">
        <v>1536</v>
      </c>
      <c r="B2136" s="243"/>
      <c r="C2136" s="72"/>
      <c r="D2136" s="72" t="s">
        <v>144</v>
      </c>
      <c r="E2136" s="258" t="s">
        <v>144</v>
      </c>
      <c r="V2136" s="2">
        <v>1</v>
      </c>
    </row>
    <row r="2137" spans="1:22" s="2" customFormat="1" ht="12.75">
      <c r="A2137" s="170" t="s">
        <v>1537</v>
      </c>
      <c r="B2137" s="243"/>
      <c r="C2137" s="72"/>
      <c r="D2137" s="72" t="s">
        <v>144</v>
      </c>
      <c r="E2137" s="258" t="s">
        <v>144</v>
      </c>
      <c r="V2137" s="2">
        <v>1</v>
      </c>
    </row>
    <row r="2138" spans="1:22" s="2" customFormat="1" ht="12.75">
      <c r="A2138" s="259"/>
      <c r="B2138" s="243"/>
      <c r="C2138" s="72"/>
      <c r="D2138" s="72"/>
      <c r="E2138" s="258"/>
    </row>
    <row r="2139" spans="1:22" s="2" customFormat="1" ht="12.75">
      <c r="A2139" s="170" t="s">
        <v>1482</v>
      </c>
      <c r="B2139" s="243"/>
      <c r="C2139" s="72"/>
      <c r="D2139" s="72" t="s">
        <v>144</v>
      </c>
      <c r="E2139" s="258" t="s">
        <v>144</v>
      </c>
      <c r="V2139" s="2">
        <v>1</v>
      </c>
    </row>
    <row r="2140" spans="1:22" s="2" customFormat="1" ht="12.75">
      <c r="A2140" s="170" t="s">
        <v>1478</v>
      </c>
      <c r="B2140" s="243"/>
      <c r="C2140" s="72"/>
      <c r="D2140" s="72" t="s">
        <v>144</v>
      </c>
      <c r="E2140" s="258" t="s">
        <v>144</v>
      </c>
      <c r="V2140" s="2">
        <v>1</v>
      </c>
    </row>
    <row r="2141" spans="1:22" s="2" customFormat="1" ht="12.75">
      <c r="A2141" s="170" t="s">
        <v>1483</v>
      </c>
      <c r="B2141" s="243"/>
      <c r="C2141" s="72"/>
      <c r="D2141" s="72" t="s">
        <v>144</v>
      </c>
      <c r="E2141" s="258" t="s">
        <v>144</v>
      </c>
      <c r="V2141" s="2">
        <v>1</v>
      </c>
    </row>
    <row r="2142" spans="1:22" s="2" customFormat="1" ht="12.75">
      <c r="A2142" s="170" t="s">
        <v>1482</v>
      </c>
      <c r="B2142" s="243"/>
      <c r="C2142" s="72"/>
      <c r="D2142" s="72" t="s">
        <v>144</v>
      </c>
      <c r="E2142" s="258" t="s">
        <v>144</v>
      </c>
      <c r="V2142" s="2">
        <v>1</v>
      </c>
    </row>
    <row r="2143" spans="1:22" s="2" customFormat="1" ht="12.75">
      <c r="A2143" s="170"/>
      <c r="B2143" s="243"/>
      <c r="C2143" s="72"/>
      <c r="D2143" s="72" t="s">
        <v>144</v>
      </c>
      <c r="E2143" s="258" t="s">
        <v>144</v>
      </c>
      <c r="V2143" s="2">
        <v>1</v>
      </c>
    </row>
    <row r="2144" spans="1:22" s="2" customFormat="1" ht="12.75">
      <c r="A2144" s="170" t="s">
        <v>1484</v>
      </c>
      <c r="B2144" s="243"/>
      <c r="C2144" s="72"/>
      <c r="D2144" s="72" t="s">
        <v>144</v>
      </c>
      <c r="E2144" s="258" t="s">
        <v>144</v>
      </c>
      <c r="V2144" s="2">
        <v>1</v>
      </c>
    </row>
    <row r="2145" spans="1:22" s="2" customFormat="1" ht="12.75">
      <c r="A2145" s="170" t="s">
        <v>1485</v>
      </c>
      <c r="B2145" s="243"/>
      <c r="C2145" s="72"/>
      <c r="D2145" s="72" t="s">
        <v>144</v>
      </c>
      <c r="E2145" s="258" t="s">
        <v>144</v>
      </c>
      <c r="V2145" s="2">
        <v>1</v>
      </c>
    </row>
    <row r="2146" spans="1:22" s="2" customFormat="1" ht="12.75">
      <c r="A2146" s="170" t="s">
        <v>1486</v>
      </c>
      <c r="B2146" s="243"/>
      <c r="C2146" s="72"/>
      <c r="D2146" s="72" t="s">
        <v>144</v>
      </c>
      <c r="E2146" s="258" t="s">
        <v>144</v>
      </c>
      <c r="V2146" s="2">
        <v>1</v>
      </c>
    </row>
    <row r="2147" spans="1:22" s="2" customFormat="1" ht="12.75">
      <c r="A2147" s="170" t="s">
        <v>1487</v>
      </c>
      <c r="B2147" s="243"/>
      <c r="C2147" s="72"/>
      <c r="D2147" s="72" t="s">
        <v>144</v>
      </c>
      <c r="E2147" s="258" t="s">
        <v>144</v>
      </c>
      <c r="V2147" s="2">
        <v>1</v>
      </c>
    </row>
    <row r="2148" spans="1:22" s="2" customFormat="1" ht="12.75">
      <c r="A2148" s="170"/>
      <c r="B2148" s="243"/>
      <c r="C2148" s="72"/>
      <c r="D2148" s="72"/>
      <c r="E2148" s="258"/>
    </row>
    <row r="2149" spans="1:22" s="2" customFormat="1" ht="12.75">
      <c r="A2149" s="170" t="s">
        <v>1184</v>
      </c>
      <c r="B2149" s="243"/>
      <c r="C2149" s="72"/>
      <c r="D2149" s="72" t="s">
        <v>144</v>
      </c>
      <c r="E2149" s="258" t="s">
        <v>144</v>
      </c>
      <c r="V2149" s="2">
        <v>1</v>
      </c>
    </row>
    <row r="2150" spans="1:22" s="2" customFormat="1" ht="12.75">
      <c r="A2150" s="170" t="s">
        <v>1478</v>
      </c>
      <c r="B2150" s="243"/>
      <c r="C2150" s="72"/>
      <c r="D2150" s="72" t="s">
        <v>144</v>
      </c>
      <c r="E2150" s="258" t="s">
        <v>144</v>
      </c>
      <c r="V2150" s="2">
        <v>1</v>
      </c>
    </row>
    <row r="2151" spans="1:22" s="2" customFormat="1" ht="12.75">
      <c r="A2151" s="170" t="s">
        <v>1488</v>
      </c>
      <c r="B2151" s="243"/>
      <c r="C2151" s="72"/>
      <c r="D2151" s="72" t="s">
        <v>144</v>
      </c>
      <c r="E2151" s="258" t="s">
        <v>144</v>
      </c>
      <c r="V2151" s="2">
        <v>1</v>
      </c>
    </row>
    <row r="2152" spans="1:22" s="2" customFormat="1" ht="12.75">
      <c r="A2152" s="170" t="s">
        <v>1489</v>
      </c>
      <c r="B2152" s="243"/>
      <c r="C2152" s="72"/>
      <c r="D2152" s="72" t="s">
        <v>144</v>
      </c>
      <c r="E2152" s="258" t="s">
        <v>144</v>
      </c>
      <c r="V2152" s="2">
        <v>1</v>
      </c>
    </row>
    <row r="2153" spans="1:22" s="2" customFormat="1" ht="12.75">
      <c r="A2153" s="170" t="s">
        <v>1184</v>
      </c>
      <c r="B2153" s="243"/>
      <c r="C2153" s="72"/>
      <c r="D2153" s="72" t="s">
        <v>144</v>
      </c>
      <c r="E2153" s="258" t="s">
        <v>144</v>
      </c>
      <c r="V2153" s="2">
        <v>1</v>
      </c>
    </row>
    <row r="2154" spans="1:22" s="2" customFormat="1" ht="12.75">
      <c r="A2154" s="170"/>
      <c r="B2154" s="243"/>
      <c r="C2154" s="72"/>
      <c r="D2154" s="72" t="s">
        <v>144</v>
      </c>
      <c r="E2154" s="258" t="s">
        <v>144</v>
      </c>
      <c r="V2154" s="2">
        <v>1</v>
      </c>
    </row>
    <row r="2155" spans="1:22" s="2" customFormat="1" ht="12.75">
      <c r="A2155" s="94" t="s">
        <v>1472</v>
      </c>
      <c r="B2155" s="243"/>
      <c r="C2155" s="72"/>
      <c r="D2155" s="72" t="s">
        <v>144</v>
      </c>
      <c r="E2155" s="258" t="s">
        <v>144</v>
      </c>
      <c r="V2155" s="2">
        <v>1</v>
      </c>
    </row>
    <row r="2156" spans="1:22" s="2" customFormat="1" ht="12.75">
      <c r="A2156" s="170" t="s">
        <v>1473</v>
      </c>
      <c r="B2156" s="243"/>
      <c r="C2156" s="72"/>
      <c r="D2156" s="72" t="s">
        <v>144</v>
      </c>
      <c r="E2156" s="258" t="s">
        <v>144</v>
      </c>
      <c r="V2156" s="2">
        <v>1</v>
      </c>
    </row>
    <row r="2157" spans="1:22" s="2" customFormat="1" ht="26.25">
      <c r="A2157" s="170" t="s">
        <v>1490</v>
      </c>
      <c r="B2157" s="243"/>
      <c r="C2157" s="72"/>
      <c r="D2157" s="72" t="s">
        <v>144</v>
      </c>
      <c r="E2157" s="258" t="s">
        <v>144</v>
      </c>
      <c r="V2157" s="2">
        <v>1</v>
      </c>
    </row>
    <row r="2158" spans="1:22" s="2" customFormat="1" ht="13.5" thickBot="1">
      <c r="A2158" s="260"/>
      <c r="B2158" s="204"/>
      <c r="C2158" s="262"/>
      <c r="D2158" s="262" t="s">
        <v>144</v>
      </c>
      <c r="E2158" s="263" t="s">
        <v>144</v>
      </c>
      <c r="V2158" s="2">
        <v>1</v>
      </c>
    </row>
    <row r="2159" spans="1:22" s="2" customFormat="1" ht="12.75">
      <c r="A2159" s="184"/>
      <c r="B2159" s="205"/>
      <c r="C2159" s="72"/>
      <c r="D2159" s="72" t="s">
        <v>144</v>
      </c>
      <c r="E2159" s="211" t="s">
        <v>144</v>
      </c>
      <c r="V2159" s="2">
        <v>1</v>
      </c>
    </row>
    <row r="2160" spans="1:22" s="2" customFormat="1" ht="12.75">
      <c r="A2160" s="184"/>
      <c r="B2160" s="205"/>
      <c r="C2160" s="72"/>
      <c r="D2160" s="72" t="s">
        <v>144</v>
      </c>
      <c r="E2160" s="211" t="s">
        <v>144</v>
      </c>
      <c r="V2160" s="2">
        <v>1</v>
      </c>
    </row>
    <row r="2161" spans="1:22" s="2" customFormat="1" ht="12.75">
      <c r="A2161" s="184"/>
      <c r="B2161" s="205"/>
      <c r="C2161" s="72"/>
      <c r="D2161" s="72" t="s">
        <v>144</v>
      </c>
      <c r="E2161" s="211" t="s">
        <v>144</v>
      </c>
      <c r="V2161" s="2">
        <v>1</v>
      </c>
    </row>
    <row r="2162" spans="1:22" s="2" customFormat="1" ht="12.75">
      <c r="A2162" s="184"/>
      <c r="B2162" s="205"/>
      <c r="C2162" s="72"/>
      <c r="D2162" s="72" t="s">
        <v>144</v>
      </c>
      <c r="E2162" s="211" t="s">
        <v>144</v>
      </c>
      <c r="V2162" s="2">
        <v>1</v>
      </c>
    </row>
    <row r="2163" spans="1:22" s="2" customFormat="1" ht="12.75">
      <c r="A2163" s="184"/>
      <c r="B2163" s="205"/>
      <c r="C2163" s="72"/>
      <c r="D2163" s="72" t="s">
        <v>144</v>
      </c>
      <c r="E2163" s="211" t="s">
        <v>144</v>
      </c>
      <c r="V2163" s="2">
        <v>1</v>
      </c>
    </row>
    <row r="2164" spans="1:22" s="2" customFormat="1" ht="12.75">
      <c r="A2164" s="184"/>
      <c r="B2164" s="205"/>
      <c r="C2164" s="72"/>
      <c r="D2164" s="72" t="s">
        <v>144</v>
      </c>
      <c r="E2164" s="211" t="s">
        <v>144</v>
      </c>
      <c r="V2164" s="2">
        <v>1</v>
      </c>
    </row>
    <row r="2165" spans="1:22" s="2" customFormat="1" ht="12.75">
      <c r="A2165" s="184"/>
      <c r="B2165" s="205"/>
      <c r="C2165" s="72"/>
      <c r="D2165" s="72" t="s">
        <v>144</v>
      </c>
      <c r="E2165" s="211" t="s">
        <v>144</v>
      </c>
      <c r="V2165" s="2">
        <v>1</v>
      </c>
    </row>
    <row r="2166" spans="1:22" s="2" customFormat="1" ht="12.75">
      <c r="A2166" s="184"/>
      <c r="B2166" s="205"/>
      <c r="C2166" s="72"/>
      <c r="D2166" s="72" t="s">
        <v>144</v>
      </c>
      <c r="E2166" s="211" t="s">
        <v>144</v>
      </c>
      <c r="V2166" s="2">
        <v>1</v>
      </c>
    </row>
    <row r="2167" spans="1:22" s="2" customFormat="1" ht="12.75">
      <c r="A2167" s="184"/>
      <c r="B2167" s="205"/>
      <c r="C2167" s="72"/>
      <c r="D2167" s="72" t="s">
        <v>144</v>
      </c>
      <c r="E2167" s="211" t="s">
        <v>144</v>
      </c>
      <c r="V2167" s="2">
        <v>1</v>
      </c>
    </row>
    <row r="2168" spans="1:22" s="2" customFormat="1" ht="12.75">
      <c r="A2168" s="184"/>
      <c r="B2168" s="205"/>
      <c r="C2168" s="72"/>
      <c r="D2168" s="72" t="s">
        <v>144</v>
      </c>
      <c r="E2168" s="211" t="s">
        <v>144</v>
      </c>
      <c r="V2168" s="2">
        <v>1</v>
      </c>
    </row>
    <row r="2169" spans="1:22" s="2" customFormat="1" ht="12.75">
      <c r="A2169" s="184"/>
      <c r="B2169" s="205"/>
      <c r="C2169" s="72"/>
      <c r="D2169" s="72" t="s">
        <v>144</v>
      </c>
      <c r="E2169" s="211" t="s">
        <v>144</v>
      </c>
      <c r="V2169" s="2">
        <v>1</v>
      </c>
    </row>
    <row r="2170" spans="1:22" s="2" customFormat="1" ht="12.75">
      <c r="A2170" s="184"/>
      <c r="B2170" s="205"/>
      <c r="C2170" s="72"/>
      <c r="D2170" s="72" t="s">
        <v>144</v>
      </c>
      <c r="E2170" s="211" t="s">
        <v>144</v>
      </c>
      <c r="V2170" s="2">
        <v>1</v>
      </c>
    </row>
    <row r="2171" spans="1:22" s="2" customFormat="1" ht="12.75">
      <c r="A2171" s="184"/>
      <c r="B2171" s="205"/>
      <c r="C2171" s="72"/>
      <c r="D2171" s="72" t="s">
        <v>144</v>
      </c>
      <c r="E2171" s="211" t="s">
        <v>144</v>
      </c>
      <c r="V2171" s="2">
        <v>1</v>
      </c>
    </row>
    <row r="2172" spans="1:22" s="2" customFormat="1" ht="12.75">
      <c r="A2172" s="184"/>
      <c r="B2172" s="205"/>
      <c r="C2172" s="72"/>
      <c r="D2172" s="72" t="s">
        <v>144</v>
      </c>
      <c r="E2172" s="211" t="s">
        <v>144</v>
      </c>
      <c r="V2172" s="2">
        <v>1</v>
      </c>
    </row>
    <row r="2173" spans="1:22" s="2" customFormat="1" ht="12.75">
      <c r="A2173" s="184"/>
      <c r="B2173" s="205"/>
      <c r="C2173" s="72"/>
      <c r="D2173" s="72" t="s">
        <v>144</v>
      </c>
      <c r="E2173" s="211" t="s">
        <v>144</v>
      </c>
      <c r="V2173" s="2">
        <v>1</v>
      </c>
    </row>
    <row r="2174" spans="1:22" s="2" customFormat="1" ht="12.75">
      <c r="A2174" s="184"/>
      <c r="B2174" s="205"/>
      <c r="C2174" s="72"/>
      <c r="D2174" s="72" t="s">
        <v>144</v>
      </c>
      <c r="E2174" s="211" t="s">
        <v>144</v>
      </c>
      <c r="V2174" s="2">
        <v>1</v>
      </c>
    </row>
    <row r="2175" spans="1:22" s="2" customFormat="1" ht="12.75">
      <c r="A2175" s="184"/>
      <c r="B2175" s="205"/>
      <c r="C2175" s="72"/>
      <c r="D2175" s="72" t="s">
        <v>144</v>
      </c>
      <c r="E2175" s="211" t="s">
        <v>144</v>
      </c>
      <c r="V2175" s="2">
        <v>1</v>
      </c>
    </row>
    <row r="2176" spans="1:22" s="2" customFormat="1" ht="12.75">
      <c r="A2176" s="184"/>
      <c r="B2176" s="205"/>
      <c r="C2176" s="72"/>
      <c r="D2176" s="72" t="s">
        <v>144</v>
      </c>
      <c r="E2176" s="211" t="s">
        <v>144</v>
      </c>
      <c r="V2176" s="2">
        <v>1</v>
      </c>
    </row>
    <row r="2177" spans="1:22" s="2" customFormat="1" ht="12.75">
      <c r="A2177" s="184"/>
      <c r="B2177" s="205"/>
      <c r="C2177" s="72"/>
      <c r="D2177" s="72" t="s">
        <v>144</v>
      </c>
      <c r="E2177" s="211" t="s">
        <v>144</v>
      </c>
      <c r="V2177" s="2">
        <v>1</v>
      </c>
    </row>
    <row r="2178" spans="1:22" s="2" customFormat="1" ht="12.75">
      <c r="A2178" s="184"/>
      <c r="B2178" s="205"/>
      <c r="C2178" s="72"/>
      <c r="D2178" s="72" t="s">
        <v>144</v>
      </c>
      <c r="E2178" s="211" t="s">
        <v>144</v>
      </c>
      <c r="V2178" s="2">
        <v>1</v>
      </c>
    </row>
    <row r="2179" spans="1:22" s="2" customFormat="1" ht="12.75">
      <c r="A2179" s="184"/>
      <c r="B2179" s="205"/>
      <c r="C2179" s="72"/>
      <c r="D2179" s="72" t="s">
        <v>144</v>
      </c>
      <c r="E2179" s="211" t="s">
        <v>144</v>
      </c>
      <c r="V2179" s="2">
        <v>1</v>
      </c>
    </row>
    <row r="2180" spans="1:22" s="2" customFormat="1" ht="12.75">
      <c r="A2180" s="184"/>
      <c r="B2180" s="205"/>
      <c r="C2180" s="72"/>
      <c r="D2180" s="72" t="s">
        <v>144</v>
      </c>
      <c r="E2180" s="211" t="s">
        <v>144</v>
      </c>
      <c r="V2180" s="2">
        <v>1</v>
      </c>
    </row>
    <row r="2181" spans="1:22" s="2" customFormat="1" ht="12.75">
      <c r="A2181" s="184"/>
      <c r="B2181" s="205"/>
      <c r="C2181" s="72"/>
      <c r="D2181" s="72" t="s">
        <v>144</v>
      </c>
      <c r="E2181" s="211" t="s">
        <v>144</v>
      </c>
      <c r="V2181" s="2">
        <v>1</v>
      </c>
    </row>
    <row r="2182" spans="1:22" s="2" customFormat="1" ht="12.75">
      <c r="A2182" s="184"/>
      <c r="B2182" s="205"/>
      <c r="C2182" s="72"/>
      <c r="D2182" s="72" t="s">
        <v>144</v>
      </c>
      <c r="E2182" s="211" t="s">
        <v>144</v>
      </c>
      <c r="V2182" s="2">
        <v>1</v>
      </c>
    </row>
    <row r="2183" spans="1:22" s="2" customFormat="1" ht="12.75">
      <c r="A2183" s="184"/>
      <c r="B2183" s="205"/>
      <c r="C2183" s="72"/>
      <c r="D2183" s="72" t="s">
        <v>144</v>
      </c>
      <c r="E2183" s="211" t="s">
        <v>144</v>
      </c>
      <c r="V2183" s="2">
        <v>1</v>
      </c>
    </row>
    <row r="2184" spans="1:22" s="2" customFormat="1" ht="12.75">
      <c r="A2184" s="184"/>
      <c r="B2184" s="205"/>
      <c r="C2184" s="72"/>
      <c r="D2184" s="72" t="s">
        <v>144</v>
      </c>
      <c r="E2184" s="211" t="s">
        <v>144</v>
      </c>
      <c r="V2184" s="2">
        <v>1</v>
      </c>
    </row>
    <row r="2185" spans="1:22" s="2" customFormat="1" ht="12.75">
      <c r="A2185" s="184"/>
      <c r="B2185" s="205"/>
      <c r="C2185" s="72"/>
      <c r="D2185" s="72" t="s">
        <v>144</v>
      </c>
      <c r="E2185" s="211" t="s">
        <v>144</v>
      </c>
      <c r="V2185" s="2">
        <v>1</v>
      </c>
    </row>
    <row r="2186" spans="1:22" s="2" customFormat="1" ht="12.75">
      <c r="A2186" s="184"/>
      <c r="B2186" s="205"/>
      <c r="C2186" s="72"/>
      <c r="D2186" s="72" t="s">
        <v>144</v>
      </c>
      <c r="E2186" s="211" t="s">
        <v>144</v>
      </c>
      <c r="V2186" s="2">
        <v>1</v>
      </c>
    </row>
    <row r="2187" spans="1:22" s="2" customFormat="1" ht="12.75">
      <c r="A2187" s="184"/>
      <c r="B2187" s="205"/>
      <c r="C2187" s="72"/>
      <c r="D2187" s="72" t="s">
        <v>144</v>
      </c>
      <c r="E2187" s="211" t="s">
        <v>144</v>
      </c>
      <c r="V2187" s="2">
        <v>1</v>
      </c>
    </row>
    <row r="2188" spans="1:22" s="2" customFormat="1" ht="12.75">
      <c r="A2188" s="184"/>
      <c r="B2188" s="205"/>
      <c r="C2188" s="72"/>
      <c r="D2188" s="72" t="s">
        <v>144</v>
      </c>
      <c r="E2188" s="211" t="s">
        <v>144</v>
      </c>
      <c r="V2188" s="2">
        <v>1</v>
      </c>
    </row>
    <row r="2189" spans="1:22" s="2" customFormat="1" ht="12.75">
      <c r="A2189" s="184"/>
      <c r="B2189" s="205"/>
      <c r="C2189" s="72"/>
      <c r="D2189" s="72" t="s">
        <v>144</v>
      </c>
      <c r="E2189" s="211" t="s">
        <v>144</v>
      </c>
      <c r="V2189" s="2">
        <v>1</v>
      </c>
    </row>
    <row r="2190" spans="1:22" s="2" customFormat="1" ht="12.75">
      <c r="A2190" s="184"/>
      <c r="B2190" s="205"/>
      <c r="C2190" s="72"/>
      <c r="D2190" s="72" t="s">
        <v>144</v>
      </c>
      <c r="E2190" s="211" t="s">
        <v>144</v>
      </c>
      <c r="V2190" s="2">
        <v>1</v>
      </c>
    </row>
    <row r="2191" spans="1:22" s="2" customFormat="1" ht="12.75">
      <c r="A2191" s="184"/>
      <c r="B2191" s="205"/>
      <c r="C2191" s="72"/>
      <c r="D2191" s="72" t="s">
        <v>144</v>
      </c>
      <c r="E2191" s="211" t="s">
        <v>144</v>
      </c>
      <c r="V2191" s="2">
        <v>1</v>
      </c>
    </row>
    <row r="2192" spans="1:22" s="2" customFormat="1" ht="12.75">
      <c r="A2192" s="184"/>
      <c r="B2192" s="205"/>
      <c r="C2192" s="72"/>
      <c r="D2192" s="72" t="s">
        <v>144</v>
      </c>
      <c r="E2192" s="211" t="s">
        <v>144</v>
      </c>
      <c r="V2192" s="2">
        <v>1</v>
      </c>
    </row>
    <row r="2193" spans="1:22" s="2" customFormat="1" ht="12.75">
      <c r="A2193" s="184"/>
      <c r="B2193" s="205"/>
      <c r="C2193" s="72"/>
      <c r="D2193" s="72" t="s">
        <v>144</v>
      </c>
      <c r="E2193" s="211" t="s">
        <v>144</v>
      </c>
      <c r="V2193" s="2">
        <v>1</v>
      </c>
    </row>
    <row r="2194" spans="1:22" s="2" customFormat="1" ht="12.75">
      <c r="A2194" s="184"/>
      <c r="B2194" s="205"/>
      <c r="C2194" s="72"/>
      <c r="D2194" s="72" t="s">
        <v>144</v>
      </c>
      <c r="E2194" s="211" t="s">
        <v>144</v>
      </c>
      <c r="V2194" s="2">
        <v>1</v>
      </c>
    </row>
    <row r="2195" spans="1:22" s="2" customFormat="1" ht="12.75">
      <c r="A2195" s="184"/>
      <c r="B2195" s="205"/>
      <c r="C2195" s="72"/>
      <c r="D2195" s="72" t="s">
        <v>144</v>
      </c>
      <c r="E2195" s="211" t="s">
        <v>144</v>
      </c>
      <c r="V2195" s="2">
        <v>1</v>
      </c>
    </row>
    <row r="2196" spans="1:22" s="2" customFormat="1" ht="12.75">
      <c r="A2196" s="184"/>
      <c r="B2196" s="205"/>
      <c r="C2196" s="72"/>
      <c r="D2196" s="72" t="s">
        <v>144</v>
      </c>
      <c r="E2196" s="211" t="s">
        <v>144</v>
      </c>
      <c r="V2196" s="2">
        <v>1</v>
      </c>
    </row>
    <row r="2197" spans="1:22" s="2" customFormat="1" ht="12.75">
      <c r="A2197" s="184"/>
      <c r="B2197" s="205"/>
      <c r="C2197" s="72"/>
      <c r="D2197" s="72" t="s">
        <v>144</v>
      </c>
      <c r="E2197" s="211" t="s">
        <v>144</v>
      </c>
      <c r="V2197" s="2">
        <v>1</v>
      </c>
    </row>
    <row r="2198" spans="1:22" s="2" customFormat="1" ht="12.75">
      <c r="A2198" s="184"/>
      <c r="B2198" s="205"/>
      <c r="C2198" s="72"/>
      <c r="D2198" s="72" t="s">
        <v>144</v>
      </c>
      <c r="E2198" s="211" t="s">
        <v>144</v>
      </c>
      <c r="V2198" s="2">
        <v>1</v>
      </c>
    </row>
    <row r="2199" spans="1:22" s="2" customFormat="1" ht="12.75">
      <c r="A2199" s="184"/>
      <c r="B2199" s="205"/>
      <c r="C2199" s="72"/>
      <c r="D2199" s="72" t="s">
        <v>144</v>
      </c>
      <c r="E2199" s="211" t="s">
        <v>144</v>
      </c>
      <c r="V2199" s="2">
        <v>1</v>
      </c>
    </row>
    <row r="2200" spans="1:22" s="2" customFormat="1" ht="12.75">
      <c r="A2200" s="184"/>
      <c r="B2200" s="205"/>
      <c r="C2200" s="72"/>
      <c r="D2200" s="72" t="s">
        <v>144</v>
      </c>
      <c r="E2200" s="211" t="s">
        <v>144</v>
      </c>
      <c r="V2200" s="2">
        <v>1</v>
      </c>
    </row>
    <row r="2201" spans="1:22" s="2" customFormat="1" ht="12.75">
      <c r="A2201" s="184"/>
      <c r="B2201" s="205"/>
      <c r="C2201" s="72"/>
      <c r="D2201" s="72" t="s">
        <v>144</v>
      </c>
      <c r="E2201" s="211" t="s">
        <v>144</v>
      </c>
      <c r="V2201" s="2">
        <v>1</v>
      </c>
    </row>
    <row r="2202" spans="1:22" s="2" customFormat="1" ht="12.75">
      <c r="A2202" s="184"/>
      <c r="B2202" s="205"/>
      <c r="C2202" s="72"/>
      <c r="D2202" s="72" t="s">
        <v>144</v>
      </c>
      <c r="E2202" s="211" t="s">
        <v>144</v>
      </c>
      <c r="V2202" s="2">
        <v>1</v>
      </c>
    </row>
    <row r="2203" spans="1:22" s="2" customFormat="1" ht="12.75">
      <c r="A2203" s="184"/>
      <c r="B2203" s="205"/>
      <c r="C2203" s="72"/>
      <c r="D2203" s="72" t="s">
        <v>144</v>
      </c>
      <c r="E2203" s="211" t="s">
        <v>144</v>
      </c>
      <c r="V2203" s="2">
        <v>1</v>
      </c>
    </row>
    <row r="2204" spans="1:22" s="2" customFormat="1" ht="12.75">
      <c r="A2204" s="184"/>
      <c r="B2204" s="205"/>
      <c r="C2204" s="72"/>
      <c r="D2204" s="72" t="s">
        <v>144</v>
      </c>
      <c r="E2204" s="211" t="s">
        <v>144</v>
      </c>
      <c r="V2204" s="2">
        <v>1</v>
      </c>
    </row>
    <row r="2205" spans="1:22" s="2" customFormat="1" ht="12.75">
      <c r="A2205" s="184"/>
      <c r="B2205" s="205"/>
      <c r="C2205" s="72"/>
      <c r="D2205" s="72" t="s">
        <v>144</v>
      </c>
      <c r="E2205" s="211" t="s">
        <v>144</v>
      </c>
      <c r="V2205" s="2">
        <v>1</v>
      </c>
    </row>
    <row r="2206" spans="1:22" s="2" customFormat="1" ht="12.75">
      <c r="A2206" s="184"/>
      <c r="B2206" s="205"/>
      <c r="C2206" s="72"/>
      <c r="D2206" s="72" t="s">
        <v>144</v>
      </c>
      <c r="E2206" s="211" t="s">
        <v>144</v>
      </c>
      <c r="V2206" s="2">
        <v>1</v>
      </c>
    </row>
    <row r="2207" spans="1:22" s="2" customFormat="1" ht="12.75">
      <c r="A2207" s="184"/>
      <c r="B2207" s="205"/>
      <c r="C2207" s="72"/>
      <c r="D2207" s="72" t="s">
        <v>144</v>
      </c>
      <c r="E2207" s="211" t="s">
        <v>144</v>
      </c>
      <c r="V2207" s="2">
        <v>1</v>
      </c>
    </row>
    <row r="2208" spans="1:22" s="2" customFormat="1" ht="12.75">
      <c r="A2208" s="184"/>
      <c r="B2208" s="205"/>
      <c r="C2208" s="72"/>
      <c r="D2208" s="72" t="s">
        <v>144</v>
      </c>
      <c r="E2208" s="211" t="s">
        <v>144</v>
      </c>
      <c r="V2208" s="2">
        <v>1</v>
      </c>
    </row>
    <row r="2209" spans="1:22" s="2" customFormat="1" ht="12.75">
      <c r="A2209" s="184"/>
      <c r="B2209" s="205"/>
      <c r="C2209" s="72"/>
      <c r="D2209" s="72" t="s">
        <v>144</v>
      </c>
      <c r="E2209" s="211" t="s">
        <v>144</v>
      </c>
      <c r="V2209" s="2">
        <v>1</v>
      </c>
    </row>
    <row r="2210" spans="1:22" s="2" customFormat="1" ht="12.75">
      <c r="A2210" s="184"/>
      <c r="B2210" s="205"/>
      <c r="C2210" s="72"/>
      <c r="D2210" s="72" t="s">
        <v>144</v>
      </c>
      <c r="E2210" s="211" t="s">
        <v>144</v>
      </c>
      <c r="V2210" s="2">
        <v>1</v>
      </c>
    </row>
    <row r="2211" spans="1:22" s="2" customFormat="1" ht="12.75">
      <c r="A2211" s="184"/>
      <c r="B2211" s="205"/>
      <c r="C2211" s="72"/>
      <c r="D2211" s="72" t="s">
        <v>144</v>
      </c>
      <c r="E2211" s="211" t="s">
        <v>144</v>
      </c>
      <c r="V2211" s="2">
        <v>1</v>
      </c>
    </row>
    <row r="2212" spans="1:22" s="2" customFormat="1" ht="12.75">
      <c r="A2212" s="184"/>
      <c r="B2212" s="205"/>
      <c r="C2212" s="72"/>
      <c r="D2212" s="72" t="s">
        <v>144</v>
      </c>
      <c r="E2212" s="211" t="s">
        <v>144</v>
      </c>
      <c r="V2212" s="2">
        <v>1</v>
      </c>
    </row>
    <row r="2213" spans="1:22" s="2" customFormat="1" ht="12.75">
      <c r="A2213" s="184"/>
      <c r="B2213" s="205"/>
      <c r="C2213" s="72"/>
      <c r="D2213" s="72" t="s">
        <v>144</v>
      </c>
      <c r="E2213" s="211" t="s">
        <v>144</v>
      </c>
      <c r="V2213" s="2">
        <v>1</v>
      </c>
    </row>
    <row r="2214" spans="1:22" s="2" customFormat="1" ht="12.75">
      <c r="A2214" s="184"/>
      <c r="B2214" s="205"/>
      <c r="C2214" s="72"/>
      <c r="D2214" s="72" t="s">
        <v>144</v>
      </c>
      <c r="E2214" s="211" t="s">
        <v>144</v>
      </c>
      <c r="V2214" s="2">
        <v>1</v>
      </c>
    </row>
    <row r="2215" spans="1:22" s="2" customFormat="1" ht="12.75">
      <c r="A2215" s="184"/>
      <c r="B2215" s="205"/>
      <c r="C2215" s="72"/>
      <c r="D2215" s="72" t="s">
        <v>144</v>
      </c>
      <c r="E2215" s="211" t="s">
        <v>144</v>
      </c>
      <c r="V2215" s="2">
        <v>1</v>
      </c>
    </row>
    <row r="2216" spans="1:22" s="2" customFormat="1" ht="12.75">
      <c r="A2216" s="184"/>
      <c r="B2216" s="205"/>
      <c r="C2216" s="72"/>
      <c r="D2216" s="72" t="s">
        <v>144</v>
      </c>
      <c r="E2216" s="211" t="s">
        <v>144</v>
      </c>
      <c r="V2216" s="2">
        <v>1</v>
      </c>
    </row>
    <row r="2217" spans="1:22" s="2" customFormat="1" ht="12.75">
      <c r="A2217" s="184"/>
      <c r="B2217" s="205"/>
      <c r="C2217" s="72"/>
      <c r="D2217" s="72" t="s">
        <v>144</v>
      </c>
      <c r="E2217" s="211" t="s">
        <v>144</v>
      </c>
      <c r="V2217" s="2">
        <v>1</v>
      </c>
    </row>
    <row r="2218" spans="1:22" s="2" customFormat="1" ht="12.75">
      <c r="A2218" s="184"/>
      <c r="B2218" s="205"/>
      <c r="C2218" s="72"/>
      <c r="D2218" s="72" t="s">
        <v>144</v>
      </c>
      <c r="E2218" s="211" t="s">
        <v>144</v>
      </c>
      <c r="V2218" s="2">
        <v>1</v>
      </c>
    </row>
    <row r="2219" spans="1:22" s="2" customFormat="1" ht="12.75">
      <c r="A2219" s="184"/>
      <c r="B2219" s="205"/>
      <c r="C2219" s="72"/>
      <c r="D2219" s="72" t="s">
        <v>144</v>
      </c>
      <c r="E2219" s="211" t="s">
        <v>144</v>
      </c>
      <c r="V2219" s="2">
        <v>1</v>
      </c>
    </row>
    <row r="2220" spans="1:22" s="2" customFormat="1" ht="12.75">
      <c r="A2220" s="184"/>
      <c r="B2220" s="205"/>
      <c r="C2220" s="72"/>
      <c r="D2220" s="72" t="s">
        <v>144</v>
      </c>
      <c r="E2220" s="211" t="s">
        <v>144</v>
      </c>
      <c r="V2220" s="2">
        <v>1</v>
      </c>
    </row>
    <row r="2221" spans="1:22" s="2" customFormat="1" ht="12.75">
      <c r="A2221" s="184"/>
      <c r="B2221" s="205"/>
      <c r="C2221" s="72"/>
      <c r="D2221" s="72" t="s">
        <v>144</v>
      </c>
      <c r="E2221" s="211" t="s">
        <v>144</v>
      </c>
      <c r="V2221" s="2">
        <v>1</v>
      </c>
    </row>
    <row r="2222" spans="1:22" s="2" customFormat="1" ht="12.75">
      <c r="A2222" s="184"/>
      <c r="B2222" s="205"/>
      <c r="C2222" s="72"/>
      <c r="D2222" s="72" t="s">
        <v>144</v>
      </c>
      <c r="E2222" s="211" t="s">
        <v>144</v>
      </c>
      <c r="V2222" s="2">
        <v>1</v>
      </c>
    </row>
    <row r="2223" spans="1:22" s="2" customFormat="1" ht="12.75">
      <c r="A2223" s="184"/>
      <c r="B2223" s="205"/>
      <c r="C2223" s="72"/>
      <c r="D2223" s="72" t="s">
        <v>144</v>
      </c>
      <c r="E2223" s="211" t="s">
        <v>144</v>
      </c>
      <c r="V2223" s="2">
        <v>1</v>
      </c>
    </row>
    <row r="2224" spans="1:22" s="2" customFormat="1" ht="12.75">
      <c r="A2224" s="184"/>
      <c r="B2224" s="205"/>
      <c r="C2224" s="72"/>
      <c r="D2224" s="72" t="s">
        <v>144</v>
      </c>
      <c r="E2224" s="211" t="s">
        <v>144</v>
      </c>
      <c r="V2224" s="2">
        <v>1</v>
      </c>
    </row>
    <row r="2225" spans="1:22" s="2" customFormat="1" ht="12.75">
      <c r="A2225" s="184"/>
      <c r="B2225" s="205"/>
      <c r="C2225" s="72"/>
      <c r="D2225" s="72" t="s">
        <v>144</v>
      </c>
      <c r="E2225" s="211" t="s">
        <v>144</v>
      </c>
      <c r="V2225" s="2">
        <v>1</v>
      </c>
    </row>
    <row r="2226" spans="1:22" s="2" customFormat="1" ht="12.75">
      <c r="A2226" s="184"/>
      <c r="B2226" s="205"/>
      <c r="C2226" s="72"/>
      <c r="D2226" s="72" t="s">
        <v>144</v>
      </c>
      <c r="E2226" s="211" t="s">
        <v>144</v>
      </c>
      <c r="V2226" s="2">
        <v>1</v>
      </c>
    </row>
    <row r="2227" spans="1:22" s="2" customFormat="1" ht="12.75">
      <c r="A2227" s="184"/>
      <c r="B2227" s="205"/>
      <c r="C2227" s="72"/>
      <c r="D2227" s="72" t="s">
        <v>144</v>
      </c>
      <c r="E2227" s="211" t="s">
        <v>144</v>
      </c>
      <c r="V2227" s="2">
        <v>1</v>
      </c>
    </row>
    <row r="2228" spans="1:22" s="2" customFormat="1" ht="12.75">
      <c r="A2228" s="184"/>
      <c r="B2228" s="205"/>
      <c r="C2228" s="72"/>
      <c r="D2228" s="72" t="s">
        <v>144</v>
      </c>
      <c r="E2228" s="211" t="s">
        <v>144</v>
      </c>
      <c r="V2228" s="2">
        <v>1</v>
      </c>
    </row>
    <row r="2229" spans="1:22" s="2" customFormat="1" ht="12.75">
      <c r="A2229" s="184"/>
      <c r="B2229" s="205"/>
      <c r="C2229" s="72"/>
      <c r="D2229" s="72" t="s">
        <v>144</v>
      </c>
      <c r="E2229" s="211" t="s">
        <v>144</v>
      </c>
      <c r="V2229" s="2">
        <v>1</v>
      </c>
    </row>
    <row r="2230" spans="1:22" s="2" customFormat="1" ht="12.75">
      <c r="A2230" s="184"/>
      <c r="B2230" s="205"/>
      <c r="C2230" s="72"/>
      <c r="D2230" s="72" t="s">
        <v>144</v>
      </c>
      <c r="E2230" s="211" t="s">
        <v>144</v>
      </c>
      <c r="V2230" s="2">
        <v>1</v>
      </c>
    </row>
    <row r="2231" spans="1:22" s="2" customFormat="1" ht="12.75">
      <c r="A2231" s="184"/>
      <c r="B2231" s="205"/>
      <c r="C2231" s="72"/>
      <c r="D2231" s="72" t="s">
        <v>144</v>
      </c>
      <c r="E2231" s="211" t="s">
        <v>144</v>
      </c>
      <c r="V2231" s="2">
        <v>1</v>
      </c>
    </row>
    <row r="2232" spans="1:22" s="2" customFormat="1" ht="12.75">
      <c r="A2232" s="184"/>
      <c r="B2232" s="205"/>
      <c r="C2232" s="72"/>
      <c r="D2232" s="72" t="s">
        <v>144</v>
      </c>
      <c r="E2232" s="211" t="s">
        <v>144</v>
      </c>
      <c r="V2232" s="2">
        <v>1</v>
      </c>
    </row>
    <row r="2233" spans="1:22" s="2" customFormat="1" ht="12.75">
      <c r="A2233" s="184"/>
      <c r="B2233" s="205"/>
      <c r="C2233" s="72"/>
      <c r="D2233" s="72" t="s">
        <v>144</v>
      </c>
      <c r="E2233" s="211" t="s">
        <v>144</v>
      </c>
      <c r="V2233" s="2">
        <v>1</v>
      </c>
    </row>
    <row r="2234" spans="1:22" s="2" customFormat="1" ht="12.75">
      <c r="A2234" s="184"/>
      <c r="B2234" s="205"/>
      <c r="C2234" s="72"/>
      <c r="D2234" s="72" t="s">
        <v>144</v>
      </c>
      <c r="E2234" s="211" t="s">
        <v>144</v>
      </c>
      <c r="V2234" s="2">
        <v>1</v>
      </c>
    </row>
    <row r="2235" spans="1:22" s="2" customFormat="1" ht="12.75">
      <c r="A2235" s="184"/>
      <c r="B2235" s="205"/>
      <c r="C2235" s="72"/>
      <c r="D2235" s="72" t="s">
        <v>144</v>
      </c>
      <c r="E2235" s="211" t="s">
        <v>144</v>
      </c>
      <c r="V2235" s="2">
        <v>1</v>
      </c>
    </row>
    <row r="2236" spans="1:22" s="2" customFormat="1" ht="12.75">
      <c r="A2236" s="184"/>
      <c r="B2236" s="205"/>
      <c r="C2236" s="72"/>
      <c r="D2236" s="72" t="s">
        <v>144</v>
      </c>
      <c r="E2236" s="211" t="s">
        <v>144</v>
      </c>
      <c r="V2236" s="2">
        <v>1</v>
      </c>
    </row>
    <row r="2237" spans="1:22" s="2" customFormat="1" ht="12.75">
      <c r="A2237" s="184"/>
      <c r="B2237" s="205"/>
      <c r="C2237" s="72"/>
      <c r="D2237" s="72" t="s">
        <v>144</v>
      </c>
      <c r="E2237" s="211" t="s">
        <v>144</v>
      </c>
      <c r="V2237" s="2">
        <v>1</v>
      </c>
    </row>
    <row r="2238" spans="1:22" s="2" customFormat="1" ht="12.75">
      <c r="A2238" s="184"/>
      <c r="B2238" s="205"/>
      <c r="C2238" s="72"/>
      <c r="D2238" s="72" t="s">
        <v>144</v>
      </c>
      <c r="E2238" s="211" t="s">
        <v>144</v>
      </c>
      <c r="V2238" s="2">
        <v>1</v>
      </c>
    </row>
    <row r="2239" spans="1:22" s="2" customFormat="1" ht="12.75">
      <c r="A2239" s="184"/>
      <c r="B2239" s="205"/>
      <c r="C2239" s="72"/>
      <c r="D2239" s="72" t="s">
        <v>144</v>
      </c>
      <c r="E2239" s="211" t="s">
        <v>144</v>
      </c>
      <c r="V2239" s="2">
        <v>1</v>
      </c>
    </row>
    <row r="2240" spans="1:22" s="2" customFormat="1" ht="12.75">
      <c r="A2240" s="184"/>
      <c r="B2240" s="205"/>
      <c r="C2240" s="72"/>
      <c r="D2240" s="72" t="s">
        <v>144</v>
      </c>
      <c r="E2240" s="211" t="s">
        <v>144</v>
      </c>
      <c r="V2240" s="2">
        <v>1</v>
      </c>
    </row>
    <row r="2241" spans="1:22" s="2" customFormat="1" ht="12.75">
      <c r="A2241" s="184"/>
      <c r="B2241" s="205"/>
      <c r="C2241" s="72"/>
      <c r="D2241" s="72" t="s">
        <v>144</v>
      </c>
      <c r="E2241" s="211" t="s">
        <v>144</v>
      </c>
      <c r="V2241" s="2">
        <v>1</v>
      </c>
    </row>
    <row r="2242" spans="1:22" s="2" customFormat="1" ht="12.75">
      <c r="A2242" s="184"/>
      <c r="B2242" s="205"/>
      <c r="C2242" s="72"/>
      <c r="D2242" s="72" t="s">
        <v>144</v>
      </c>
      <c r="E2242" s="211" t="s">
        <v>144</v>
      </c>
      <c r="V2242" s="2">
        <v>1</v>
      </c>
    </row>
    <row r="2243" spans="1:22" s="2" customFormat="1" ht="12.75">
      <c r="A2243" s="184"/>
      <c r="B2243" s="205"/>
      <c r="C2243" s="72"/>
      <c r="D2243" s="72" t="s">
        <v>144</v>
      </c>
      <c r="E2243" s="211" t="s">
        <v>144</v>
      </c>
      <c r="V2243" s="2">
        <v>1</v>
      </c>
    </row>
    <row r="2244" spans="1:22" s="2" customFormat="1" ht="12.75">
      <c r="A2244" s="184"/>
      <c r="B2244" s="205"/>
      <c r="C2244" s="72"/>
      <c r="D2244" s="72" t="s">
        <v>144</v>
      </c>
      <c r="E2244" s="211" t="s">
        <v>144</v>
      </c>
      <c r="V2244" s="2">
        <v>1</v>
      </c>
    </row>
    <row r="2245" spans="1:22" s="2" customFormat="1" ht="12.75">
      <c r="A2245" s="184"/>
      <c r="B2245" s="205"/>
      <c r="C2245" s="72"/>
      <c r="D2245" s="72" t="s">
        <v>144</v>
      </c>
      <c r="E2245" s="211" t="s">
        <v>144</v>
      </c>
      <c r="V2245" s="2">
        <v>1</v>
      </c>
    </row>
    <row r="2246" spans="1:22" s="2" customFormat="1" ht="12.75">
      <c r="A2246" s="184"/>
      <c r="B2246" s="205"/>
      <c r="C2246" s="72"/>
      <c r="D2246" s="72" t="s">
        <v>144</v>
      </c>
      <c r="E2246" s="211" t="s">
        <v>144</v>
      </c>
      <c r="V2246" s="2">
        <v>1</v>
      </c>
    </row>
    <row r="2247" spans="1:22" s="2" customFormat="1" ht="12.75">
      <c r="A2247" s="184"/>
      <c r="B2247" s="205"/>
      <c r="C2247" s="72"/>
      <c r="D2247" s="72" t="s">
        <v>144</v>
      </c>
      <c r="E2247" s="211" t="s">
        <v>144</v>
      </c>
      <c r="V2247" s="2">
        <v>1</v>
      </c>
    </row>
    <row r="2248" spans="1:22" s="2" customFormat="1" ht="12.75">
      <c r="A2248" s="184"/>
      <c r="B2248" s="205"/>
      <c r="C2248" s="72"/>
      <c r="D2248" s="72" t="s">
        <v>144</v>
      </c>
      <c r="E2248" s="211" t="s">
        <v>144</v>
      </c>
      <c r="V2248" s="2">
        <v>1</v>
      </c>
    </row>
    <row r="2249" spans="1:22" s="2" customFormat="1" ht="12.75">
      <c r="A2249" s="184"/>
      <c r="B2249" s="205"/>
      <c r="C2249" s="72"/>
      <c r="D2249" s="72" t="s">
        <v>144</v>
      </c>
      <c r="E2249" s="211" t="s">
        <v>144</v>
      </c>
      <c r="V2249" s="2">
        <v>1</v>
      </c>
    </row>
    <row r="2250" spans="1:22" s="2" customFormat="1" ht="12.75">
      <c r="A2250" s="184"/>
      <c r="B2250" s="205"/>
      <c r="C2250" s="72"/>
      <c r="D2250" s="72" t="s">
        <v>144</v>
      </c>
      <c r="E2250" s="211" t="s">
        <v>144</v>
      </c>
      <c r="V2250" s="2">
        <v>1</v>
      </c>
    </row>
    <row r="2251" spans="1:22" s="2" customFormat="1" ht="12.75">
      <c r="A2251" s="184"/>
      <c r="B2251" s="205"/>
      <c r="C2251" s="72"/>
      <c r="D2251" s="72" t="s">
        <v>144</v>
      </c>
      <c r="E2251" s="211" t="s">
        <v>144</v>
      </c>
      <c r="V2251" s="2">
        <v>1</v>
      </c>
    </row>
    <row r="2252" spans="1:22" s="2" customFormat="1" ht="12.75">
      <c r="A2252" s="184"/>
      <c r="B2252" s="205"/>
      <c r="C2252" s="72"/>
      <c r="D2252" s="72" t="s">
        <v>144</v>
      </c>
      <c r="E2252" s="211" t="s">
        <v>144</v>
      </c>
      <c r="V2252" s="2">
        <v>1</v>
      </c>
    </row>
    <row r="2253" spans="1:22" s="2" customFormat="1" ht="12.75">
      <c r="A2253" s="184"/>
      <c r="B2253" s="205"/>
      <c r="C2253" s="72"/>
      <c r="D2253" s="72" t="s">
        <v>144</v>
      </c>
      <c r="E2253" s="211" t="s">
        <v>144</v>
      </c>
      <c r="V2253" s="2">
        <v>1</v>
      </c>
    </row>
    <row r="2254" spans="1:22" s="2" customFormat="1" ht="12.75">
      <c r="A2254" s="184"/>
      <c r="B2254" s="205"/>
      <c r="C2254" s="72"/>
      <c r="D2254" s="72" t="s">
        <v>144</v>
      </c>
      <c r="E2254" s="211" t="s">
        <v>144</v>
      </c>
      <c r="V2254" s="2">
        <v>1</v>
      </c>
    </row>
    <row r="2255" spans="1:22" s="2" customFormat="1" ht="12.75">
      <c r="A2255" s="184"/>
      <c r="B2255" s="205"/>
      <c r="C2255" s="72"/>
      <c r="D2255" s="72" t="s">
        <v>144</v>
      </c>
      <c r="E2255" s="211" t="s">
        <v>144</v>
      </c>
      <c r="V2255" s="2">
        <v>1</v>
      </c>
    </row>
    <row r="2256" spans="1:22" s="2" customFormat="1" ht="12.75">
      <c r="A2256" s="184"/>
      <c r="B2256" s="205"/>
      <c r="C2256" s="72"/>
      <c r="D2256" s="72" t="s">
        <v>144</v>
      </c>
      <c r="E2256" s="211" t="s">
        <v>144</v>
      </c>
      <c r="V2256" s="2">
        <v>1</v>
      </c>
    </row>
    <row r="2257" spans="1:22" s="2" customFormat="1" ht="12.75">
      <c r="A2257" s="184"/>
      <c r="B2257" s="205"/>
      <c r="C2257" s="72"/>
      <c r="D2257" s="72" t="s">
        <v>144</v>
      </c>
      <c r="E2257" s="211" t="s">
        <v>144</v>
      </c>
      <c r="V2257" s="2">
        <v>1</v>
      </c>
    </row>
    <row r="2258" spans="1:22" s="2" customFormat="1" ht="12.75">
      <c r="A2258" s="184"/>
      <c r="B2258" s="205"/>
      <c r="C2258" s="72"/>
      <c r="D2258" s="72" t="s">
        <v>144</v>
      </c>
      <c r="E2258" s="211" t="s">
        <v>144</v>
      </c>
      <c r="V2258" s="2">
        <v>1</v>
      </c>
    </row>
    <row r="2259" spans="1:22" s="2" customFormat="1" ht="12.75">
      <c r="A2259" s="184"/>
      <c r="B2259" s="205"/>
      <c r="C2259" s="72"/>
      <c r="D2259" s="72" t="s">
        <v>144</v>
      </c>
      <c r="E2259" s="211" t="s">
        <v>144</v>
      </c>
      <c r="V2259" s="2">
        <v>1</v>
      </c>
    </row>
    <row r="2260" spans="1:22" s="2" customFormat="1" ht="12.75">
      <c r="A2260" s="184"/>
      <c r="B2260" s="205"/>
      <c r="C2260" s="72"/>
      <c r="D2260" s="72" t="s">
        <v>144</v>
      </c>
      <c r="E2260" s="211" t="s">
        <v>144</v>
      </c>
      <c r="V2260" s="2">
        <v>1</v>
      </c>
    </row>
    <row r="2261" spans="1:22" s="2" customFormat="1" ht="12.75">
      <c r="A2261" s="184"/>
      <c r="B2261" s="205"/>
      <c r="C2261" s="72"/>
      <c r="D2261" s="72" t="s">
        <v>144</v>
      </c>
      <c r="E2261" s="211" t="s">
        <v>144</v>
      </c>
      <c r="V2261" s="2">
        <v>1</v>
      </c>
    </row>
    <row r="2262" spans="1:22" s="2" customFormat="1" ht="12.75">
      <c r="A2262" s="184"/>
      <c r="B2262" s="205"/>
      <c r="C2262" s="72"/>
      <c r="D2262" s="72" t="s">
        <v>144</v>
      </c>
      <c r="E2262" s="211" t="s">
        <v>144</v>
      </c>
      <c r="V2262" s="2">
        <v>1</v>
      </c>
    </row>
    <row r="2263" spans="1:22" s="2" customFormat="1" ht="12.75">
      <c r="A2263" s="184"/>
      <c r="B2263" s="205"/>
      <c r="C2263" s="72"/>
      <c r="D2263" s="72" t="s">
        <v>144</v>
      </c>
      <c r="E2263" s="211" t="s">
        <v>144</v>
      </c>
      <c r="V2263" s="2">
        <v>1</v>
      </c>
    </row>
    <row r="2264" spans="1:22" s="2" customFormat="1" ht="12.75">
      <c r="A2264" s="184"/>
      <c r="B2264" s="205"/>
      <c r="C2264" s="72"/>
      <c r="D2264" s="72" t="s">
        <v>144</v>
      </c>
      <c r="E2264" s="211" t="s">
        <v>144</v>
      </c>
      <c r="V2264" s="2">
        <v>1</v>
      </c>
    </row>
    <row r="2265" spans="1:22" s="2" customFormat="1" ht="12.75">
      <c r="A2265" s="184"/>
      <c r="B2265" s="205"/>
      <c r="C2265" s="72"/>
      <c r="D2265" s="72" t="s">
        <v>144</v>
      </c>
      <c r="E2265" s="211" t="s">
        <v>144</v>
      </c>
      <c r="V2265" s="2">
        <v>1</v>
      </c>
    </row>
    <row r="2266" spans="1:22" s="2" customFormat="1" ht="12.75">
      <c r="A2266" s="184"/>
      <c r="B2266" s="205"/>
      <c r="C2266" s="72"/>
      <c r="D2266" s="72" t="s">
        <v>144</v>
      </c>
      <c r="E2266" s="211" t="s">
        <v>144</v>
      </c>
      <c r="V2266" s="2">
        <v>1</v>
      </c>
    </row>
    <row r="2267" spans="1:22" s="2" customFormat="1" ht="12.75">
      <c r="A2267" s="184"/>
      <c r="B2267" s="205"/>
      <c r="C2267" s="72"/>
      <c r="D2267" s="72" t="s">
        <v>144</v>
      </c>
      <c r="E2267" s="211" t="s">
        <v>144</v>
      </c>
      <c r="V2267" s="2">
        <v>1</v>
      </c>
    </row>
    <row r="2268" spans="1:22" s="2" customFormat="1" ht="12.75">
      <c r="A2268" s="184"/>
      <c r="B2268" s="205"/>
      <c r="C2268" s="72"/>
      <c r="D2268" s="72" t="s">
        <v>144</v>
      </c>
      <c r="E2268" s="211" t="s">
        <v>144</v>
      </c>
      <c r="V2268" s="2">
        <v>1</v>
      </c>
    </row>
    <row r="2269" spans="1:22" s="2" customFormat="1" ht="12.75">
      <c r="A2269" s="184"/>
      <c r="B2269" s="205"/>
      <c r="C2269" s="72"/>
      <c r="D2269" s="72" t="s">
        <v>144</v>
      </c>
      <c r="E2269" s="211" t="s">
        <v>144</v>
      </c>
      <c r="V2269" s="2">
        <v>1</v>
      </c>
    </row>
    <row r="2270" spans="1:22" s="2" customFormat="1" ht="12.75">
      <c r="A2270" s="184"/>
      <c r="B2270" s="205"/>
      <c r="C2270" s="72"/>
      <c r="D2270" s="72" t="s">
        <v>144</v>
      </c>
      <c r="E2270" s="211" t="s">
        <v>144</v>
      </c>
      <c r="V2270" s="2">
        <v>1</v>
      </c>
    </row>
    <row r="2271" spans="1:22" s="2" customFormat="1" ht="12.75">
      <c r="A2271" s="184"/>
      <c r="B2271" s="205"/>
      <c r="C2271" s="72"/>
      <c r="D2271" s="72" t="s">
        <v>144</v>
      </c>
      <c r="E2271" s="211" t="s">
        <v>144</v>
      </c>
      <c r="V2271" s="2">
        <v>1</v>
      </c>
    </row>
    <row r="2272" spans="1:22" s="2" customFormat="1" ht="12.75">
      <c r="A2272" s="184"/>
      <c r="B2272" s="205"/>
      <c r="C2272" s="72"/>
      <c r="D2272" s="72" t="s">
        <v>144</v>
      </c>
      <c r="E2272" s="211" t="s">
        <v>144</v>
      </c>
      <c r="V2272" s="2">
        <v>1</v>
      </c>
    </row>
    <row r="2273" spans="1:22" s="2" customFormat="1" ht="12.75">
      <c r="A2273" s="184"/>
      <c r="B2273" s="205"/>
      <c r="C2273" s="72"/>
      <c r="D2273" s="72" t="s">
        <v>144</v>
      </c>
      <c r="E2273" s="211" t="s">
        <v>144</v>
      </c>
      <c r="V2273" s="2">
        <v>1</v>
      </c>
    </row>
    <row r="2274" spans="1:22" s="2" customFormat="1" ht="12.75">
      <c r="A2274" s="184"/>
      <c r="B2274" s="205"/>
      <c r="C2274" s="72"/>
      <c r="D2274" s="72" t="s">
        <v>144</v>
      </c>
      <c r="E2274" s="211" t="s">
        <v>144</v>
      </c>
      <c r="V2274" s="2">
        <v>1</v>
      </c>
    </row>
    <row r="2275" spans="1:22" s="2" customFormat="1" ht="12.75">
      <c r="A2275" s="184"/>
      <c r="B2275" s="205"/>
      <c r="C2275" s="72"/>
      <c r="D2275" s="72" t="s">
        <v>144</v>
      </c>
      <c r="E2275" s="211" t="s">
        <v>144</v>
      </c>
      <c r="V2275" s="2">
        <v>1</v>
      </c>
    </row>
    <row r="2276" spans="1:22" s="2" customFormat="1" ht="12.75">
      <c r="A2276" s="184"/>
      <c r="B2276" s="205"/>
      <c r="C2276" s="72"/>
      <c r="D2276" s="72" t="s">
        <v>144</v>
      </c>
      <c r="E2276" s="211" t="s">
        <v>144</v>
      </c>
      <c r="V2276" s="2">
        <v>1</v>
      </c>
    </row>
    <row r="2277" spans="1:22" s="2" customFormat="1" ht="12.75">
      <c r="A2277" s="184"/>
      <c r="B2277" s="205"/>
      <c r="C2277" s="72"/>
      <c r="D2277" s="72" t="s">
        <v>144</v>
      </c>
      <c r="E2277" s="211" t="s">
        <v>144</v>
      </c>
      <c r="V2277" s="2">
        <v>1</v>
      </c>
    </row>
    <row r="2278" spans="1:22" s="2" customFormat="1" ht="12.75">
      <c r="A2278" s="184"/>
      <c r="B2278" s="205"/>
      <c r="C2278" s="72"/>
      <c r="D2278" s="72" t="s">
        <v>144</v>
      </c>
      <c r="E2278" s="211" t="s">
        <v>144</v>
      </c>
      <c r="V2278" s="2">
        <v>1</v>
      </c>
    </row>
    <row r="2279" spans="1:22" s="2" customFormat="1" ht="12.75">
      <c r="A2279" s="184"/>
      <c r="B2279" s="205"/>
      <c r="C2279" s="72"/>
      <c r="D2279" s="72" t="s">
        <v>144</v>
      </c>
      <c r="E2279" s="211" t="s">
        <v>144</v>
      </c>
      <c r="V2279" s="2">
        <v>1</v>
      </c>
    </row>
    <row r="2280" spans="1:22" s="2" customFormat="1" ht="12.75">
      <c r="A2280" s="184"/>
      <c r="B2280" s="205"/>
      <c r="C2280" s="72"/>
      <c r="D2280" s="72" t="s">
        <v>144</v>
      </c>
      <c r="E2280" s="211" t="s">
        <v>144</v>
      </c>
      <c r="V2280" s="2">
        <v>1</v>
      </c>
    </row>
    <row r="2281" spans="1:22" s="2" customFormat="1" ht="12.75">
      <c r="A2281" s="184"/>
      <c r="B2281" s="205"/>
      <c r="C2281" s="72"/>
      <c r="D2281" s="72" t="s">
        <v>144</v>
      </c>
      <c r="E2281" s="211" t="s">
        <v>144</v>
      </c>
      <c r="V2281" s="2">
        <v>1</v>
      </c>
    </row>
    <row r="2282" spans="1:22" s="2" customFormat="1" ht="12.75">
      <c r="A2282" s="184"/>
      <c r="B2282" s="205"/>
      <c r="C2282" s="72"/>
      <c r="D2282" s="72" t="s">
        <v>144</v>
      </c>
      <c r="E2282" s="211" t="s">
        <v>144</v>
      </c>
      <c r="V2282" s="2">
        <v>1</v>
      </c>
    </row>
    <row r="2283" spans="1:22" s="2" customFormat="1" ht="12.75">
      <c r="A2283" s="184"/>
      <c r="B2283" s="205"/>
      <c r="C2283" s="72"/>
      <c r="D2283" s="72" t="s">
        <v>144</v>
      </c>
      <c r="E2283" s="211" t="s">
        <v>144</v>
      </c>
      <c r="V2283" s="2">
        <v>1</v>
      </c>
    </row>
    <row r="2284" spans="1:22" s="2" customFormat="1" ht="12.75">
      <c r="A2284" s="184"/>
      <c r="B2284" s="205"/>
      <c r="C2284" s="72"/>
      <c r="D2284" s="72" t="s">
        <v>144</v>
      </c>
      <c r="E2284" s="211" t="s">
        <v>144</v>
      </c>
      <c r="V2284" s="2">
        <v>1</v>
      </c>
    </row>
    <row r="2285" spans="1:22" s="2" customFormat="1" ht="12.75">
      <c r="A2285" s="184"/>
      <c r="B2285" s="205"/>
      <c r="C2285" s="72"/>
      <c r="D2285" s="72" t="s">
        <v>144</v>
      </c>
      <c r="E2285" s="211" t="s">
        <v>144</v>
      </c>
      <c r="V2285" s="2">
        <v>1</v>
      </c>
    </row>
    <row r="2286" spans="1:22" s="2" customFormat="1" ht="12.75">
      <c r="A2286" s="184"/>
      <c r="B2286" s="205"/>
      <c r="C2286" s="72"/>
      <c r="D2286" s="72" t="s">
        <v>144</v>
      </c>
      <c r="E2286" s="211" t="s">
        <v>144</v>
      </c>
      <c r="V2286" s="2">
        <v>1</v>
      </c>
    </row>
    <row r="2287" spans="1:22" s="2" customFormat="1" ht="12.75">
      <c r="A2287" s="184"/>
      <c r="B2287" s="205"/>
      <c r="C2287" s="72"/>
      <c r="D2287" s="72" t="s">
        <v>144</v>
      </c>
      <c r="E2287" s="211" t="s">
        <v>144</v>
      </c>
      <c r="V2287" s="2">
        <v>1</v>
      </c>
    </row>
    <row r="2288" spans="1:22" s="2" customFormat="1" ht="12.75">
      <c r="A2288" s="184"/>
      <c r="B2288" s="205"/>
      <c r="C2288" s="72"/>
      <c r="D2288" s="72" t="s">
        <v>144</v>
      </c>
      <c r="E2288" s="211" t="s">
        <v>144</v>
      </c>
      <c r="V2288" s="2">
        <v>1</v>
      </c>
    </row>
    <row r="2289" spans="1:22" s="2" customFormat="1" ht="12.75">
      <c r="A2289" s="184"/>
      <c r="B2289" s="205"/>
      <c r="C2289" s="72"/>
      <c r="D2289" s="72" t="s">
        <v>144</v>
      </c>
      <c r="E2289" s="211" t="s">
        <v>144</v>
      </c>
      <c r="V2289" s="2">
        <v>1</v>
      </c>
    </row>
    <row r="2290" spans="1:22" s="2" customFormat="1" ht="12.75">
      <c r="A2290" s="184"/>
      <c r="B2290" s="205"/>
      <c r="C2290" s="72"/>
      <c r="D2290" s="72" t="s">
        <v>144</v>
      </c>
      <c r="E2290" s="211" t="s">
        <v>144</v>
      </c>
      <c r="V2290" s="2">
        <v>1</v>
      </c>
    </row>
    <row r="2291" spans="1:22" s="2" customFormat="1" ht="12.75">
      <c r="A2291" s="184"/>
      <c r="B2291" s="205"/>
      <c r="C2291" s="72"/>
      <c r="D2291" s="72" t="s">
        <v>144</v>
      </c>
      <c r="E2291" s="211" t="s">
        <v>144</v>
      </c>
      <c r="V2291" s="2">
        <v>1</v>
      </c>
    </row>
    <row r="2292" spans="1:22" s="2" customFormat="1" ht="12.75">
      <c r="A2292" s="184"/>
      <c r="B2292" s="205"/>
      <c r="C2292" s="72"/>
      <c r="D2292" s="72" t="s">
        <v>144</v>
      </c>
      <c r="E2292" s="211" t="s">
        <v>144</v>
      </c>
      <c r="V2292" s="2">
        <v>1</v>
      </c>
    </row>
    <row r="2293" spans="1:22" s="2" customFormat="1" ht="12.75">
      <c r="A2293" s="184"/>
      <c r="B2293" s="205"/>
      <c r="C2293" s="72"/>
      <c r="D2293" s="72" t="s">
        <v>144</v>
      </c>
      <c r="E2293" s="211" t="s">
        <v>144</v>
      </c>
      <c r="V2293" s="2">
        <v>1</v>
      </c>
    </row>
    <row r="2294" spans="1:22" s="2" customFormat="1" ht="12.75">
      <c r="A2294" s="184"/>
      <c r="B2294" s="205"/>
      <c r="C2294" s="72"/>
      <c r="D2294" s="72" t="s">
        <v>144</v>
      </c>
      <c r="E2294" s="211" t="s">
        <v>144</v>
      </c>
      <c r="V2294" s="2">
        <v>1</v>
      </c>
    </row>
    <row r="2295" spans="1:22" s="2" customFormat="1" ht="12.75">
      <c r="A2295" s="184"/>
      <c r="B2295" s="205"/>
      <c r="C2295" s="72"/>
      <c r="D2295" s="72" t="s">
        <v>144</v>
      </c>
      <c r="E2295" s="211" t="s">
        <v>144</v>
      </c>
      <c r="V2295" s="2">
        <v>1</v>
      </c>
    </row>
    <row r="2296" spans="1:22" s="2" customFormat="1" ht="12.75">
      <c r="A2296" s="184"/>
      <c r="B2296" s="205"/>
      <c r="C2296" s="72"/>
      <c r="D2296" s="72" t="s">
        <v>144</v>
      </c>
      <c r="E2296" s="211" t="s">
        <v>144</v>
      </c>
      <c r="V2296" s="2">
        <v>1</v>
      </c>
    </row>
    <row r="2297" spans="1:22" s="2" customFormat="1" ht="12.75">
      <c r="A2297" s="184"/>
      <c r="B2297" s="205"/>
      <c r="C2297" s="72"/>
      <c r="D2297" s="72" t="s">
        <v>144</v>
      </c>
      <c r="E2297" s="211" t="s">
        <v>144</v>
      </c>
      <c r="V2297" s="2">
        <v>1</v>
      </c>
    </row>
    <row r="2298" spans="1:22" s="2" customFormat="1" ht="12.75">
      <c r="A2298" s="184"/>
      <c r="B2298" s="205"/>
      <c r="C2298" s="72"/>
      <c r="D2298" s="72" t="s">
        <v>144</v>
      </c>
      <c r="E2298" s="211" t="s">
        <v>144</v>
      </c>
      <c r="V2298" s="2">
        <v>1</v>
      </c>
    </row>
    <row r="2299" spans="1:22" s="2" customFormat="1" ht="12.75">
      <c r="A2299" s="184"/>
      <c r="B2299" s="205"/>
      <c r="C2299" s="72"/>
      <c r="D2299" s="72" t="s">
        <v>144</v>
      </c>
      <c r="E2299" s="211" t="s">
        <v>144</v>
      </c>
      <c r="V2299" s="2">
        <v>1</v>
      </c>
    </row>
    <row r="2300" spans="1:22" s="2" customFormat="1" ht="12.75">
      <c r="A2300" s="184"/>
      <c r="B2300" s="205"/>
      <c r="C2300" s="72"/>
      <c r="D2300" s="72" t="s">
        <v>144</v>
      </c>
      <c r="E2300" s="211" t="s">
        <v>144</v>
      </c>
      <c r="V2300" s="2">
        <v>1</v>
      </c>
    </row>
    <row r="2301" spans="1:22" s="2" customFormat="1" ht="12.75">
      <c r="A2301" s="184"/>
      <c r="B2301" s="205"/>
      <c r="C2301" s="72"/>
      <c r="D2301" s="72" t="s">
        <v>144</v>
      </c>
      <c r="E2301" s="211" t="s">
        <v>144</v>
      </c>
      <c r="V2301" s="2">
        <v>1</v>
      </c>
    </row>
    <row r="2302" spans="1:22" s="2" customFormat="1" ht="12.75">
      <c r="A2302" s="184"/>
      <c r="B2302" s="205"/>
      <c r="C2302" s="72"/>
      <c r="D2302" s="72" t="s">
        <v>144</v>
      </c>
      <c r="E2302" s="211" t="s">
        <v>144</v>
      </c>
      <c r="V2302" s="2">
        <v>1</v>
      </c>
    </row>
    <row r="2303" spans="1:22" s="2" customFormat="1" ht="12.75">
      <c r="A2303" s="184"/>
      <c r="B2303" s="205"/>
      <c r="C2303" s="72"/>
      <c r="D2303" s="72" t="s">
        <v>144</v>
      </c>
      <c r="E2303" s="211" t="s">
        <v>144</v>
      </c>
      <c r="V2303" s="2">
        <v>1</v>
      </c>
    </row>
    <row r="2304" spans="1:22" s="2" customFormat="1" ht="12.75">
      <c r="A2304" s="183"/>
      <c r="B2304" s="205"/>
      <c r="C2304" s="72"/>
      <c r="D2304" s="72" t="s">
        <v>144</v>
      </c>
      <c r="E2304" s="211" t="s">
        <v>144</v>
      </c>
      <c r="V2304" s="2">
        <v>1</v>
      </c>
    </row>
    <row r="2305" spans="1:22" s="2" customFormat="1" ht="12.75">
      <c r="A2305" s="183"/>
      <c r="B2305" s="205"/>
      <c r="C2305" s="72"/>
      <c r="D2305" s="72" t="s">
        <v>144</v>
      </c>
      <c r="E2305" s="211" t="s">
        <v>144</v>
      </c>
      <c r="V2305" s="2">
        <v>1</v>
      </c>
    </row>
    <row r="2306" spans="1:22" s="2" customFormat="1" ht="12.75">
      <c r="A2306" s="184"/>
      <c r="B2306" s="205"/>
      <c r="C2306" s="72"/>
      <c r="D2306" s="72" t="s">
        <v>144</v>
      </c>
      <c r="E2306" s="211" t="s">
        <v>144</v>
      </c>
      <c r="V2306" s="2">
        <v>1</v>
      </c>
    </row>
    <row r="2307" spans="1:22" s="2" customFormat="1" ht="12.75">
      <c r="A2307" s="183"/>
      <c r="B2307" s="205"/>
      <c r="C2307" s="72"/>
      <c r="D2307" s="72" t="s">
        <v>144</v>
      </c>
      <c r="E2307" s="211" t="s">
        <v>144</v>
      </c>
      <c r="V2307" s="2">
        <v>1</v>
      </c>
    </row>
    <row r="2308" spans="1:22" s="2" customFormat="1" ht="12.75">
      <c r="A2308" s="183"/>
      <c r="B2308" s="205"/>
      <c r="C2308" s="72"/>
      <c r="D2308" s="72" t="s">
        <v>144</v>
      </c>
      <c r="E2308" s="211" t="s">
        <v>144</v>
      </c>
      <c r="V2308" s="2">
        <v>1</v>
      </c>
    </row>
    <row r="2309" spans="1:22" s="2" customFormat="1" ht="12.75">
      <c r="A2309" s="183"/>
      <c r="B2309" s="205"/>
      <c r="C2309" s="72"/>
      <c r="D2309" s="72" t="s">
        <v>144</v>
      </c>
      <c r="E2309" s="211" t="s">
        <v>144</v>
      </c>
      <c r="V2309" s="2">
        <v>1</v>
      </c>
    </row>
    <row r="2310" spans="1:22" s="2" customFormat="1" ht="12.75">
      <c r="A2310" s="183"/>
      <c r="B2310" s="205"/>
      <c r="C2310" s="72"/>
      <c r="D2310" s="72" t="s">
        <v>144</v>
      </c>
      <c r="E2310" s="211" t="s">
        <v>144</v>
      </c>
      <c r="V2310" s="2">
        <v>1</v>
      </c>
    </row>
    <row r="2311" spans="1:22" s="2" customFormat="1" ht="12.75">
      <c r="A2311" s="183"/>
      <c r="B2311" s="205"/>
      <c r="C2311" s="72"/>
      <c r="D2311" s="72" t="s">
        <v>144</v>
      </c>
      <c r="E2311" s="211" t="s">
        <v>144</v>
      </c>
      <c r="V2311" s="2">
        <v>1</v>
      </c>
    </row>
    <row r="2312" spans="1:22" s="2" customFormat="1" ht="12.75">
      <c r="A2312" s="183"/>
      <c r="B2312" s="205"/>
      <c r="C2312" s="72"/>
      <c r="D2312" s="72" t="s">
        <v>144</v>
      </c>
      <c r="E2312" s="211" t="s">
        <v>144</v>
      </c>
      <c r="V2312" s="2">
        <v>1</v>
      </c>
    </row>
    <row r="2313" spans="1:22" s="2" customFormat="1" ht="12.75">
      <c r="A2313" s="184"/>
      <c r="B2313" s="205"/>
      <c r="C2313" s="72"/>
      <c r="D2313" s="72" t="s">
        <v>144</v>
      </c>
      <c r="E2313" s="211" t="s">
        <v>144</v>
      </c>
      <c r="V2313" s="2">
        <v>1</v>
      </c>
    </row>
    <row r="2314" spans="1:22" s="2" customFormat="1" ht="12.75">
      <c r="A2314" s="184"/>
      <c r="B2314" s="205"/>
      <c r="C2314" s="72"/>
      <c r="D2314" s="72" t="s">
        <v>144</v>
      </c>
      <c r="E2314" s="211" t="s">
        <v>144</v>
      </c>
      <c r="V2314" s="2">
        <v>1</v>
      </c>
    </row>
    <row r="2315" spans="1:22" s="2" customFormat="1" ht="12.75">
      <c r="A2315" s="184"/>
      <c r="B2315" s="205"/>
      <c r="C2315" s="72"/>
      <c r="D2315" s="72" t="s">
        <v>144</v>
      </c>
      <c r="E2315" s="211" t="s">
        <v>144</v>
      </c>
      <c r="V2315" s="2">
        <v>1</v>
      </c>
    </row>
    <row r="2316" spans="1:22" s="2" customFormat="1" ht="12.75">
      <c r="A2316" s="183"/>
      <c r="B2316" s="205"/>
      <c r="C2316" s="72"/>
      <c r="D2316" s="72" t="s">
        <v>144</v>
      </c>
      <c r="E2316" s="211" t="s">
        <v>144</v>
      </c>
      <c r="V2316" s="2">
        <v>1</v>
      </c>
    </row>
    <row r="2317" spans="1:22" s="2" customFormat="1" ht="12.75">
      <c r="A2317" s="183"/>
      <c r="B2317" s="205"/>
      <c r="C2317" s="72"/>
      <c r="D2317" s="72" t="s">
        <v>144</v>
      </c>
      <c r="E2317" s="211" t="s">
        <v>144</v>
      </c>
      <c r="V2317" s="2">
        <v>1</v>
      </c>
    </row>
    <row r="2318" spans="1:22" s="2" customFormat="1" ht="12.75">
      <c r="A2318" s="184"/>
      <c r="B2318" s="205"/>
      <c r="C2318" s="72"/>
      <c r="D2318" s="72" t="s">
        <v>144</v>
      </c>
      <c r="E2318" s="211" t="s">
        <v>144</v>
      </c>
      <c r="V2318" s="2">
        <v>1</v>
      </c>
    </row>
    <row r="2319" spans="1:22" s="2" customFormat="1" ht="12.75">
      <c r="A2319" s="183"/>
      <c r="B2319" s="205"/>
      <c r="C2319" s="72"/>
      <c r="D2319" s="72" t="s">
        <v>144</v>
      </c>
      <c r="E2319" s="211" t="s">
        <v>144</v>
      </c>
      <c r="V2319" s="2">
        <v>1</v>
      </c>
    </row>
    <row r="2320" spans="1:22" s="2" customFormat="1" ht="12.75">
      <c r="A2320" s="183"/>
      <c r="B2320" s="205"/>
      <c r="C2320" s="72"/>
      <c r="D2320" s="72" t="s">
        <v>144</v>
      </c>
      <c r="E2320" s="211" t="s">
        <v>144</v>
      </c>
      <c r="V2320" s="2">
        <v>1</v>
      </c>
    </row>
    <row r="2321" spans="1:22" s="2" customFormat="1" ht="12.75">
      <c r="A2321" s="183"/>
      <c r="B2321" s="205"/>
      <c r="C2321" s="72"/>
      <c r="D2321" s="72" t="s">
        <v>144</v>
      </c>
      <c r="E2321" s="211" t="s">
        <v>144</v>
      </c>
      <c r="V2321" s="2">
        <v>1</v>
      </c>
    </row>
    <row r="2322" spans="1:22" s="2" customFormat="1" ht="12.75">
      <c r="A2322" s="183"/>
      <c r="B2322" s="205"/>
      <c r="C2322" s="72"/>
      <c r="D2322" s="72" t="s">
        <v>144</v>
      </c>
      <c r="E2322" s="211" t="s">
        <v>144</v>
      </c>
      <c r="V2322" s="2">
        <v>1</v>
      </c>
    </row>
    <row r="2323" spans="1:22" s="2" customFormat="1" ht="12.75">
      <c r="A2323" s="183"/>
      <c r="B2323" s="205"/>
      <c r="C2323" s="72"/>
      <c r="D2323" s="72" t="s">
        <v>144</v>
      </c>
      <c r="E2323" s="211" t="s">
        <v>144</v>
      </c>
      <c r="V2323" s="2">
        <v>1</v>
      </c>
    </row>
    <row r="2324" spans="1:22" s="2" customFormat="1" ht="12.75">
      <c r="A2324" s="183"/>
      <c r="B2324" s="205"/>
      <c r="C2324" s="72"/>
      <c r="D2324" s="72" t="s">
        <v>144</v>
      </c>
      <c r="E2324" s="211" t="s">
        <v>144</v>
      </c>
      <c r="V2324" s="2">
        <v>1</v>
      </c>
    </row>
    <row r="2325" spans="1:22" s="2" customFormat="1" ht="12.75">
      <c r="A2325" s="183"/>
      <c r="B2325" s="206"/>
      <c r="D2325" s="72" t="s">
        <v>144</v>
      </c>
      <c r="E2325" s="211" t="s">
        <v>144</v>
      </c>
      <c r="V2325" s="2">
        <v>1</v>
      </c>
    </row>
    <row r="2326" spans="1:22" s="2" customFormat="1" ht="12.75">
      <c r="A2326" s="183"/>
      <c r="B2326" s="206"/>
      <c r="D2326" s="72" t="s">
        <v>144</v>
      </c>
      <c r="E2326" s="211" t="s">
        <v>144</v>
      </c>
      <c r="V2326" s="2">
        <v>1</v>
      </c>
    </row>
    <row r="2327" spans="1:22" s="2" customFormat="1" ht="12.75">
      <c r="A2327" s="183"/>
      <c r="B2327" s="206"/>
      <c r="D2327" s="72" t="s">
        <v>144</v>
      </c>
      <c r="E2327" s="211" t="s">
        <v>144</v>
      </c>
      <c r="V2327" s="2">
        <v>1</v>
      </c>
    </row>
    <row r="2328" spans="1:22" s="2" customFormat="1" ht="12.75">
      <c r="A2328" s="183"/>
      <c r="B2328" s="206"/>
      <c r="D2328" s="72" t="s">
        <v>144</v>
      </c>
      <c r="E2328" s="211" t="s">
        <v>144</v>
      </c>
      <c r="V2328" s="2">
        <v>1</v>
      </c>
    </row>
    <row r="2329" spans="1:22" s="2" customFormat="1" ht="12.75">
      <c r="A2329" s="183"/>
      <c r="B2329" s="206"/>
      <c r="D2329" s="72" t="s">
        <v>144</v>
      </c>
      <c r="E2329" s="211" t="s">
        <v>144</v>
      </c>
      <c r="V2329" s="2">
        <v>1</v>
      </c>
    </row>
    <row r="2330" spans="1:22" s="2" customFormat="1" ht="12.75">
      <c r="A2330" s="183"/>
      <c r="B2330" s="206"/>
      <c r="D2330" s="72" t="s">
        <v>144</v>
      </c>
      <c r="E2330" s="211" t="s">
        <v>144</v>
      </c>
      <c r="V2330" s="2">
        <v>1</v>
      </c>
    </row>
    <row r="2331" spans="1:22" s="2" customFormat="1" ht="12.75">
      <c r="A2331" s="183"/>
      <c r="B2331" s="206"/>
      <c r="D2331" s="72" t="s">
        <v>144</v>
      </c>
      <c r="E2331" s="211" t="s">
        <v>144</v>
      </c>
      <c r="V2331" s="2">
        <v>1</v>
      </c>
    </row>
    <row r="2332" spans="1:22" s="2" customFormat="1" ht="12.75">
      <c r="A2332" s="183"/>
      <c r="B2332" s="206"/>
      <c r="D2332" s="72" t="s">
        <v>144</v>
      </c>
      <c r="E2332" s="211" t="s">
        <v>144</v>
      </c>
      <c r="V2332" s="2">
        <v>1</v>
      </c>
    </row>
    <row r="2333" spans="1:22" s="2" customFormat="1" ht="12.75">
      <c r="A2333" s="183"/>
      <c r="B2333" s="206"/>
      <c r="D2333" s="72" t="s">
        <v>144</v>
      </c>
      <c r="E2333" s="211"/>
    </row>
    <row r="2334" spans="1:22" s="2" customFormat="1" ht="12.75">
      <c r="A2334" s="183"/>
      <c r="B2334" s="206"/>
      <c r="D2334" s="72" t="s">
        <v>144</v>
      </c>
      <c r="E2334" s="211"/>
    </row>
    <row r="2335" spans="1:22" s="2" customFormat="1" ht="12.75">
      <c r="A2335" s="183"/>
      <c r="B2335" s="206"/>
      <c r="D2335" s="72" t="s">
        <v>144</v>
      </c>
      <c r="E2335" s="211"/>
    </row>
    <row r="2336" spans="1:22" s="2" customFormat="1" ht="12.75">
      <c r="A2336" s="183"/>
      <c r="B2336" s="206"/>
      <c r="D2336" s="72" t="s">
        <v>144</v>
      </c>
      <c r="E2336" s="211"/>
    </row>
    <row r="2337" spans="1:5" s="2" customFormat="1" ht="12.75">
      <c r="A2337" s="183"/>
      <c r="B2337" s="206"/>
      <c r="D2337" s="72" t="s">
        <v>144</v>
      </c>
      <c r="E2337" s="211"/>
    </row>
    <row r="2338" spans="1:5" s="2" customFormat="1" ht="12.75">
      <c r="A2338" s="183"/>
      <c r="B2338" s="206"/>
      <c r="D2338" s="72" t="s">
        <v>144</v>
      </c>
      <c r="E2338" s="211"/>
    </row>
    <row r="2339" spans="1:5" s="2" customFormat="1" ht="12.75">
      <c r="A2339" s="183"/>
      <c r="B2339" s="206"/>
      <c r="D2339" s="72" t="s">
        <v>144</v>
      </c>
      <c r="E2339" s="211"/>
    </row>
    <row r="2340" spans="1:5" s="2" customFormat="1" ht="12.75">
      <c r="A2340" s="183"/>
      <c r="B2340" s="206"/>
      <c r="D2340" s="72" t="s">
        <v>144</v>
      </c>
      <c r="E2340" s="211"/>
    </row>
    <row r="2341" spans="1:5" s="2" customFormat="1" ht="12.75">
      <c r="A2341" s="183"/>
      <c r="B2341" s="206"/>
      <c r="D2341" s="72" t="s">
        <v>144</v>
      </c>
      <c r="E2341" s="211"/>
    </row>
    <row r="2342" spans="1:5" s="2" customFormat="1" ht="12.75">
      <c r="A2342" s="183"/>
      <c r="B2342" s="206"/>
      <c r="D2342" s="72" t="s">
        <v>144</v>
      </c>
      <c r="E2342" s="211"/>
    </row>
    <row r="2343" spans="1:5" s="2" customFormat="1" ht="12.75">
      <c r="A2343" s="183"/>
      <c r="B2343" s="206"/>
      <c r="D2343" s="72" t="s">
        <v>144</v>
      </c>
      <c r="E2343" s="211"/>
    </row>
    <row r="2344" spans="1:5" s="2" customFormat="1" ht="12.75">
      <c r="A2344" s="183"/>
      <c r="B2344" s="206"/>
      <c r="D2344" s="72" t="s">
        <v>144</v>
      </c>
      <c r="E2344" s="211"/>
    </row>
    <row r="2345" spans="1:5" s="2" customFormat="1" ht="12.75">
      <c r="A2345" s="183"/>
      <c r="B2345" s="206"/>
      <c r="D2345" s="72" t="s">
        <v>144</v>
      </c>
      <c r="E2345" s="211"/>
    </row>
    <row r="2346" spans="1:5" s="2" customFormat="1" ht="12.75">
      <c r="A2346" s="183"/>
      <c r="B2346" s="206"/>
      <c r="D2346" s="72" t="s">
        <v>144</v>
      </c>
      <c r="E2346" s="211"/>
    </row>
    <row r="2347" spans="1:5" s="2" customFormat="1" ht="12.75">
      <c r="A2347" s="183"/>
      <c r="B2347" s="206"/>
      <c r="D2347" s="72" t="s">
        <v>144</v>
      </c>
      <c r="E2347" s="211"/>
    </row>
    <row r="2348" spans="1:5" s="2" customFormat="1" ht="12.75">
      <c r="A2348" s="183"/>
      <c r="B2348" s="206"/>
      <c r="D2348" s="72" t="s">
        <v>144</v>
      </c>
      <c r="E2348" s="211"/>
    </row>
    <row r="2349" spans="1:5" s="2" customFormat="1" ht="12.75">
      <c r="A2349" s="183"/>
      <c r="B2349" s="206"/>
      <c r="D2349" s="72" t="s">
        <v>144</v>
      </c>
      <c r="E2349" s="211"/>
    </row>
    <row r="2350" spans="1:5" ht="12.75">
      <c r="A2350" s="183"/>
      <c r="B2350" s="206"/>
      <c r="C2350" s="2"/>
      <c r="D2350" s="72" t="s">
        <v>144</v>
      </c>
      <c r="E2350" s="211"/>
    </row>
    <row r="2351" spans="1:5" ht="12.75">
      <c r="A2351" s="183"/>
      <c r="B2351" s="206"/>
      <c r="C2351" s="2"/>
      <c r="D2351" s="72" t="s">
        <v>144</v>
      </c>
      <c r="E2351" s="211"/>
    </row>
    <row r="2352" spans="1:5" ht="12.75">
      <c r="A2352" s="183"/>
      <c r="B2352" s="206"/>
      <c r="C2352" s="2"/>
      <c r="D2352" s="72" t="s">
        <v>144</v>
      </c>
      <c r="E2352" s="211"/>
    </row>
    <row r="2353" spans="1:5" ht="12.75">
      <c r="A2353" s="183"/>
      <c r="B2353" s="206"/>
      <c r="C2353" s="2"/>
      <c r="D2353" s="72" t="s">
        <v>144</v>
      </c>
      <c r="E2353" s="211"/>
    </row>
    <row r="2354" spans="1:5" ht="12.75">
      <c r="A2354" s="183"/>
      <c r="B2354" s="206"/>
      <c r="C2354" s="2"/>
      <c r="D2354" s="72" t="s">
        <v>144</v>
      </c>
      <c r="E2354" s="211"/>
    </row>
    <row r="2355" spans="1:5" ht="12.75">
      <c r="A2355" s="183"/>
      <c r="B2355" s="206"/>
      <c r="C2355" s="2"/>
      <c r="D2355" s="72" t="s">
        <v>144</v>
      </c>
      <c r="E2355" s="211"/>
    </row>
    <row r="2356" spans="1:5" ht="12.75">
      <c r="A2356" s="183"/>
      <c r="B2356" s="206"/>
      <c r="C2356" s="2"/>
      <c r="D2356" s="72" t="s">
        <v>144</v>
      </c>
      <c r="E2356" s="211"/>
    </row>
    <row r="2357" spans="1:5" ht="12.75">
      <c r="A2357" s="183"/>
      <c r="B2357" s="206"/>
      <c r="C2357" s="2"/>
      <c r="D2357" s="72" t="s">
        <v>144</v>
      </c>
      <c r="E2357" s="211"/>
    </row>
    <row r="2358" spans="1:5" ht="12.75">
      <c r="A2358" s="183"/>
      <c r="B2358" s="206"/>
      <c r="C2358" s="2"/>
      <c r="D2358" s="72" t="s">
        <v>144</v>
      </c>
      <c r="E2358" s="211"/>
    </row>
    <row r="2359" spans="1:5" ht="12.75">
      <c r="A2359" s="183"/>
      <c r="B2359" s="206"/>
      <c r="C2359" s="2"/>
      <c r="D2359" s="72" t="s">
        <v>144</v>
      </c>
      <c r="E2359" s="211"/>
    </row>
    <row r="2360" spans="1:5" ht="12.75">
      <c r="A2360" s="183"/>
      <c r="B2360" s="206"/>
      <c r="C2360" s="2"/>
      <c r="D2360" s="72" t="s">
        <v>144</v>
      </c>
      <c r="E2360" s="211"/>
    </row>
    <row r="2361" spans="1:5" ht="12.75">
      <c r="A2361" s="183"/>
      <c r="B2361" s="206"/>
      <c r="C2361" s="2"/>
      <c r="D2361" s="72" t="s">
        <v>144</v>
      </c>
      <c r="E2361" s="211"/>
    </row>
    <row r="2362" spans="1:5" ht="12.75">
      <c r="A2362" s="183"/>
      <c r="B2362" s="206"/>
      <c r="C2362" s="2"/>
      <c r="D2362" s="72" t="s">
        <v>144</v>
      </c>
      <c r="E2362" s="211"/>
    </row>
    <row r="2363" spans="1:5" ht="12.75">
      <c r="A2363" s="183"/>
      <c r="B2363" s="206"/>
      <c r="C2363" s="2"/>
      <c r="D2363" s="72" t="s">
        <v>144</v>
      </c>
      <c r="E2363" s="211"/>
    </row>
    <row r="2364" spans="1:5" ht="12.75">
      <c r="A2364" s="183"/>
      <c r="B2364" s="206"/>
      <c r="C2364" s="2"/>
      <c r="D2364" s="72" t="s">
        <v>144</v>
      </c>
      <c r="E2364" s="211"/>
    </row>
    <row r="2365" spans="1:5" ht="12.75">
      <c r="A2365" s="183"/>
      <c r="B2365" s="206"/>
      <c r="C2365" s="2"/>
      <c r="D2365" s="72" t="s">
        <v>144</v>
      </c>
      <c r="E2365" s="211"/>
    </row>
    <row r="2366" spans="1:5" ht="12.75">
      <c r="A2366" s="183"/>
      <c r="B2366" s="206"/>
      <c r="C2366" s="2"/>
      <c r="D2366" s="72" t="s">
        <v>144</v>
      </c>
      <c r="E2366" s="211"/>
    </row>
    <row r="2367" spans="1:5" ht="12.75">
      <c r="A2367" s="183"/>
      <c r="B2367" s="206"/>
      <c r="C2367" s="2"/>
      <c r="D2367" s="72" t="s">
        <v>144</v>
      </c>
      <c r="E2367" s="211"/>
    </row>
    <row r="2368" spans="1:5" ht="12.75">
      <c r="A2368" s="183"/>
      <c r="B2368" s="206"/>
      <c r="C2368" s="2"/>
      <c r="D2368" s="72" t="s">
        <v>144</v>
      </c>
      <c r="E2368" s="211"/>
    </row>
    <row r="2369" spans="1:5" ht="12.75">
      <c r="A2369" s="183"/>
      <c r="B2369" s="206"/>
      <c r="C2369" s="2"/>
      <c r="D2369" s="72" t="s">
        <v>144</v>
      </c>
      <c r="E2369" s="211"/>
    </row>
    <row r="2370" spans="1:5" ht="12.75">
      <c r="A2370" s="183"/>
      <c r="B2370" s="206"/>
      <c r="C2370" s="2"/>
      <c r="D2370" s="72" t="s">
        <v>144</v>
      </c>
      <c r="E2370" s="211"/>
    </row>
    <row r="2371" spans="1:5" ht="12.75">
      <c r="A2371" s="183"/>
      <c r="B2371" s="206"/>
      <c r="C2371" s="2"/>
      <c r="D2371" s="72" t="s">
        <v>144</v>
      </c>
      <c r="E2371" s="211"/>
    </row>
    <row r="2372" spans="1:5" ht="12.75">
      <c r="A2372" s="183"/>
      <c r="B2372" s="206"/>
      <c r="C2372" s="2"/>
      <c r="D2372" s="72" t="s">
        <v>144</v>
      </c>
      <c r="E2372" s="211"/>
    </row>
    <row r="2373" spans="1:5" ht="12.75">
      <c r="A2373" s="183"/>
      <c r="B2373" s="206"/>
      <c r="C2373" s="2"/>
      <c r="D2373" s="72" t="s">
        <v>144</v>
      </c>
      <c r="E2373" s="211"/>
    </row>
    <row r="2374" spans="1:5" ht="12.75">
      <c r="A2374" s="183"/>
      <c r="B2374" s="206"/>
      <c r="C2374" s="2"/>
      <c r="D2374" s="72" t="s">
        <v>144</v>
      </c>
      <c r="E2374" s="211"/>
    </row>
    <row r="2375" spans="1:5" ht="12.75">
      <c r="A2375" s="183"/>
      <c r="B2375" s="206"/>
      <c r="C2375" s="2"/>
      <c r="D2375" s="72" t="s">
        <v>144</v>
      </c>
      <c r="E2375" s="211"/>
    </row>
    <row r="2376" spans="1:5" ht="12.75">
      <c r="A2376" s="183"/>
      <c r="B2376" s="206"/>
      <c r="C2376" s="2"/>
      <c r="D2376" s="72" t="s">
        <v>144</v>
      </c>
      <c r="E2376" s="211"/>
    </row>
    <row r="2377" spans="1:5" ht="12.75">
      <c r="A2377" s="183"/>
      <c r="B2377" s="206"/>
      <c r="C2377" s="2"/>
      <c r="D2377" s="72" t="s">
        <v>144</v>
      </c>
      <c r="E2377" s="211"/>
    </row>
    <row r="2378" spans="1:5" ht="12.75">
      <c r="A2378" s="183"/>
      <c r="B2378" s="206"/>
      <c r="C2378" s="2"/>
      <c r="D2378" s="72" t="s">
        <v>144</v>
      </c>
      <c r="E2378" s="211"/>
    </row>
    <row r="2379" spans="1:5" ht="12.75">
      <c r="A2379" s="183"/>
      <c r="B2379" s="206"/>
      <c r="C2379" s="2"/>
      <c r="D2379" s="72" t="s">
        <v>144</v>
      </c>
      <c r="E2379" s="211"/>
    </row>
    <row r="2380" spans="1:5" ht="12.75">
      <c r="A2380" s="183"/>
      <c r="B2380" s="206"/>
      <c r="C2380" s="2"/>
      <c r="D2380" s="72" t="s">
        <v>144</v>
      </c>
      <c r="E2380" s="211"/>
    </row>
    <row r="2381" spans="1:5" ht="12.75">
      <c r="A2381" s="183"/>
      <c r="B2381" s="206"/>
      <c r="C2381" s="2"/>
      <c r="D2381" s="72" t="s">
        <v>144</v>
      </c>
      <c r="E2381" s="211"/>
    </row>
    <row r="2382" spans="1:5" ht="12.75">
      <c r="A2382" s="183"/>
      <c r="B2382" s="206"/>
      <c r="C2382" s="2"/>
      <c r="D2382" s="72" t="s">
        <v>144</v>
      </c>
      <c r="E2382" s="211"/>
    </row>
    <row r="2383" spans="1:5" ht="12.75">
      <c r="A2383" s="183"/>
      <c r="B2383" s="206"/>
      <c r="C2383" s="2"/>
      <c r="D2383" s="72" t="s">
        <v>144</v>
      </c>
      <c r="E2383" s="211"/>
    </row>
    <row r="2384" spans="1:5" ht="12.75">
      <c r="A2384" s="183"/>
      <c r="B2384" s="206"/>
      <c r="C2384" s="2"/>
      <c r="D2384" s="72" t="s">
        <v>144</v>
      </c>
      <c r="E2384" s="211"/>
    </row>
    <row r="2385" spans="1:5" ht="12.75">
      <c r="A2385" s="183"/>
      <c r="B2385" s="206"/>
      <c r="C2385" s="2"/>
      <c r="D2385" s="72" t="s">
        <v>144</v>
      </c>
      <c r="E2385" s="211"/>
    </row>
    <row r="2386" spans="1:5" ht="12.75">
      <c r="A2386" s="183"/>
      <c r="B2386" s="206"/>
      <c r="C2386" s="2"/>
      <c r="D2386" s="72" t="s">
        <v>144</v>
      </c>
      <c r="E2386" s="211"/>
    </row>
    <row r="2387" spans="1:5" ht="12.75">
      <c r="A2387" s="183"/>
      <c r="B2387" s="206"/>
      <c r="C2387" s="2"/>
      <c r="D2387" s="72" t="s">
        <v>144</v>
      </c>
      <c r="E2387" s="211"/>
    </row>
    <row r="2388" spans="1:5" ht="12.75">
      <c r="A2388" s="183"/>
      <c r="B2388" s="206"/>
      <c r="C2388" s="2"/>
      <c r="D2388" s="72" t="s">
        <v>144</v>
      </c>
      <c r="E2388" s="211"/>
    </row>
    <row r="2389" spans="1:5" ht="12.75">
      <c r="A2389" s="183"/>
      <c r="B2389" s="206"/>
      <c r="C2389" s="2"/>
      <c r="D2389" s="72" t="s">
        <v>144</v>
      </c>
      <c r="E2389" s="211"/>
    </row>
    <row r="2390" spans="1:5" ht="12.75">
      <c r="A2390" s="183"/>
      <c r="B2390" s="206"/>
      <c r="C2390" s="2"/>
      <c r="D2390" s="72" t="s">
        <v>144</v>
      </c>
      <c r="E2390" s="211"/>
    </row>
    <row r="2391" spans="1:5" ht="12.75">
      <c r="A2391" s="183"/>
      <c r="B2391" s="206"/>
      <c r="C2391" s="2"/>
      <c r="D2391" s="72" t="s">
        <v>144</v>
      </c>
      <c r="E2391" s="211"/>
    </row>
    <row r="2392" spans="1:5" ht="12.75">
      <c r="A2392" s="183"/>
      <c r="B2392" s="206"/>
      <c r="C2392" s="2"/>
      <c r="D2392" s="72" t="s">
        <v>144</v>
      </c>
      <c r="E2392" s="211"/>
    </row>
    <row r="2393" spans="1:5" ht="12.75">
      <c r="A2393" s="183"/>
      <c r="B2393" s="206"/>
      <c r="C2393" s="2"/>
      <c r="D2393" s="72" t="s">
        <v>144</v>
      </c>
      <c r="E2393" s="211"/>
    </row>
    <row r="2394" spans="1:5" ht="12.75">
      <c r="A2394" s="183"/>
      <c r="B2394" s="206"/>
      <c r="C2394" s="2"/>
      <c r="D2394" s="72" t="s">
        <v>144</v>
      </c>
      <c r="E2394" s="211"/>
    </row>
    <row r="2395" spans="1:5" ht="12.75">
      <c r="A2395" s="183"/>
      <c r="B2395" s="206"/>
      <c r="C2395" s="2"/>
      <c r="D2395" s="72" t="s">
        <v>144</v>
      </c>
      <c r="E2395" s="211"/>
    </row>
    <row r="2396" spans="1:5" ht="12.75">
      <c r="A2396" s="183"/>
      <c r="B2396" s="206"/>
      <c r="C2396" s="2"/>
      <c r="D2396" s="72" t="s">
        <v>144</v>
      </c>
      <c r="E2396" s="211"/>
    </row>
    <row r="2397" spans="1:5" ht="12.75">
      <c r="A2397" s="183"/>
      <c r="B2397" s="206"/>
      <c r="C2397" s="2"/>
      <c r="D2397" s="72" t="s">
        <v>144</v>
      </c>
      <c r="E2397" s="211"/>
    </row>
    <row r="2398" spans="1:5" ht="12.75">
      <c r="A2398" s="183"/>
      <c r="B2398" s="206"/>
      <c r="C2398" s="2"/>
      <c r="D2398" s="72" t="s">
        <v>144</v>
      </c>
      <c r="E2398" s="211"/>
    </row>
    <row r="2399" spans="1:5" ht="12.75">
      <c r="A2399" s="183"/>
      <c r="B2399" s="206"/>
      <c r="C2399" s="2"/>
      <c r="D2399" s="72" t="s">
        <v>144</v>
      </c>
      <c r="E2399" s="211"/>
    </row>
    <row r="2400" spans="1:5" ht="12.75">
      <c r="A2400" s="183"/>
      <c r="B2400" s="206"/>
      <c r="C2400" s="2"/>
      <c r="D2400" s="72" t="s">
        <v>144</v>
      </c>
      <c r="E2400" s="211"/>
    </row>
    <row r="2401" spans="1:5" ht="12.75">
      <c r="A2401" s="183"/>
      <c r="B2401" s="206"/>
      <c r="C2401" s="2"/>
      <c r="D2401" s="72" t="s">
        <v>144</v>
      </c>
      <c r="E2401" s="211"/>
    </row>
    <row r="2402" spans="1:5" ht="12.75">
      <c r="A2402" s="183"/>
      <c r="B2402" s="206"/>
      <c r="C2402" s="2"/>
      <c r="D2402" s="72" t="s">
        <v>144</v>
      </c>
      <c r="E2402" s="211"/>
    </row>
    <row r="2403" spans="1:5" ht="12.75">
      <c r="A2403" s="183"/>
      <c r="B2403" s="206"/>
      <c r="C2403" s="2"/>
      <c r="D2403" s="72" t="s">
        <v>144</v>
      </c>
      <c r="E2403" s="211"/>
    </row>
    <row r="2404" spans="1:5" ht="12.75">
      <c r="A2404" s="183"/>
      <c r="B2404" s="206"/>
      <c r="C2404" s="2"/>
      <c r="D2404" s="72" t="s">
        <v>144</v>
      </c>
      <c r="E2404" s="211"/>
    </row>
    <row r="2405" spans="1:5" ht="12.75">
      <c r="A2405" s="183"/>
      <c r="B2405" s="206"/>
      <c r="C2405" s="2"/>
      <c r="D2405" s="72" t="s">
        <v>144</v>
      </c>
      <c r="E2405" s="211"/>
    </row>
    <row r="2406" spans="1:5" ht="12.75">
      <c r="A2406" s="183"/>
      <c r="B2406" s="206"/>
      <c r="C2406" s="2"/>
      <c r="D2406" s="72" t="s">
        <v>144</v>
      </c>
      <c r="E2406" s="211"/>
    </row>
    <row r="2407" spans="1:5" ht="12.75">
      <c r="A2407" s="183"/>
      <c r="B2407" s="206"/>
      <c r="C2407" s="2"/>
      <c r="D2407" s="72" t="s">
        <v>144</v>
      </c>
      <c r="E2407" s="211"/>
    </row>
    <row r="2408" spans="1:5" ht="12.75">
      <c r="A2408" s="183"/>
      <c r="B2408" s="206"/>
      <c r="C2408" s="2"/>
      <c r="D2408" s="72" t="s">
        <v>144</v>
      </c>
      <c r="E2408" s="211"/>
    </row>
    <row r="2409" spans="1:5" ht="12.75">
      <c r="A2409" s="183"/>
      <c r="B2409" s="206"/>
      <c r="C2409" s="2"/>
      <c r="D2409" s="72" t="s">
        <v>144</v>
      </c>
      <c r="E2409" s="211"/>
    </row>
    <row r="2410" spans="1:5" ht="12.75">
      <c r="A2410" s="183"/>
      <c r="B2410" s="206"/>
      <c r="C2410" s="2"/>
      <c r="D2410" s="72" t="s">
        <v>144</v>
      </c>
      <c r="E2410" s="211"/>
    </row>
    <row r="2411" spans="1:5" ht="12.75">
      <c r="A2411" s="183"/>
      <c r="B2411" s="206"/>
      <c r="C2411" s="2"/>
      <c r="D2411" s="72" t="s">
        <v>144</v>
      </c>
      <c r="E2411" s="211"/>
    </row>
    <row r="2412" spans="1:5" ht="12.75">
      <c r="A2412" s="183"/>
      <c r="B2412" s="206"/>
      <c r="C2412" s="2"/>
      <c r="D2412" s="72" t="s">
        <v>144</v>
      </c>
      <c r="E2412" s="211"/>
    </row>
    <row r="2413" spans="1:5" ht="12.75">
      <c r="A2413" s="183"/>
      <c r="B2413" s="206"/>
      <c r="C2413" s="2"/>
      <c r="D2413" s="72" t="s">
        <v>144</v>
      </c>
      <c r="E2413" s="211"/>
    </row>
    <row r="2414" spans="1:5" ht="12.75">
      <c r="A2414" s="183"/>
      <c r="B2414" s="206"/>
      <c r="C2414" s="2"/>
      <c r="D2414" s="72" t="s">
        <v>144</v>
      </c>
      <c r="E2414" s="211"/>
    </row>
    <row r="2415" spans="1:5" ht="12.75">
      <c r="A2415" s="183"/>
      <c r="B2415" s="206"/>
      <c r="C2415" s="2"/>
      <c r="D2415" s="72" t="s">
        <v>144</v>
      </c>
      <c r="E2415" s="211"/>
    </row>
    <row r="2416" spans="1:5" ht="12.75">
      <c r="A2416" s="183"/>
      <c r="B2416" s="206"/>
      <c r="C2416" s="2"/>
      <c r="D2416" s="72" t="s">
        <v>144</v>
      </c>
      <c r="E2416" s="211"/>
    </row>
    <row r="2417" spans="1:5" ht="12.75">
      <c r="A2417" s="183"/>
      <c r="B2417" s="206"/>
      <c r="C2417" s="2"/>
      <c r="D2417" s="72" t="s">
        <v>144</v>
      </c>
      <c r="E2417" s="211"/>
    </row>
    <row r="2418" spans="1:5" ht="12.75">
      <c r="A2418" s="183"/>
      <c r="B2418" s="206"/>
      <c r="C2418" s="2"/>
      <c r="D2418" s="72" t="s">
        <v>144</v>
      </c>
      <c r="E2418" s="211"/>
    </row>
    <row r="2419" spans="1:5" ht="12.75">
      <c r="A2419" s="183"/>
      <c r="B2419" s="206"/>
      <c r="C2419" s="2"/>
      <c r="D2419" s="72" t="s">
        <v>144</v>
      </c>
      <c r="E2419" s="211"/>
    </row>
    <row r="2420" spans="1:5" ht="12.75">
      <c r="A2420" s="183"/>
      <c r="B2420" s="206"/>
      <c r="C2420" s="2"/>
      <c r="D2420" s="72" t="s">
        <v>144</v>
      </c>
      <c r="E2420" s="211"/>
    </row>
    <row r="2421" spans="1:5" ht="12.75">
      <c r="A2421" s="183"/>
      <c r="B2421" s="206"/>
      <c r="C2421" s="2"/>
      <c r="D2421" s="72" t="s">
        <v>144</v>
      </c>
      <c r="E2421" s="211"/>
    </row>
    <row r="2422" spans="1:5" ht="12.75">
      <c r="A2422" s="183"/>
      <c r="B2422" s="206"/>
      <c r="C2422" s="2"/>
      <c r="D2422" s="72" t="s">
        <v>144</v>
      </c>
      <c r="E2422" s="211"/>
    </row>
    <row r="2423" spans="1:5" ht="12.75">
      <c r="A2423" s="183"/>
      <c r="B2423" s="206"/>
      <c r="C2423" s="2"/>
      <c r="D2423" s="72" t="s">
        <v>144</v>
      </c>
      <c r="E2423" s="211"/>
    </row>
    <row r="2424" spans="1:5" ht="12.75">
      <c r="A2424" s="183"/>
      <c r="B2424" s="206"/>
      <c r="C2424" s="2"/>
      <c r="D2424" s="72" t="s">
        <v>144</v>
      </c>
      <c r="E2424" s="211"/>
    </row>
    <row r="2425" spans="1:5" ht="12.75">
      <c r="A2425" s="183"/>
      <c r="B2425" s="206"/>
      <c r="C2425" s="2"/>
      <c r="D2425" s="72" t="s">
        <v>144</v>
      </c>
      <c r="E2425" s="211"/>
    </row>
    <row r="2426" spans="1:5" ht="12.75">
      <c r="A2426" s="183"/>
      <c r="B2426" s="206"/>
      <c r="C2426" s="2"/>
      <c r="D2426" s="72" t="s">
        <v>144</v>
      </c>
      <c r="E2426" s="211"/>
    </row>
    <row r="2427" spans="1:5" ht="12.75">
      <c r="A2427" s="183"/>
      <c r="B2427" s="206"/>
      <c r="C2427" s="2"/>
      <c r="D2427" s="72" t="s">
        <v>144</v>
      </c>
      <c r="E2427" s="211"/>
    </row>
    <row r="2428" spans="1:5" ht="12.75">
      <c r="A2428" s="183"/>
      <c r="B2428" s="206"/>
      <c r="C2428" s="2"/>
      <c r="D2428" s="72" t="s">
        <v>144</v>
      </c>
      <c r="E2428" s="211"/>
    </row>
    <row r="2429" spans="1:5" ht="12.75">
      <c r="A2429" s="183"/>
      <c r="B2429" s="206"/>
      <c r="C2429" s="2"/>
      <c r="D2429" s="72" t="s">
        <v>144</v>
      </c>
      <c r="E2429" s="211"/>
    </row>
    <row r="2430" spans="1:5" ht="12.75">
      <c r="A2430" s="183"/>
      <c r="B2430" s="206"/>
      <c r="C2430" s="2"/>
      <c r="D2430" s="72" t="s">
        <v>144</v>
      </c>
      <c r="E2430" s="211"/>
    </row>
    <row r="2431" spans="1:5" ht="12.75">
      <c r="A2431" s="183"/>
      <c r="B2431" s="206"/>
      <c r="C2431" s="2"/>
      <c r="D2431" s="72" t="s">
        <v>144</v>
      </c>
      <c r="E2431" s="211"/>
    </row>
    <row r="2432" spans="1:5" ht="12.75">
      <c r="A2432" s="183"/>
      <c r="B2432" s="206"/>
      <c r="C2432" s="2"/>
      <c r="D2432" s="72" t="s">
        <v>144</v>
      </c>
      <c r="E2432" s="211"/>
    </row>
    <row r="2433" spans="1:5" ht="12.75">
      <c r="A2433" s="183"/>
      <c r="B2433" s="206"/>
      <c r="C2433" s="2"/>
      <c r="D2433" s="72" t="s">
        <v>144</v>
      </c>
      <c r="E2433" s="211"/>
    </row>
    <row r="2434" spans="1:5" ht="12.75">
      <c r="A2434" s="183"/>
      <c r="B2434" s="206"/>
      <c r="C2434" s="2"/>
      <c r="D2434" s="72" t="s">
        <v>144</v>
      </c>
      <c r="E2434" s="211"/>
    </row>
    <row r="2435" spans="1:5" ht="12.75">
      <c r="A2435" s="183"/>
      <c r="B2435" s="206"/>
      <c r="C2435" s="2"/>
      <c r="D2435" s="72" t="s">
        <v>144</v>
      </c>
      <c r="E2435" s="211"/>
    </row>
    <row r="2436" spans="1:5" ht="12.75">
      <c r="A2436" s="183"/>
      <c r="B2436" s="206"/>
      <c r="C2436" s="2"/>
      <c r="D2436" s="72" t="s">
        <v>144</v>
      </c>
      <c r="E2436" s="211"/>
    </row>
    <row r="2437" spans="1:5" ht="12.75">
      <c r="A2437" s="183"/>
      <c r="B2437" s="206"/>
      <c r="C2437" s="2"/>
      <c r="D2437" s="72" t="s">
        <v>144</v>
      </c>
      <c r="E2437" s="211"/>
    </row>
    <row r="2438" spans="1:5" ht="12.75">
      <c r="A2438" s="183"/>
      <c r="B2438" s="206"/>
      <c r="C2438" s="2"/>
      <c r="D2438" s="72" t="s">
        <v>144</v>
      </c>
      <c r="E2438" s="211"/>
    </row>
    <row r="2439" spans="1:5" ht="12.75">
      <c r="A2439" s="183"/>
      <c r="B2439" s="206"/>
      <c r="C2439" s="2"/>
      <c r="D2439" s="72" t="s">
        <v>144</v>
      </c>
      <c r="E2439" s="211"/>
    </row>
    <row r="2440" spans="1:5" ht="12.75">
      <c r="A2440" s="183"/>
      <c r="B2440" s="206"/>
      <c r="C2440" s="2"/>
      <c r="D2440" s="72" t="s">
        <v>144</v>
      </c>
      <c r="E2440" s="211"/>
    </row>
    <row r="2441" spans="1:5" ht="12.75">
      <c r="A2441" s="183"/>
      <c r="B2441" s="206"/>
      <c r="C2441" s="2"/>
      <c r="D2441" s="72" t="s">
        <v>144</v>
      </c>
      <c r="E2441" s="211"/>
    </row>
    <row r="2442" spans="1:5" ht="12.75">
      <c r="A2442" s="183"/>
      <c r="B2442" s="206"/>
      <c r="C2442" s="2"/>
      <c r="D2442" s="72" t="s">
        <v>144</v>
      </c>
      <c r="E2442" s="211"/>
    </row>
    <row r="2443" spans="1:5" ht="12.75">
      <c r="A2443" s="183"/>
      <c r="B2443" s="206"/>
      <c r="C2443" s="2"/>
      <c r="D2443" s="72" t="s">
        <v>144</v>
      </c>
      <c r="E2443" s="211"/>
    </row>
    <row r="2444" spans="1:5" ht="12.75">
      <c r="A2444" s="183"/>
      <c r="B2444" s="206"/>
      <c r="C2444" s="2"/>
      <c r="D2444" s="72" t="s">
        <v>144</v>
      </c>
      <c r="E2444" s="211"/>
    </row>
    <row r="2445" spans="1:5" ht="12.75">
      <c r="A2445" s="183"/>
      <c r="B2445" s="206"/>
      <c r="C2445" s="2"/>
      <c r="D2445" s="72" t="s">
        <v>144</v>
      </c>
      <c r="E2445" s="211"/>
    </row>
    <row r="2446" spans="1:5" ht="12.75">
      <c r="A2446" s="183"/>
      <c r="B2446" s="206"/>
      <c r="C2446" s="2"/>
      <c r="D2446" s="72" t="s">
        <v>144</v>
      </c>
      <c r="E2446" s="211"/>
    </row>
    <row r="2447" spans="1:5" ht="12.75">
      <c r="A2447" s="183"/>
      <c r="B2447" s="206"/>
      <c r="C2447" s="2"/>
      <c r="D2447" s="72" t="s">
        <v>144</v>
      </c>
      <c r="E2447" s="211"/>
    </row>
    <row r="2448" spans="1:5" ht="12.75">
      <c r="A2448" s="183"/>
      <c r="B2448" s="206"/>
      <c r="C2448" s="2"/>
      <c r="D2448" s="72" t="s">
        <v>144</v>
      </c>
      <c r="E2448" s="211"/>
    </row>
    <row r="2449" spans="1:5" ht="12.75">
      <c r="A2449" s="183"/>
      <c r="B2449" s="206"/>
      <c r="C2449" s="2"/>
      <c r="D2449" s="72" t="s">
        <v>144</v>
      </c>
      <c r="E2449" s="211"/>
    </row>
    <row r="2450" spans="1:5" ht="12.75">
      <c r="A2450" s="183"/>
      <c r="B2450" s="206"/>
      <c r="C2450" s="2"/>
      <c r="D2450" s="72" t="s">
        <v>144</v>
      </c>
      <c r="E2450" s="211"/>
    </row>
    <row r="2451" spans="1:5" ht="12.75">
      <c r="A2451" s="183"/>
      <c r="B2451" s="206"/>
      <c r="C2451" s="2"/>
      <c r="D2451" s="72" t="s">
        <v>144</v>
      </c>
      <c r="E2451" s="211"/>
    </row>
    <row r="2452" spans="1:5" ht="12.75">
      <c r="A2452" s="183"/>
      <c r="B2452" s="206"/>
      <c r="C2452" s="2"/>
      <c r="D2452" s="72" t="s">
        <v>144</v>
      </c>
      <c r="E2452" s="211"/>
    </row>
    <row r="2453" spans="1:5" ht="12.75">
      <c r="A2453" s="183"/>
      <c r="B2453" s="206"/>
      <c r="C2453" s="2"/>
      <c r="D2453" s="72" t="s">
        <v>144</v>
      </c>
      <c r="E2453" s="211"/>
    </row>
    <row r="2454" spans="1:5" ht="12.75">
      <c r="A2454" s="183"/>
      <c r="B2454" s="206"/>
      <c r="C2454" s="2"/>
      <c r="D2454" s="72" t="s">
        <v>144</v>
      </c>
      <c r="E2454" s="211"/>
    </row>
    <row r="2455" spans="1:5" ht="12.75">
      <c r="A2455" s="183"/>
      <c r="B2455" s="206"/>
      <c r="C2455" s="2"/>
      <c r="D2455" s="72" t="s">
        <v>144</v>
      </c>
      <c r="E2455" s="211"/>
    </row>
    <row r="2456" spans="1:5" ht="12.75">
      <c r="A2456" s="183"/>
      <c r="B2456" s="206"/>
      <c r="C2456" s="2"/>
      <c r="D2456" s="72" t="s">
        <v>144</v>
      </c>
      <c r="E2456" s="211"/>
    </row>
    <row r="2457" spans="1:5" ht="12.75">
      <c r="A2457" s="183"/>
      <c r="B2457" s="206"/>
      <c r="C2457" s="2"/>
      <c r="D2457" s="72" t="s">
        <v>144</v>
      </c>
      <c r="E2457" s="211"/>
    </row>
    <row r="2458" spans="1:5" ht="12.75">
      <c r="A2458" s="183"/>
      <c r="B2458" s="206"/>
      <c r="C2458" s="2"/>
      <c r="D2458" s="72" t="s">
        <v>144</v>
      </c>
      <c r="E2458" s="211"/>
    </row>
    <row r="2459" spans="1:5" ht="12.75">
      <c r="A2459" s="183"/>
      <c r="B2459" s="206"/>
      <c r="C2459" s="2"/>
      <c r="D2459" s="72" t="s">
        <v>144</v>
      </c>
      <c r="E2459" s="211"/>
    </row>
    <row r="2460" spans="1:5" ht="12.75">
      <c r="A2460" s="183"/>
      <c r="B2460" s="206"/>
      <c r="C2460" s="2"/>
      <c r="D2460" s="72" t="s">
        <v>144</v>
      </c>
      <c r="E2460" s="211"/>
    </row>
    <row r="2461" spans="1:5" ht="12.75">
      <c r="A2461" s="183"/>
      <c r="B2461" s="206"/>
      <c r="C2461" s="2"/>
      <c r="D2461" s="72" t="s">
        <v>144</v>
      </c>
      <c r="E2461" s="211"/>
    </row>
    <row r="2462" spans="1:5" ht="12.75">
      <c r="A2462" s="183"/>
      <c r="B2462" s="206"/>
      <c r="C2462" s="2"/>
      <c r="D2462" s="72" t="s">
        <v>144</v>
      </c>
      <c r="E2462" s="211"/>
    </row>
    <row r="2463" spans="1:5" ht="12.75">
      <c r="A2463" s="183"/>
      <c r="B2463" s="206"/>
      <c r="C2463" s="2"/>
      <c r="D2463" s="72" t="s">
        <v>144</v>
      </c>
      <c r="E2463" s="211"/>
    </row>
    <row r="2464" spans="1:5" ht="12.75">
      <c r="A2464" s="183"/>
      <c r="B2464" s="206"/>
      <c r="C2464" s="2"/>
      <c r="D2464" s="72" t="s">
        <v>144</v>
      </c>
      <c r="E2464" s="211"/>
    </row>
    <row r="2465" spans="1:5" ht="12.75">
      <c r="A2465" s="183"/>
      <c r="B2465" s="206"/>
      <c r="C2465" s="2"/>
      <c r="D2465" s="72" t="s">
        <v>144</v>
      </c>
      <c r="E2465" s="211"/>
    </row>
    <row r="2466" spans="1:5" ht="12.75">
      <c r="A2466" s="183"/>
      <c r="B2466" s="206"/>
      <c r="C2466" s="2"/>
      <c r="D2466" s="72" t="s">
        <v>144</v>
      </c>
      <c r="E2466" s="211"/>
    </row>
    <row r="2467" spans="1:5" ht="12.75">
      <c r="A2467" s="183"/>
      <c r="B2467" s="206"/>
      <c r="C2467" s="2"/>
      <c r="D2467" s="72" t="s">
        <v>144</v>
      </c>
      <c r="E2467" s="211"/>
    </row>
    <row r="2468" spans="1:5" ht="12.75">
      <c r="A2468" s="183"/>
      <c r="B2468" s="206"/>
      <c r="C2468" s="2"/>
      <c r="D2468" s="72" t="s">
        <v>144</v>
      </c>
      <c r="E2468" s="211"/>
    </row>
    <row r="2469" spans="1:5" ht="12.75">
      <c r="A2469" s="183"/>
      <c r="B2469" s="206"/>
      <c r="C2469" s="2"/>
      <c r="D2469" s="72" t="s">
        <v>144</v>
      </c>
      <c r="E2469" s="211"/>
    </row>
    <row r="2470" spans="1:5" ht="12.75">
      <c r="A2470" s="183"/>
      <c r="B2470" s="206"/>
      <c r="C2470" s="2"/>
      <c r="D2470" s="72" t="s">
        <v>144</v>
      </c>
      <c r="E2470" s="211"/>
    </row>
    <row r="2471" spans="1:5" ht="12.75">
      <c r="A2471" s="183"/>
      <c r="B2471" s="206"/>
      <c r="C2471" s="2"/>
      <c r="D2471" s="72" t="s">
        <v>144</v>
      </c>
      <c r="E2471" s="211"/>
    </row>
    <row r="2472" spans="1:5" ht="12.75">
      <c r="A2472" s="183"/>
      <c r="B2472" s="206"/>
      <c r="C2472" s="2"/>
      <c r="D2472" s="72" t="s">
        <v>144</v>
      </c>
      <c r="E2472" s="211"/>
    </row>
    <row r="2473" spans="1:5" ht="12.75">
      <c r="A2473" s="183"/>
      <c r="B2473" s="206"/>
      <c r="C2473" s="2"/>
      <c r="D2473" s="72" t="s">
        <v>144</v>
      </c>
      <c r="E2473" s="211"/>
    </row>
    <row r="2474" spans="1:5" ht="12.75">
      <c r="A2474" s="183"/>
      <c r="B2474" s="206"/>
      <c r="C2474" s="2"/>
      <c r="D2474" s="72" t="s">
        <v>144</v>
      </c>
      <c r="E2474" s="211"/>
    </row>
    <row r="2475" spans="1:5" ht="12.75">
      <c r="A2475" s="183"/>
      <c r="B2475" s="206"/>
      <c r="C2475" s="2"/>
      <c r="D2475" s="72" t="s">
        <v>144</v>
      </c>
      <c r="E2475" s="211"/>
    </row>
    <row r="2476" spans="1:5" ht="12.75">
      <c r="A2476" s="183"/>
      <c r="B2476" s="206"/>
      <c r="C2476" s="2"/>
      <c r="D2476" s="72" t="s">
        <v>144</v>
      </c>
      <c r="E2476" s="211"/>
    </row>
    <row r="2477" spans="1:5" ht="12.75">
      <c r="A2477" s="183"/>
      <c r="B2477" s="206"/>
      <c r="C2477" s="2"/>
      <c r="D2477" s="72" t="s">
        <v>144</v>
      </c>
      <c r="E2477" s="211"/>
    </row>
    <row r="2478" spans="1:5" ht="12.75">
      <c r="A2478" s="183"/>
      <c r="B2478" s="206"/>
      <c r="C2478" s="2"/>
      <c r="D2478" s="72" t="s">
        <v>144</v>
      </c>
      <c r="E2478" s="211"/>
    </row>
    <row r="2479" spans="1:5" ht="12.75">
      <c r="A2479" s="183"/>
      <c r="B2479" s="206"/>
      <c r="C2479" s="2"/>
      <c r="D2479" s="72" t="s">
        <v>144</v>
      </c>
      <c r="E2479" s="211"/>
    </row>
    <row r="2480" spans="1:5" ht="12.75">
      <c r="A2480" s="183"/>
      <c r="B2480" s="206"/>
      <c r="C2480" s="2"/>
      <c r="D2480" s="72" t="s">
        <v>144</v>
      </c>
      <c r="E2480" s="211"/>
    </row>
    <row r="2481" spans="1:5" ht="12.75">
      <c r="A2481" s="183"/>
      <c r="B2481" s="206"/>
      <c r="C2481" s="2"/>
      <c r="D2481" s="72" t="s">
        <v>144</v>
      </c>
      <c r="E2481" s="211"/>
    </row>
    <row r="2482" spans="1:5" ht="12.75">
      <c r="A2482" s="183"/>
      <c r="B2482" s="206"/>
      <c r="C2482" s="2"/>
      <c r="D2482" s="72" t="s">
        <v>144</v>
      </c>
      <c r="E2482" s="211"/>
    </row>
    <row r="2483" spans="1:5" ht="12.75">
      <c r="A2483" s="183"/>
      <c r="B2483" s="206"/>
      <c r="C2483" s="2"/>
      <c r="D2483" s="72" t="s">
        <v>144</v>
      </c>
      <c r="E2483" s="211"/>
    </row>
    <row r="2484" spans="1:5" ht="12.75">
      <c r="A2484" s="183"/>
      <c r="B2484" s="206"/>
      <c r="C2484" s="2"/>
      <c r="D2484" s="72" t="s">
        <v>144</v>
      </c>
      <c r="E2484" s="211"/>
    </row>
    <row r="2485" spans="1:5" ht="12.75">
      <c r="A2485" s="183"/>
      <c r="B2485" s="206"/>
      <c r="C2485" s="2"/>
      <c r="D2485" s="72" t="s">
        <v>144</v>
      </c>
      <c r="E2485" s="211"/>
    </row>
    <row r="2486" spans="1:5" ht="12.75">
      <c r="A2486" s="183"/>
      <c r="B2486" s="206"/>
      <c r="C2486" s="2"/>
      <c r="D2486" s="72" t="s">
        <v>144</v>
      </c>
      <c r="E2486" s="211"/>
    </row>
    <row r="2487" spans="1:5" ht="12.75">
      <c r="A2487" s="183"/>
      <c r="B2487" s="206"/>
      <c r="C2487" s="2"/>
      <c r="D2487" s="72" t="s">
        <v>144</v>
      </c>
      <c r="E2487" s="211"/>
    </row>
    <row r="2488" spans="1:5" ht="12.75">
      <c r="A2488" s="183"/>
      <c r="B2488" s="206"/>
      <c r="C2488" s="2"/>
      <c r="D2488" s="72" t="s">
        <v>144</v>
      </c>
      <c r="E2488" s="211"/>
    </row>
    <row r="2489" spans="1:5" ht="12.75">
      <c r="A2489" s="183"/>
      <c r="B2489" s="206"/>
      <c r="C2489" s="2"/>
      <c r="D2489" s="72" t="s">
        <v>144</v>
      </c>
      <c r="E2489" s="211"/>
    </row>
    <row r="2490" spans="1:5" ht="12.75">
      <c r="A2490" s="183"/>
      <c r="B2490" s="206"/>
      <c r="C2490" s="2"/>
      <c r="D2490" s="72" t="s">
        <v>144</v>
      </c>
      <c r="E2490" s="211"/>
    </row>
    <row r="2491" spans="1:5" ht="12.75">
      <c r="A2491" s="183"/>
      <c r="B2491" s="206"/>
      <c r="C2491" s="2"/>
      <c r="D2491" s="72" t="s">
        <v>144</v>
      </c>
      <c r="E2491" s="211"/>
    </row>
    <row r="2492" spans="1:5" ht="12.75">
      <c r="A2492" s="183"/>
      <c r="B2492" s="206"/>
      <c r="C2492" s="2"/>
      <c r="D2492" s="72" t="s">
        <v>144</v>
      </c>
      <c r="E2492" s="211"/>
    </row>
    <row r="2493" spans="1:5" ht="12.75">
      <c r="A2493" s="183"/>
      <c r="B2493" s="206"/>
      <c r="C2493" s="2"/>
      <c r="D2493" s="72" t="s">
        <v>144</v>
      </c>
      <c r="E2493" s="211"/>
    </row>
    <row r="2494" spans="1:5" ht="12.75">
      <c r="A2494" s="183"/>
      <c r="B2494" s="206"/>
      <c r="C2494" s="2"/>
      <c r="D2494" s="72" t="s">
        <v>144</v>
      </c>
      <c r="E2494" s="211"/>
    </row>
    <row r="2495" spans="1:5" ht="12.75">
      <c r="A2495" s="183"/>
      <c r="B2495" s="206"/>
      <c r="C2495" s="2"/>
      <c r="D2495" s="72" t="s">
        <v>144</v>
      </c>
      <c r="E2495" s="211"/>
    </row>
    <row r="2496" spans="1:5" ht="12.75">
      <c r="A2496" s="183"/>
      <c r="B2496" s="206"/>
      <c r="C2496" s="2"/>
      <c r="D2496" s="72" t="s">
        <v>144</v>
      </c>
      <c r="E2496" s="211"/>
    </row>
    <row r="2497" spans="1:5" ht="12.75">
      <c r="A2497" s="183"/>
      <c r="B2497" s="206"/>
      <c r="C2497" s="2"/>
      <c r="D2497" s="72" t="s">
        <v>144</v>
      </c>
      <c r="E2497" s="211"/>
    </row>
    <row r="2498" spans="1:5" ht="12.75">
      <c r="A2498" s="183"/>
      <c r="B2498" s="206"/>
      <c r="C2498" s="2"/>
      <c r="D2498" s="72" t="s">
        <v>144</v>
      </c>
      <c r="E2498" s="211"/>
    </row>
    <row r="2499" spans="1:5" ht="12.75">
      <c r="A2499" s="183"/>
      <c r="B2499" s="206"/>
      <c r="C2499" s="2"/>
      <c r="D2499" s="72" t="s">
        <v>144</v>
      </c>
      <c r="E2499" s="211"/>
    </row>
    <row r="2500" spans="1:5" ht="12.75">
      <c r="A2500" s="183"/>
      <c r="B2500" s="206"/>
      <c r="C2500" s="2"/>
      <c r="D2500" s="72" t="s">
        <v>144</v>
      </c>
      <c r="E2500" s="211"/>
    </row>
    <row r="2501" spans="1:5" ht="12.75">
      <c r="A2501" s="183"/>
      <c r="B2501" s="206"/>
      <c r="C2501" s="2"/>
      <c r="D2501" s="72" t="s">
        <v>144</v>
      </c>
      <c r="E2501" s="211"/>
    </row>
    <row r="2502" spans="1:5" ht="12.75">
      <c r="A2502" s="183"/>
      <c r="B2502" s="206"/>
      <c r="C2502" s="2"/>
      <c r="D2502" s="72" t="s">
        <v>144</v>
      </c>
      <c r="E2502" s="211"/>
    </row>
    <row r="2503" spans="1:5" ht="12.75">
      <c r="A2503" s="183"/>
      <c r="B2503" s="206"/>
      <c r="C2503" s="2"/>
      <c r="D2503" s="72" t="s">
        <v>144</v>
      </c>
      <c r="E2503" s="211"/>
    </row>
    <row r="2504" spans="1:5" ht="12.75">
      <c r="A2504" s="183"/>
      <c r="B2504" s="206"/>
      <c r="C2504" s="2"/>
      <c r="D2504" s="72" t="s">
        <v>144</v>
      </c>
      <c r="E2504" s="211"/>
    </row>
    <row r="2505" spans="1:5" ht="12.75">
      <c r="A2505" s="183"/>
      <c r="B2505" s="206"/>
      <c r="C2505" s="2"/>
      <c r="D2505" s="72" t="s">
        <v>144</v>
      </c>
      <c r="E2505" s="211"/>
    </row>
    <row r="2506" spans="1:5" ht="12.75">
      <c r="A2506" s="183"/>
      <c r="B2506" s="206"/>
      <c r="C2506" s="2"/>
      <c r="D2506" s="72" t="s">
        <v>144</v>
      </c>
      <c r="E2506" s="211"/>
    </row>
    <row r="2507" spans="1:5" ht="12.75">
      <c r="A2507" s="183"/>
      <c r="B2507" s="206"/>
      <c r="C2507" s="2"/>
      <c r="D2507" s="72" t="s">
        <v>144</v>
      </c>
      <c r="E2507" s="211"/>
    </row>
    <row r="2508" spans="1:5" ht="12.75">
      <c r="A2508" s="183"/>
      <c r="B2508" s="206"/>
      <c r="C2508" s="2"/>
      <c r="D2508" s="72" t="s">
        <v>144</v>
      </c>
      <c r="E2508" s="211"/>
    </row>
    <row r="2509" spans="1:5" ht="12.75">
      <c r="A2509" s="183"/>
      <c r="B2509" s="206"/>
      <c r="C2509" s="2"/>
      <c r="D2509" s="72" t="s">
        <v>144</v>
      </c>
      <c r="E2509" s="211"/>
    </row>
    <row r="2510" spans="1:5" ht="12.75">
      <c r="A2510" s="183"/>
      <c r="B2510" s="206"/>
      <c r="C2510" s="2"/>
      <c r="D2510" s="72" t="s">
        <v>144</v>
      </c>
      <c r="E2510" s="211"/>
    </row>
    <row r="2511" spans="1:5" ht="12.75">
      <c r="A2511" s="183"/>
      <c r="B2511" s="206"/>
      <c r="C2511" s="2"/>
      <c r="D2511" s="72" t="s">
        <v>144</v>
      </c>
      <c r="E2511" s="211"/>
    </row>
    <row r="2512" spans="1:5" ht="12.75">
      <c r="A2512" s="183"/>
      <c r="B2512" s="206"/>
      <c r="C2512" s="2"/>
      <c r="D2512" s="72" t="s">
        <v>144</v>
      </c>
      <c r="E2512" s="211"/>
    </row>
    <row r="2513" spans="1:5" ht="12.75">
      <c r="A2513" s="183"/>
      <c r="B2513" s="206"/>
      <c r="C2513" s="2"/>
      <c r="D2513" s="72" t="s">
        <v>144</v>
      </c>
      <c r="E2513" s="211"/>
    </row>
    <row r="2514" spans="1:5" ht="12.75">
      <c r="A2514" s="183"/>
      <c r="B2514" s="206"/>
      <c r="C2514" s="2"/>
      <c r="D2514" s="72" t="s">
        <v>144</v>
      </c>
      <c r="E2514" s="211"/>
    </row>
    <row r="2515" spans="1:5" ht="12.75">
      <c r="A2515" s="183"/>
      <c r="B2515" s="206"/>
      <c r="C2515" s="2"/>
      <c r="D2515" s="72" t="s">
        <v>144</v>
      </c>
      <c r="E2515" s="211"/>
    </row>
    <row r="2516" spans="1:5" ht="12.75">
      <c r="A2516" s="183"/>
      <c r="B2516" s="206"/>
      <c r="C2516" s="2"/>
      <c r="D2516" s="72" t="s">
        <v>144</v>
      </c>
      <c r="E2516" s="211"/>
    </row>
    <row r="2517" spans="1:5" ht="12.75">
      <c r="A2517" s="183"/>
      <c r="B2517" s="206"/>
      <c r="C2517" s="2"/>
      <c r="D2517" s="2" t="s">
        <v>144</v>
      </c>
      <c r="E2517" s="212"/>
    </row>
    <row r="2518" spans="1:5" ht="12.75">
      <c r="A2518" s="183"/>
      <c r="B2518" s="206"/>
      <c r="C2518" s="2"/>
      <c r="D2518" s="2" t="s">
        <v>144</v>
      </c>
      <c r="E2518" s="212"/>
    </row>
    <row r="2519" spans="1:5" ht="12.75">
      <c r="A2519" s="183"/>
      <c r="B2519" s="206"/>
      <c r="C2519" s="2"/>
      <c r="D2519" s="2" t="s">
        <v>144</v>
      </c>
      <c r="E2519" s="212"/>
    </row>
    <row r="2520" spans="1:5" ht="12.75">
      <c r="A2520" s="183"/>
      <c r="B2520" s="206"/>
      <c r="C2520" s="2"/>
      <c r="D2520" s="2" t="s">
        <v>144</v>
      </c>
      <c r="E2520" s="212"/>
    </row>
    <row r="2521" spans="1:5" ht="12.75">
      <c r="A2521" s="183"/>
      <c r="B2521" s="206"/>
      <c r="C2521" s="2"/>
      <c r="D2521" s="2" t="s">
        <v>144</v>
      </c>
      <c r="E2521" s="212"/>
    </row>
    <row r="2522" spans="1:5" ht="12.75">
      <c r="A2522" s="183"/>
      <c r="B2522" s="206"/>
      <c r="C2522" s="2"/>
      <c r="D2522" s="2" t="s">
        <v>144</v>
      </c>
      <c r="E2522" s="212"/>
    </row>
    <row r="2523" spans="1:5" ht="12.75">
      <c r="A2523" s="183"/>
      <c r="B2523" s="206"/>
      <c r="C2523" s="2"/>
      <c r="D2523" s="2" t="s">
        <v>144</v>
      </c>
      <c r="E2523" s="212"/>
    </row>
    <row r="2524" spans="1:5" ht="12.75">
      <c r="A2524" s="183"/>
      <c r="B2524" s="206"/>
      <c r="C2524" s="2"/>
      <c r="D2524" s="2" t="s">
        <v>144</v>
      </c>
      <c r="E2524" s="212"/>
    </row>
    <row r="2525" spans="1:5" ht="12.75">
      <c r="A2525" s="183"/>
      <c r="B2525" s="206"/>
      <c r="C2525" s="2"/>
      <c r="D2525" s="2"/>
      <c r="E2525" s="212"/>
    </row>
    <row r="2526" spans="1:5" ht="12.75">
      <c r="A2526" s="183"/>
      <c r="B2526" s="206"/>
      <c r="C2526" s="2"/>
      <c r="D2526" s="2"/>
      <c r="E2526" s="206"/>
    </row>
    <row r="2527" spans="1:5" ht="12.75">
      <c r="A2527" s="165"/>
      <c r="B2527" s="165"/>
      <c r="D2527" s="2"/>
      <c r="E2527" s="206"/>
    </row>
    <row r="2528" spans="1:5" ht="12.75">
      <c r="A2528" s="165"/>
      <c r="B2528" s="165"/>
      <c r="D2528" s="2"/>
      <c r="E2528" s="206"/>
    </row>
  </sheetData>
  <mergeCells count="3">
    <mergeCell ref="A15:E21"/>
    <mergeCell ref="A24:E24"/>
    <mergeCell ref="H27:J27"/>
  </mergeCells>
  <conditionalFormatting sqref="H27:J28 J33 H29:I32">
    <cfRule type="colorScale" priority="6">
      <colorScale>
        <cfvo type="min"/>
        <cfvo type="max"/>
        <color rgb="FF63BE7B"/>
        <color rgb="FFFFEF9C"/>
      </colorScale>
    </cfRule>
  </conditionalFormatting>
  <conditionalFormatting sqref="J31:J32">
    <cfRule type="colorScale" priority="4">
      <colorScale>
        <cfvo type="min"/>
        <cfvo type="max"/>
        <color rgb="FF63BE7B"/>
        <color rgb="FFFFEF9C"/>
      </colorScale>
    </cfRule>
  </conditionalFormatting>
  <conditionalFormatting sqref="J29:J30">
    <cfRule type="colorScale" priority="1">
      <colorScale>
        <cfvo type="min"/>
        <cfvo type="max"/>
        <color rgb="FF63BE7B"/>
        <color rgb="FFFFEF9C"/>
      </colorScale>
    </cfRule>
  </conditionalFormatting>
  <pageMargins left="0.7" right="0.7" top="0.75" bottom="0.75" header="0.3" footer="0.3"/>
  <pageSetup paperSize="8" orientation="portrait" r:id="rId1"/>
  <ignoredErrors>
    <ignoredError sqref="D1695 D1708 D1703 D1652 D1660 D1665"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Tariffs Prep</vt:lpstr>
      <vt:lpstr>Tariffs WORKINGS</vt:lpstr>
      <vt:lpstr>Published Tariffs 11-12</vt:lpstr>
      <vt:lpstr>Sheet1</vt:lpstr>
      <vt:lpstr>proposed tariff 12-13</vt:lpstr>
      <vt:lpstr>proposed 13-14</vt:lpstr>
      <vt:lpstr>Non Designated cargo tariffs</vt:lpstr>
      <vt:lpstr>Tariff Book 14_15</vt:lpstr>
      <vt:lpstr>Proposed Tariff Book 15_16</vt:lpstr>
      <vt:lpstr>Proposed Tariff Book 16_17</vt:lpstr>
      <vt:lpstr>'Non Designated cargo tariffs'!Print_Area</vt:lpstr>
      <vt:lpstr>'proposed 13-14'!Print_Area</vt:lpstr>
      <vt:lpstr>'proposed tariff 12-13'!Print_Area</vt:lpstr>
      <vt:lpstr>'Published Tariffs 11-12'!Print_Area</vt:lpstr>
      <vt:lpstr>'Tariffs Prep'!Print_Area</vt:lpstr>
      <vt:lpstr>'Tariffs WORKINGS'!Print_Area</vt:lpstr>
      <vt:lpstr>'Non Designated cargo tariffs'!Print_Titles</vt:lpstr>
      <vt:lpstr>'proposed tariff 12-13'!Print_Titles</vt:lpstr>
      <vt:lpstr>'Published Tariffs 11-12'!Print_Titles</vt:lpstr>
      <vt:lpstr>'Tariffs Prep'!Print_Titles</vt:lpstr>
      <vt:lpstr>'Tariffs WORKINGS'!Print_Titles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PBF530V</dc:creator>
  <cp:lastModifiedBy>One</cp:lastModifiedBy>
  <cp:lastPrinted>2015-02-27T11:23:36Z</cp:lastPrinted>
  <dcterms:created xsi:type="dcterms:W3CDTF">2010-07-13T14:07:58Z</dcterms:created>
  <dcterms:modified xsi:type="dcterms:W3CDTF">2015-08-03T17:57:19Z</dcterms:modified>
</cp:coreProperties>
</file>